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slicers/slicer1.xml" ContentType="application/vnd.ms-excel.slicer+xml"/>
  <Override PartName="/xl/charts/chart7.xml" ContentType="application/vnd.openxmlformats-officedocument.drawingml.chart+xml"/>
  <Override PartName="/xl/theme/themeOverride4.xml" ContentType="application/vnd.openxmlformats-officedocument.themeOverride+xml"/>
  <Override PartName="/xl/charts/chart8.xml" ContentType="application/vnd.openxmlformats-officedocument.drawingml.chart+xml"/>
  <Override PartName="/xl/theme/themeOverride5.xml" ContentType="application/vnd.openxmlformats-officedocument.themeOverride+xml"/>
  <Override PartName="/xl/charts/chart9.xml" ContentType="application/vnd.openxmlformats-officedocument.drawingml.chart+xml"/>
  <Override PartName="/xl/theme/themeOverride6.xml" ContentType="application/vnd.openxmlformats-officedocument.themeOverride+xml"/>
  <Override PartName="/xl/charts/chart10.xml" ContentType="application/vnd.openxmlformats-officedocument.drawingml.chart+xml"/>
  <Override PartName="/xl/theme/themeOverride7.xml" ContentType="application/vnd.openxmlformats-officedocument.themeOverride+xml"/>
  <Override PartName="/xl/charts/chart11.xml" ContentType="application/vnd.openxmlformats-officedocument.drawingml.chart+xml"/>
  <Override PartName="/xl/theme/themeOverride8.xml" ContentType="application/vnd.openxmlformats-officedocument.themeOverride+xml"/>
  <Override PartName="/xl/charts/chart12.xml" ContentType="application/vnd.openxmlformats-officedocument.drawingml.chart+xml"/>
  <Override PartName="/xl/theme/themeOverride9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חוברת_עבודה_זו" showPivotChartFilter="1" defaultThemeVersion="124226"/>
  <bookViews>
    <workbookView xWindow="1080" yWindow="1260" windowWidth="20370" windowHeight="11445" activeTab="6"/>
  </bookViews>
  <sheets>
    <sheet name="Data" sheetId="1" r:id="rId1"/>
    <sheet name="Mapping" sheetId="2" r:id="rId2"/>
    <sheet name="Bar_Charts" sheetId="3" r:id="rId3"/>
    <sheet name="BxW_Charts" sheetId="7" r:id="rId4"/>
    <sheet name="WB_Legend" sheetId="11" r:id="rId5"/>
    <sheet name="cbPalette" sheetId="8" r:id="rId6"/>
    <sheet name="About" sheetId="10" r:id="rId7"/>
    <sheet name="Dashboard" sheetId="9" r:id="rId8"/>
  </sheets>
  <externalReferences>
    <externalReference r:id="rId9"/>
    <externalReference r:id="rId10"/>
  </externalReferences>
  <definedNames>
    <definedName name="fwd_back">'[1]מדד מחיר דירה מול מדד שכר'!$Y$2</definedName>
    <definedName name="Slicer_clean_Country">#N/A</definedName>
    <definedName name="Slicer_Job_Type">#N/A</definedName>
    <definedName name="Slicer_My_How_many_hours_of_a_day_you_work_on_Excel2">#N/A</definedName>
    <definedName name="Slicer_My_Years_if_Experience">#N/A</definedName>
    <definedName name="_xlnm.Print_Area" localSheetId="7">Dashboard!$B$5:$AP$100</definedName>
    <definedName name="ZScale_BW1">BxW_Charts!$G$1</definedName>
    <definedName name="ZScale_BW2">BxW_Charts!$X$1</definedName>
    <definedName name="ZScale_BW3">BxW_Charts!$AU$1</definedName>
  </definedNames>
  <calcPr calcId="145621"/>
  <pivotCaches>
    <pivotCache cacheId="0" r:id="rId11"/>
  </pivotCaches>
  <extLst>
    <ext xmlns:x14="http://schemas.microsoft.com/office/spreadsheetml/2009/9/main" uri="{BBE1A952-AA13-448e-AADC-164F8A28A991}">
      <x14:slicerCaches>
        <x14:slicerCache r:id="rId12"/>
        <x14:slicerCache r:id="rId13"/>
        <x14:slicerCache r:id="rId14"/>
        <x14:slicerCache r:id="rId15"/>
      </x14:slicerCaches>
    </ext>
    <ext xmlns:x14="http://schemas.microsoft.com/office/spreadsheetml/2009/9/main" uri="{79F54976-1DA5-4618-B147-4CDE4B953A38}">
      <x14:workbookPr/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O260" i="1"/>
  <c r="O261" i="1"/>
  <c r="O262" i="1"/>
  <c r="O263" i="1"/>
  <c r="O264" i="1"/>
  <c r="O265" i="1"/>
  <c r="O266" i="1"/>
  <c r="O267" i="1"/>
  <c r="O268" i="1"/>
  <c r="O269" i="1"/>
  <c r="O270" i="1"/>
  <c r="O271" i="1"/>
  <c r="O272" i="1"/>
  <c r="O273" i="1"/>
  <c r="O274" i="1"/>
  <c r="O275" i="1"/>
  <c r="O276" i="1"/>
  <c r="O277" i="1"/>
  <c r="O278" i="1"/>
  <c r="O279" i="1"/>
  <c r="O280" i="1"/>
  <c r="O281" i="1"/>
  <c r="O282" i="1"/>
  <c r="O283" i="1"/>
  <c r="O284" i="1"/>
  <c r="O285" i="1"/>
  <c r="O286" i="1"/>
  <c r="O287" i="1"/>
  <c r="O288" i="1"/>
  <c r="O289" i="1"/>
  <c r="O290" i="1"/>
  <c r="O291" i="1"/>
  <c r="O292" i="1"/>
  <c r="O293" i="1"/>
  <c r="O294" i="1"/>
  <c r="O295" i="1"/>
  <c r="O296" i="1"/>
  <c r="O297" i="1"/>
  <c r="O298" i="1"/>
  <c r="O299" i="1"/>
  <c r="O300" i="1"/>
  <c r="O301" i="1"/>
  <c r="O302" i="1"/>
  <c r="O303" i="1"/>
  <c r="O304" i="1"/>
  <c r="O305" i="1"/>
  <c r="O306" i="1"/>
  <c r="O307" i="1"/>
  <c r="O308" i="1"/>
  <c r="O309" i="1"/>
  <c r="O310" i="1"/>
  <c r="O311" i="1"/>
  <c r="O312" i="1"/>
  <c r="O313" i="1"/>
  <c r="O314" i="1"/>
  <c r="O315" i="1"/>
  <c r="O316" i="1"/>
  <c r="O317" i="1"/>
  <c r="O318" i="1"/>
  <c r="O319" i="1"/>
  <c r="O320" i="1"/>
  <c r="O321" i="1"/>
  <c r="O322" i="1"/>
  <c r="O323" i="1"/>
  <c r="O324" i="1"/>
  <c r="O325" i="1"/>
  <c r="O326" i="1"/>
  <c r="O327" i="1"/>
  <c r="O328" i="1"/>
  <c r="O329" i="1"/>
  <c r="O330" i="1"/>
  <c r="O331" i="1"/>
  <c r="O332" i="1"/>
  <c r="O333" i="1"/>
  <c r="O334" i="1"/>
  <c r="O335" i="1"/>
  <c r="O336" i="1"/>
  <c r="O337" i="1"/>
  <c r="O338" i="1"/>
  <c r="O339" i="1"/>
  <c r="O340" i="1"/>
  <c r="O341" i="1"/>
  <c r="O342" i="1"/>
  <c r="O343" i="1"/>
  <c r="O344" i="1"/>
  <c r="O345" i="1"/>
  <c r="O346" i="1"/>
  <c r="O347" i="1"/>
  <c r="O348" i="1"/>
  <c r="O349" i="1"/>
  <c r="O350" i="1"/>
  <c r="O351" i="1"/>
  <c r="O352" i="1"/>
  <c r="O353" i="1"/>
  <c r="O354" i="1"/>
  <c r="O355" i="1"/>
  <c r="O356" i="1"/>
  <c r="O357" i="1"/>
  <c r="O358" i="1"/>
  <c r="O359" i="1"/>
  <c r="O360" i="1"/>
  <c r="O361" i="1"/>
  <c r="O362" i="1"/>
  <c r="O363" i="1"/>
  <c r="O364" i="1"/>
  <c r="O365" i="1"/>
  <c r="O366" i="1"/>
  <c r="O367" i="1"/>
  <c r="O368" i="1"/>
  <c r="O369" i="1"/>
  <c r="O370" i="1"/>
  <c r="O371" i="1"/>
  <c r="O372" i="1"/>
  <c r="O373" i="1"/>
  <c r="O374" i="1"/>
  <c r="O375" i="1"/>
  <c r="O376" i="1"/>
  <c r="O377" i="1"/>
  <c r="O378" i="1"/>
  <c r="O379" i="1"/>
  <c r="O380" i="1"/>
  <c r="O381" i="1"/>
  <c r="O382" i="1"/>
  <c r="O383" i="1"/>
  <c r="O384" i="1"/>
  <c r="O385" i="1"/>
  <c r="O386" i="1"/>
  <c r="O387" i="1"/>
  <c r="O388" i="1"/>
  <c r="O389" i="1"/>
  <c r="O390" i="1"/>
  <c r="O391" i="1"/>
  <c r="O392" i="1"/>
  <c r="O393" i="1"/>
  <c r="O394" i="1"/>
  <c r="O395" i="1"/>
  <c r="O396" i="1"/>
  <c r="O397" i="1"/>
  <c r="O398" i="1"/>
  <c r="O399" i="1"/>
  <c r="O400" i="1"/>
  <c r="O401" i="1"/>
  <c r="O402" i="1"/>
  <c r="O403" i="1"/>
  <c r="O404" i="1"/>
  <c r="O405" i="1"/>
  <c r="O406" i="1"/>
  <c r="O407" i="1"/>
  <c r="O408" i="1"/>
  <c r="O409" i="1"/>
  <c r="O410" i="1"/>
  <c r="O411" i="1"/>
  <c r="O412" i="1"/>
  <c r="O413" i="1"/>
  <c r="O414" i="1"/>
  <c r="O415" i="1"/>
  <c r="O416" i="1"/>
  <c r="O417" i="1"/>
  <c r="O418" i="1"/>
  <c r="O419" i="1"/>
  <c r="O420" i="1"/>
  <c r="O421" i="1"/>
  <c r="O422" i="1"/>
  <c r="O423" i="1"/>
  <c r="O424" i="1"/>
  <c r="O425" i="1"/>
  <c r="O426" i="1"/>
  <c r="O427" i="1"/>
  <c r="O428" i="1"/>
  <c r="O429" i="1"/>
  <c r="O430" i="1"/>
  <c r="O431" i="1"/>
  <c r="O432" i="1"/>
  <c r="O433" i="1"/>
  <c r="O434" i="1"/>
  <c r="O435" i="1"/>
  <c r="O436" i="1"/>
  <c r="O437" i="1"/>
  <c r="O438" i="1"/>
  <c r="O439" i="1"/>
  <c r="O440" i="1"/>
  <c r="O441" i="1"/>
  <c r="O442" i="1"/>
  <c r="O443" i="1"/>
  <c r="O444" i="1"/>
  <c r="O445" i="1"/>
  <c r="O446" i="1"/>
  <c r="O447" i="1"/>
  <c r="O448" i="1"/>
  <c r="O449" i="1"/>
  <c r="O450" i="1"/>
  <c r="O451" i="1"/>
  <c r="O452" i="1"/>
  <c r="O453" i="1"/>
  <c r="O454" i="1"/>
  <c r="O455" i="1"/>
  <c r="O456" i="1"/>
  <c r="O457" i="1"/>
  <c r="O458" i="1"/>
  <c r="O459" i="1"/>
  <c r="O460" i="1"/>
  <c r="O461" i="1"/>
  <c r="O462" i="1"/>
  <c r="O463" i="1"/>
  <c r="O464" i="1"/>
  <c r="O465" i="1"/>
  <c r="O466" i="1"/>
  <c r="O467" i="1"/>
  <c r="O468" i="1"/>
  <c r="O469" i="1"/>
  <c r="O470" i="1"/>
  <c r="O471" i="1"/>
  <c r="O472" i="1"/>
  <c r="O473" i="1"/>
  <c r="O474" i="1"/>
  <c r="O475" i="1"/>
  <c r="O476" i="1"/>
  <c r="O477" i="1"/>
  <c r="O478" i="1"/>
  <c r="O479" i="1"/>
  <c r="O480" i="1"/>
  <c r="O481" i="1"/>
  <c r="O482" i="1"/>
  <c r="O483" i="1"/>
  <c r="O484" i="1"/>
  <c r="O485" i="1"/>
  <c r="O486" i="1"/>
  <c r="O487" i="1"/>
  <c r="O488" i="1"/>
  <c r="O489" i="1"/>
  <c r="O490" i="1"/>
  <c r="O491" i="1"/>
  <c r="O492" i="1"/>
  <c r="O493" i="1"/>
  <c r="O494" i="1"/>
  <c r="O495" i="1"/>
  <c r="O496" i="1"/>
  <c r="O497" i="1"/>
  <c r="O498" i="1"/>
  <c r="O499" i="1"/>
  <c r="O500" i="1"/>
  <c r="O501" i="1"/>
  <c r="O502" i="1"/>
  <c r="O503" i="1"/>
  <c r="O504" i="1"/>
  <c r="O505" i="1"/>
  <c r="O506" i="1"/>
  <c r="O507" i="1"/>
  <c r="O508" i="1"/>
  <c r="O509" i="1"/>
  <c r="O510" i="1"/>
  <c r="O511" i="1"/>
  <c r="O512" i="1"/>
  <c r="O513" i="1"/>
  <c r="O514" i="1"/>
  <c r="O515" i="1"/>
  <c r="O516" i="1"/>
  <c r="O517" i="1"/>
  <c r="O518" i="1"/>
  <c r="O519" i="1"/>
  <c r="O520" i="1"/>
  <c r="O521" i="1"/>
  <c r="O522" i="1"/>
  <c r="O523" i="1"/>
  <c r="O524" i="1"/>
  <c r="O525" i="1"/>
  <c r="O526" i="1"/>
  <c r="O527" i="1"/>
  <c r="O528" i="1"/>
  <c r="O529" i="1"/>
  <c r="O530" i="1"/>
  <c r="O531" i="1"/>
  <c r="O532" i="1"/>
  <c r="O533" i="1"/>
  <c r="O534" i="1"/>
  <c r="O535" i="1"/>
  <c r="O536" i="1"/>
  <c r="O537" i="1"/>
  <c r="O538" i="1"/>
  <c r="O539" i="1"/>
  <c r="O540" i="1"/>
  <c r="O541" i="1"/>
  <c r="O542" i="1"/>
  <c r="O543" i="1"/>
  <c r="O544" i="1"/>
  <c r="O545" i="1"/>
  <c r="O546" i="1"/>
  <c r="O547" i="1"/>
  <c r="O548" i="1"/>
  <c r="O549" i="1"/>
  <c r="O550" i="1"/>
  <c r="O551" i="1"/>
  <c r="O552" i="1"/>
  <c r="O553" i="1"/>
  <c r="O554" i="1"/>
  <c r="O555" i="1"/>
  <c r="O556" i="1"/>
  <c r="O557" i="1"/>
  <c r="O558" i="1"/>
  <c r="O559" i="1"/>
  <c r="O560" i="1"/>
  <c r="O561" i="1"/>
  <c r="O562" i="1"/>
  <c r="O563" i="1"/>
  <c r="O564" i="1"/>
  <c r="O565" i="1"/>
  <c r="O566" i="1"/>
  <c r="O567" i="1"/>
  <c r="O568" i="1"/>
  <c r="O569" i="1"/>
  <c r="O570" i="1"/>
  <c r="O571" i="1"/>
  <c r="O572" i="1"/>
  <c r="O573" i="1"/>
  <c r="O574" i="1"/>
  <c r="O575" i="1"/>
  <c r="O576" i="1"/>
  <c r="O577" i="1"/>
  <c r="O578" i="1"/>
  <c r="O579" i="1"/>
  <c r="O580" i="1"/>
  <c r="O581" i="1"/>
  <c r="O582" i="1"/>
  <c r="O583" i="1"/>
  <c r="O584" i="1"/>
  <c r="O585" i="1"/>
  <c r="O586" i="1"/>
  <c r="O587" i="1"/>
  <c r="O588" i="1"/>
  <c r="O589" i="1"/>
  <c r="O590" i="1"/>
  <c r="O591" i="1"/>
  <c r="O592" i="1"/>
  <c r="O593" i="1"/>
  <c r="O594" i="1"/>
  <c r="O595" i="1"/>
  <c r="O596" i="1"/>
  <c r="O597" i="1"/>
  <c r="O598" i="1"/>
  <c r="O599" i="1"/>
  <c r="O600" i="1"/>
  <c r="O601" i="1"/>
  <c r="O602" i="1"/>
  <c r="O603" i="1"/>
  <c r="O604" i="1"/>
  <c r="O605" i="1"/>
  <c r="O606" i="1"/>
  <c r="O607" i="1"/>
  <c r="O608" i="1"/>
  <c r="O609" i="1"/>
  <c r="O610" i="1"/>
  <c r="O611" i="1"/>
  <c r="O612" i="1"/>
  <c r="O613" i="1"/>
  <c r="O614" i="1"/>
  <c r="O615" i="1"/>
  <c r="O616" i="1"/>
  <c r="O617" i="1"/>
  <c r="O618" i="1"/>
  <c r="O619" i="1"/>
  <c r="O620" i="1"/>
  <c r="O621" i="1"/>
  <c r="O622" i="1"/>
  <c r="O623" i="1"/>
  <c r="O624" i="1"/>
  <c r="O625" i="1"/>
  <c r="O626" i="1"/>
  <c r="O627" i="1"/>
  <c r="O628" i="1"/>
  <c r="O629" i="1"/>
  <c r="O630" i="1"/>
  <c r="O631" i="1"/>
  <c r="O632" i="1"/>
  <c r="O633" i="1"/>
  <c r="O634" i="1"/>
  <c r="O635" i="1"/>
  <c r="O636" i="1"/>
  <c r="O637" i="1"/>
  <c r="O638" i="1"/>
  <c r="O639" i="1"/>
  <c r="O640" i="1"/>
  <c r="O641" i="1"/>
  <c r="O642" i="1"/>
  <c r="O643" i="1"/>
  <c r="O644" i="1"/>
  <c r="O645" i="1"/>
  <c r="O646" i="1"/>
  <c r="O647" i="1"/>
  <c r="O648" i="1"/>
  <c r="O649" i="1"/>
  <c r="O650" i="1"/>
  <c r="O651" i="1"/>
  <c r="O652" i="1"/>
  <c r="O653" i="1"/>
  <c r="O654" i="1"/>
  <c r="O655" i="1"/>
  <c r="O656" i="1"/>
  <c r="O657" i="1"/>
  <c r="O658" i="1"/>
  <c r="O659" i="1"/>
  <c r="O660" i="1"/>
  <c r="O661" i="1"/>
  <c r="O662" i="1"/>
  <c r="O663" i="1"/>
  <c r="O664" i="1"/>
  <c r="O665" i="1"/>
  <c r="O666" i="1"/>
  <c r="O667" i="1"/>
  <c r="O668" i="1"/>
  <c r="O669" i="1"/>
  <c r="O670" i="1"/>
  <c r="O671" i="1"/>
  <c r="O672" i="1"/>
  <c r="O673" i="1"/>
  <c r="O674" i="1"/>
  <c r="O675" i="1"/>
  <c r="O676" i="1"/>
  <c r="O677" i="1"/>
  <c r="O678" i="1"/>
  <c r="O679" i="1"/>
  <c r="O680" i="1"/>
  <c r="O681" i="1"/>
  <c r="O682" i="1"/>
  <c r="O683" i="1"/>
  <c r="O684" i="1"/>
  <c r="O685" i="1"/>
  <c r="O686" i="1"/>
  <c r="O687" i="1"/>
  <c r="O688" i="1"/>
  <c r="O689" i="1"/>
  <c r="O690" i="1"/>
  <c r="O691" i="1"/>
  <c r="O692" i="1"/>
  <c r="O693" i="1"/>
  <c r="O694" i="1"/>
  <c r="O695" i="1"/>
  <c r="O696" i="1"/>
  <c r="O697" i="1"/>
  <c r="O698" i="1"/>
  <c r="O699" i="1"/>
  <c r="O700" i="1"/>
  <c r="O701" i="1"/>
  <c r="O702" i="1"/>
  <c r="O703" i="1"/>
  <c r="O704" i="1"/>
  <c r="O705" i="1"/>
  <c r="O706" i="1"/>
  <c r="O707" i="1"/>
  <c r="O708" i="1"/>
  <c r="O709" i="1"/>
  <c r="O710" i="1"/>
  <c r="O711" i="1"/>
  <c r="O712" i="1"/>
  <c r="O713" i="1"/>
  <c r="O714" i="1"/>
  <c r="O715" i="1"/>
  <c r="O716" i="1"/>
  <c r="O717" i="1"/>
  <c r="O718" i="1"/>
  <c r="O719" i="1"/>
  <c r="O720" i="1"/>
  <c r="O721" i="1"/>
  <c r="O722" i="1"/>
  <c r="O723" i="1"/>
  <c r="O724" i="1"/>
  <c r="O725" i="1"/>
  <c r="O726" i="1"/>
  <c r="O727" i="1"/>
  <c r="O728" i="1"/>
  <c r="O729" i="1"/>
  <c r="O730" i="1"/>
  <c r="O731" i="1"/>
  <c r="O732" i="1"/>
  <c r="O733" i="1"/>
  <c r="O734" i="1"/>
  <c r="O735" i="1"/>
  <c r="O736" i="1"/>
  <c r="O737" i="1"/>
  <c r="O738" i="1"/>
  <c r="O739" i="1"/>
  <c r="O740" i="1"/>
  <c r="O741" i="1"/>
  <c r="O742" i="1"/>
  <c r="O743" i="1"/>
  <c r="O744" i="1"/>
  <c r="O745" i="1"/>
  <c r="O746" i="1"/>
  <c r="O747" i="1"/>
  <c r="O748" i="1"/>
  <c r="O749" i="1"/>
  <c r="O750" i="1"/>
  <c r="O751" i="1"/>
  <c r="O752" i="1"/>
  <c r="O753" i="1"/>
  <c r="O754" i="1"/>
  <c r="O755" i="1"/>
  <c r="O756" i="1"/>
  <c r="O757" i="1"/>
  <c r="O758" i="1"/>
  <c r="O759" i="1"/>
  <c r="O760" i="1"/>
  <c r="O761" i="1"/>
  <c r="O762" i="1"/>
  <c r="O763" i="1"/>
  <c r="O764" i="1"/>
  <c r="O765" i="1"/>
  <c r="O766" i="1"/>
  <c r="O767" i="1"/>
  <c r="O768" i="1"/>
  <c r="O769" i="1"/>
  <c r="O770" i="1"/>
  <c r="O771" i="1"/>
  <c r="O772" i="1"/>
  <c r="O773" i="1"/>
  <c r="O774" i="1"/>
  <c r="O775" i="1"/>
  <c r="O776" i="1"/>
  <c r="O777" i="1"/>
  <c r="O778" i="1"/>
  <c r="O779" i="1"/>
  <c r="O780" i="1"/>
  <c r="O781" i="1"/>
  <c r="O782" i="1"/>
  <c r="O783" i="1"/>
  <c r="O784" i="1"/>
  <c r="O785" i="1"/>
  <c r="O786" i="1"/>
  <c r="O787" i="1"/>
  <c r="O788" i="1"/>
  <c r="O789" i="1"/>
  <c r="O790" i="1"/>
  <c r="O791" i="1"/>
  <c r="O792" i="1"/>
  <c r="O793" i="1"/>
  <c r="O794" i="1"/>
  <c r="O795" i="1"/>
  <c r="O796" i="1"/>
  <c r="O797" i="1"/>
  <c r="O798" i="1"/>
  <c r="O799" i="1"/>
  <c r="O800" i="1"/>
  <c r="O801" i="1"/>
  <c r="O802" i="1"/>
  <c r="O803" i="1"/>
  <c r="O804" i="1"/>
  <c r="O805" i="1"/>
  <c r="O806" i="1"/>
  <c r="O807" i="1"/>
  <c r="O808" i="1"/>
  <c r="O809" i="1"/>
  <c r="O810" i="1"/>
  <c r="O811" i="1"/>
  <c r="O812" i="1"/>
  <c r="O813" i="1"/>
  <c r="O814" i="1"/>
  <c r="O815" i="1"/>
  <c r="O816" i="1"/>
  <c r="O817" i="1"/>
  <c r="O818" i="1"/>
  <c r="O819" i="1"/>
  <c r="O820" i="1"/>
  <c r="O821" i="1"/>
  <c r="O822" i="1"/>
  <c r="O823" i="1"/>
  <c r="O824" i="1"/>
  <c r="O825" i="1"/>
  <c r="O826" i="1"/>
  <c r="O827" i="1"/>
  <c r="O828" i="1"/>
  <c r="O829" i="1"/>
  <c r="O830" i="1"/>
  <c r="O831" i="1"/>
  <c r="O832" i="1"/>
  <c r="O833" i="1"/>
  <c r="O834" i="1"/>
  <c r="O835" i="1"/>
  <c r="O836" i="1"/>
  <c r="O837" i="1"/>
  <c r="O838" i="1"/>
  <c r="O839" i="1"/>
  <c r="O840" i="1"/>
  <c r="O841" i="1"/>
  <c r="O842" i="1"/>
  <c r="O843" i="1"/>
  <c r="O844" i="1"/>
  <c r="O845" i="1"/>
  <c r="O846" i="1"/>
  <c r="O847" i="1"/>
  <c r="O848" i="1"/>
  <c r="O849" i="1"/>
  <c r="O850" i="1"/>
  <c r="O851" i="1"/>
  <c r="O852" i="1"/>
  <c r="O853" i="1"/>
  <c r="O854" i="1"/>
  <c r="O855" i="1"/>
  <c r="O856" i="1"/>
  <c r="O857" i="1"/>
  <c r="O858" i="1"/>
  <c r="O859" i="1"/>
  <c r="O860" i="1"/>
  <c r="O861" i="1"/>
  <c r="O862" i="1"/>
  <c r="O863" i="1"/>
  <c r="O864" i="1"/>
  <c r="O865" i="1"/>
  <c r="O866" i="1"/>
  <c r="O867" i="1"/>
  <c r="O868" i="1"/>
  <c r="O869" i="1"/>
  <c r="O870" i="1"/>
  <c r="O871" i="1"/>
  <c r="O872" i="1"/>
  <c r="O873" i="1"/>
  <c r="O874" i="1"/>
  <c r="O875" i="1"/>
  <c r="O876" i="1"/>
  <c r="O877" i="1"/>
  <c r="O878" i="1"/>
  <c r="O879" i="1"/>
  <c r="O880" i="1"/>
  <c r="O881" i="1"/>
  <c r="O882" i="1"/>
  <c r="O883" i="1"/>
  <c r="O884" i="1"/>
  <c r="O885" i="1"/>
  <c r="O886" i="1"/>
  <c r="O887" i="1"/>
  <c r="O888" i="1"/>
  <c r="O889" i="1"/>
  <c r="O890" i="1"/>
  <c r="O891" i="1"/>
  <c r="O892" i="1"/>
  <c r="O893" i="1"/>
  <c r="O894" i="1"/>
  <c r="O895" i="1"/>
  <c r="O896" i="1"/>
  <c r="O897" i="1"/>
  <c r="O898" i="1"/>
  <c r="O899" i="1"/>
  <c r="O900" i="1"/>
  <c r="O901" i="1"/>
  <c r="O902" i="1"/>
  <c r="O903" i="1"/>
  <c r="O904" i="1"/>
  <c r="O905" i="1"/>
  <c r="O906" i="1"/>
  <c r="O907" i="1"/>
  <c r="O908" i="1"/>
  <c r="O909" i="1"/>
  <c r="O910" i="1"/>
  <c r="O911" i="1"/>
  <c r="O912" i="1"/>
  <c r="O913" i="1"/>
  <c r="O914" i="1"/>
  <c r="O915" i="1"/>
  <c r="O916" i="1"/>
  <c r="O917" i="1"/>
  <c r="O918" i="1"/>
  <c r="O919" i="1"/>
  <c r="O920" i="1"/>
  <c r="O921" i="1"/>
  <c r="O922" i="1"/>
  <c r="O923" i="1"/>
  <c r="O924" i="1"/>
  <c r="O925" i="1"/>
  <c r="O926" i="1"/>
  <c r="O927" i="1"/>
  <c r="O928" i="1"/>
  <c r="O929" i="1"/>
  <c r="O930" i="1"/>
  <c r="O931" i="1"/>
  <c r="O932" i="1"/>
  <c r="O933" i="1"/>
  <c r="O934" i="1"/>
  <c r="O935" i="1"/>
  <c r="O936" i="1"/>
  <c r="O937" i="1"/>
  <c r="O938" i="1"/>
  <c r="O939" i="1"/>
  <c r="O940" i="1"/>
  <c r="O941" i="1"/>
  <c r="O942" i="1"/>
  <c r="O943" i="1"/>
  <c r="O944" i="1"/>
  <c r="O945" i="1"/>
  <c r="O946" i="1"/>
  <c r="O947" i="1"/>
  <c r="O948" i="1"/>
  <c r="O949" i="1"/>
  <c r="O950" i="1"/>
  <c r="O951" i="1"/>
  <c r="O952" i="1"/>
  <c r="O953" i="1"/>
  <c r="O954" i="1"/>
  <c r="O955" i="1"/>
  <c r="O956" i="1"/>
  <c r="O957" i="1"/>
  <c r="O958" i="1"/>
  <c r="O959" i="1"/>
  <c r="O960" i="1"/>
  <c r="O961" i="1"/>
  <c r="O962" i="1"/>
  <c r="O963" i="1"/>
  <c r="O964" i="1"/>
  <c r="O965" i="1"/>
  <c r="O966" i="1"/>
  <c r="O967" i="1"/>
  <c r="O968" i="1"/>
  <c r="O969" i="1"/>
  <c r="O970" i="1"/>
  <c r="O971" i="1"/>
  <c r="O972" i="1"/>
  <c r="O973" i="1"/>
  <c r="O974" i="1"/>
  <c r="O975" i="1"/>
  <c r="O976" i="1"/>
  <c r="O977" i="1"/>
  <c r="O978" i="1"/>
  <c r="O979" i="1"/>
  <c r="O980" i="1"/>
  <c r="O981" i="1"/>
  <c r="O982" i="1"/>
  <c r="O983" i="1"/>
  <c r="O984" i="1"/>
  <c r="O985" i="1"/>
  <c r="O986" i="1"/>
  <c r="O987" i="1"/>
  <c r="O988" i="1"/>
  <c r="O989" i="1"/>
  <c r="O990" i="1"/>
  <c r="O991" i="1"/>
  <c r="O992" i="1"/>
  <c r="O993" i="1"/>
  <c r="O994" i="1"/>
  <c r="O995" i="1"/>
  <c r="O996" i="1"/>
  <c r="O997" i="1"/>
  <c r="O998" i="1"/>
  <c r="O999" i="1"/>
  <c r="O1000" i="1"/>
  <c r="O1001" i="1"/>
  <c r="O1002" i="1"/>
  <c r="O1003" i="1"/>
  <c r="O1004" i="1"/>
  <c r="O1005" i="1"/>
  <c r="O1006" i="1"/>
  <c r="O1007" i="1"/>
  <c r="O1008" i="1"/>
  <c r="O1009" i="1"/>
  <c r="O1010" i="1"/>
  <c r="O1011" i="1"/>
  <c r="O1012" i="1"/>
  <c r="O1013" i="1"/>
  <c r="O1014" i="1"/>
  <c r="O1015" i="1"/>
  <c r="O1016" i="1"/>
  <c r="O1017" i="1"/>
  <c r="O1018" i="1"/>
  <c r="O1019" i="1"/>
  <c r="O1020" i="1"/>
  <c r="O1021" i="1"/>
  <c r="O1022" i="1"/>
  <c r="O1023" i="1"/>
  <c r="O1024" i="1"/>
  <c r="O1025" i="1"/>
  <c r="O1026" i="1"/>
  <c r="O1027" i="1"/>
  <c r="O1028" i="1"/>
  <c r="O1029" i="1"/>
  <c r="O1030" i="1"/>
  <c r="O1031" i="1"/>
  <c r="O1032" i="1"/>
  <c r="O1033" i="1"/>
  <c r="O1034" i="1"/>
  <c r="O1035" i="1"/>
  <c r="O1036" i="1"/>
  <c r="O1037" i="1"/>
  <c r="O1038" i="1"/>
  <c r="O1039" i="1"/>
  <c r="O1040" i="1"/>
  <c r="O1041" i="1"/>
  <c r="O1042" i="1"/>
  <c r="O1043" i="1"/>
  <c r="O1044" i="1"/>
  <c r="O1045" i="1"/>
  <c r="O1046" i="1"/>
  <c r="O1047" i="1"/>
  <c r="O1048" i="1"/>
  <c r="O1049" i="1"/>
  <c r="O1050" i="1"/>
  <c r="O1051" i="1"/>
  <c r="O1052" i="1"/>
  <c r="O1053" i="1"/>
  <c r="O1054" i="1"/>
  <c r="O1055" i="1"/>
  <c r="O1056" i="1"/>
  <c r="O1057" i="1"/>
  <c r="O1058" i="1"/>
  <c r="O1059" i="1"/>
  <c r="O1060" i="1"/>
  <c r="O1061" i="1"/>
  <c r="O1062" i="1"/>
  <c r="O1063" i="1"/>
  <c r="O1064" i="1"/>
  <c r="O1065" i="1"/>
  <c r="O1066" i="1"/>
  <c r="O1067" i="1"/>
  <c r="O1068" i="1"/>
  <c r="O1069" i="1"/>
  <c r="O1070" i="1"/>
  <c r="O1071" i="1"/>
  <c r="O1072" i="1"/>
  <c r="O1073" i="1"/>
  <c r="O1074" i="1"/>
  <c r="O1075" i="1"/>
  <c r="O1076" i="1"/>
  <c r="O1077" i="1"/>
  <c r="O1078" i="1"/>
  <c r="O1079" i="1"/>
  <c r="O1080" i="1"/>
  <c r="O1081" i="1"/>
  <c r="O1082" i="1"/>
  <c r="O1083" i="1"/>
  <c r="O1084" i="1"/>
  <c r="O1085" i="1"/>
  <c r="O1086" i="1"/>
  <c r="O1087" i="1"/>
  <c r="O1088" i="1"/>
  <c r="O1089" i="1"/>
  <c r="O1090" i="1"/>
  <c r="O1091" i="1"/>
  <c r="O1092" i="1"/>
  <c r="O1093" i="1"/>
  <c r="O1094" i="1"/>
  <c r="O1095" i="1"/>
  <c r="O1096" i="1"/>
  <c r="O1097" i="1"/>
  <c r="O1098" i="1"/>
  <c r="O1099" i="1"/>
  <c r="O1100" i="1"/>
  <c r="O1101" i="1"/>
  <c r="O1102" i="1"/>
  <c r="O1103" i="1"/>
  <c r="O1104" i="1"/>
  <c r="O1105" i="1"/>
  <c r="O1106" i="1"/>
  <c r="O1107" i="1"/>
  <c r="O1108" i="1"/>
  <c r="O1109" i="1"/>
  <c r="O1110" i="1"/>
  <c r="O1111" i="1"/>
  <c r="O1112" i="1"/>
  <c r="O1113" i="1"/>
  <c r="O1114" i="1"/>
  <c r="O1115" i="1"/>
  <c r="O1116" i="1"/>
  <c r="O1117" i="1"/>
  <c r="O1118" i="1"/>
  <c r="O1119" i="1"/>
  <c r="O1120" i="1"/>
  <c r="O1121" i="1"/>
  <c r="O1122" i="1"/>
  <c r="O1123" i="1"/>
  <c r="O1124" i="1"/>
  <c r="O1125" i="1"/>
  <c r="O1126" i="1"/>
  <c r="O1127" i="1"/>
  <c r="O1128" i="1"/>
  <c r="O1129" i="1"/>
  <c r="O1130" i="1"/>
  <c r="O1131" i="1"/>
  <c r="O1132" i="1"/>
  <c r="O1133" i="1"/>
  <c r="O1134" i="1"/>
  <c r="O1135" i="1"/>
  <c r="O1136" i="1"/>
  <c r="O1137" i="1"/>
  <c r="O1138" i="1"/>
  <c r="O1139" i="1"/>
  <c r="O1140" i="1"/>
  <c r="O1141" i="1"/>
  <c r="O1142" i="1"/>
  <c r="O1143" i="1"/>
  <c r="O1144" i="1"/>
  <c r="O1145" i="1"/>
  <c r="O1146" i="1"/>
  <c r="O1147" i="1"/>
  <c r="O1148" i="1"/>
  <c r="O1149" i="1"/>
  <c r="O1150" i="1"/>
  <c r="O1151" i="1"/>
  <c r="O1152" i="1"/>
  <c r="O1153" i="1"/>
  <c r="O1154" i="1"/>
  <c r="O1155" i="1"/>
  <c r="O1156" i="1"/>
  <c r="O1157" i="1"/>
  <c r="O1158" i="1"/>
  <c r="O1159" i="1"/>
  <c r="O1160" i="1"/>
  <c r="O1161" i="1"/>
  <c r="O1162" i="1"/>
  <c r="O1163" i="1"/>
  <c r="O1164" i="1"/>
  <c r="O1165" i="1"/>
  <c r="O1166" i="1"/>
  <c r="O1167" i="1"/>
  <c r="O1168" i="1"/>
  <c r="O1169" i="1"/>
  <c r="O1170" i="1"/>
  <c r="O1171" i="1"/>
  <c r="O1172" i="1"/>
  <c r="O1173" i="1"/>
  <c r="O1174" i="1"/>
  <c r="O1175" i="1"/>
  <c r="O1176" i="1"/>
  <c r="O1177" i="1"/>
  <c r="O1178" i="1"/>
  <c r="O1179" i="1"/>
  <c r="O1180" i="1"/>
  <c r="O1181" i="1"/>
  <c r="O1182" i="1"/>
  <c r="O1183" i="1"/>
  <c r="O1184" i="1"/>
  <c r="O1185" i="1"/>
  <c r="O1186" i="1"/>
  <c r="O1187" i="1"/>
  <c r="O1188" i="1"/>
  <c r="O1189" i="1"/>
  <c r="O1190" i="1"/>
  <c r="O1191" i="1"/>
  <c r="O1192" i="1"/>
  <c r="O1193" i="1"/>
  <c r="O1194" i="1"/>
  <c r="O1195" i="1"/>
  <c r="O1196" i="1"/>
  <c r="O1197" i="1"/>
  <c r="O1198" i="1"/>
  <c r="O1199" i="1"/>
  <c r="O1200" i="1"/>
  <c r="O1201" i="1"/>
  <c r="O1202" i="1"/>
  <c r="O1203" i="1"/>
  <c r="O1204" i="1"/>
  <c r="O1205" i="1"/>
  <c r="O1206" i="1"/>
  <c r="O1207" i="1"/>
  <c r="O1208" i="1"/>
  <c r="O1209" i="1"/>
  <c r="O1210" i="1"/>
  <c r="O1211" i="1"/>
  <c r="O1212" i="1"/>
  <c r="O1213" i="1"/>
  <c r="O1214" i="1"/>
  <c r="O1215" i="1"/>
  <c r="O1216" i="1"/>
  <c r="O1217" i="1"/>
  <c r="O1218" i="1"/>
  <c r="O1219" i="1"/>
  <c r="O1220" i="1"/>
  <c r="O1221" i="1"/>
  <c r="O1222" i="1"/>
  <c r="O1223" i="1"/>
  <c r="O1224" i="1"/>
  <c r="O1225" i="1"/>
  <c r="O1226" i="1"/>
  <c r="O1227" i="1"/>
  <c r="O1228" i="1"/>
  <c r="O1229" i="1"/>
  <c r="O1230" i="1"/>
  <c r="O1231" i="1"/>
  <c r="O1232" i="1"/>
  <c r="O1233" i="1"/>
  <c r="O1234" i="1"/>
  <c r="O1235" i="1"/>
  <c r="O1236" i="1"/>
  <c r="O1237" i="1"/>
  <c r="O1238" i="1"/>
  <c r="O1239" i="1"/>
  <c r="O1240" i="1"/>
  <c r="O1241" i="1"/>
  <c r="O1242" i="1"/>
  <c r="O1243" i="1"/>
  <c r="O1244" i="1"/>
  <c r="O1245" i="1"/>
  <c r="O1246" i="1"/>
  <c r="O1247" i="1"/>
  <c r="O1248" i="1"/>
  <c r="O1249" i="1"/>
  <c r="O1250" i="1"/>
  <c r="O1251" i="1"/>
  <c r="O1252" i="1"/>
  <c r="O1253" i="1"/>
  <c r="O1254" i="1"/>
  <c r="O1255" i="1"/>
  <c r="O1256" i="1"/>
  <c r="O1257" i="1"/>
  <c r="O1258" i="1"/>
  <c r="O1259" i="1"/>
  <c r="O1260" i="1"/>
  <c r="O1261" i="1"/>
  <c r="O1262" i="1"/>
  <c r="O1263" i="1"/>
  <c r="O1264" i="1"/>
  <c r="O1265" i="1"/>
  <c r="O1266" i="1"/>
  <c r="O1267" i="1"/>
  <c r="O1268" i="1"/>
  <c r="O1269" i="1"/>
  <c r="O1270" i="1"/>
  <c r="O1271" i="1"/>
  <c r="O1272" i="1"/>
  <c r="O1273" i="1"/>
  <c r="O1274" i="1"/>
  <c r="O1275" i="1"/>
  <c r="O1276" i="1"/>
  <c r="O1277" i="1"/>
  <c r="O1278" i="1"/>
  <c r="O1279" i="1"/>
  <c r="O1280" i="1"/>
  <c r="O1281" i="1"/>
  <c r="O1282" i="1"/>
  <c r="O1283" i="1"/>
  <c r="O1284" i="1"/>
  <c r="O1285" i="1"/>
  <c r="O1286" i="1"/>
  <c r="O1287" i="1"/>
  <c r="O1288" i="1"/>
  <c r="O1289" i="1"/>
  <c r="O1290" i="1"/>
  <c r="O1291" i="1"/>
  <c r="O1292" i="1"/>
  <c r="O1293" i="1"/>
  <c r="O1294" i="1"/>
  <c r="O1295" i="1"/>
  <c r="O1296" i="1"/>
  <c r="O1297" i="1"/>
  <c r="O1298" i="1"/>
  <c r="O1299" i="1"/>
  <c r="O1300" i="1"/>
  <c r="O1301" i="1"/>
  <c r="O1302" i="1"/>
  <c r="O1303" i="1"/>
  <c r="O1304" i="1"/>
  <c r="O1305" i="1"/>
  <c r="O1306" i="1"/>
  <c r="O1307" i="1"/>
  <c r="O1308" i="1"/>
  <c r="O1309" i="1"/>
  <c r="O1310" i="1"/>
  <c r="O1311" i="1"/>
  <c r="O1312" i="1"/>
  <c r="O1313" i="1"/>
  <c r="O1314" i="1"/>
  <c r="O1315" i="1"/>
  <c r="O1316" i="1"/>
  <c r="O1317" i="1"/>
  <c r="O1318" i="1"/>
  <c r="O1319" i="1"/>
  <c r="O1320" i="1"/>
  <c r="O1321" i="1"/>
  <c r="O1322" i="1"/>
  <c r="O1323" i="1"/>
  <c r="O1324" i="1"/>
  <c r="O1325" i="1"/>
  <c r="O1326" i="1"/>
  <c r="O1327" i="1"/>
  <c r="O1328" i="1"/>
  <c r="O1329" i="1"/>
  <c r="O1330" i="1"/>
  <c r="O1331" i="1"/>
  <c r="O1332" i="1"/>
  <c r="O1333" i="1"/>
  <c r="O1334" i="1"/>
  <c r="O1335" i="1"/>
  <c r="O1336" i="1"/>
  <c r="O1337" i="1"/>
  <c r="O1338" i="1"/>
  <c r="O1339" i="1"/>
  <c r="O1340" i="1"/>
  <c r="O1341" i="1"/>
  <c r="O1342" i="1"/>
  <c r="O1343" i="1"/>
  <c r="O1344" i="1"/>
  <c r="O1345" i="1"/>
  <c r="O1346" i="1"/>
  <c r="O1347" i="1"/>
  <c r="O1348" i="1"/>
  <c r="O1349" i="1"/>
  <c r="O1350" i="1"/>
  <c r="O1351" i="1"/>
  <c r="O1352" i="1"/>
  <c r="O1353" i="1"/>
  <c r="O1354" i="1"/>
  <c r="O1355" i="1"/>
  <c r="O1356" i="1"/>
  <c r="O1357" i="1"/>
  <c r="O1358" i="1"/>
  <c r="O1359" i="1"/>
  <c r="O1360" i="1"/>
  <c r="O1361" i="1"/>
  <c r="O1362" i="1"/>
  <c r="O1363" i="1"/>
  <c r="O1364" i="1"/>
  <c r="O1365" i="1"/>
  <c r="O1366" i="1"/>
  <c r="O1367" i="1"/>
  <c r="O1368" i="1"/>
  <c r="O1369" i="1"/>
  <c r="O1370" i="1"/>
  <c r="O1371" i="1"/>
  <c r="O1372" i="1"/>
  <c r="O1373" i="1"/>
  <c r="O1374" i="1"/>
  <c r="O1375" i="1"/>
  <c r="O1376" i="1"/>
  <c r="O1377" i="1"/>
  <c r="O1378" i="1"/>
  <c r="O1379" i="1"/>
  <c r="O1380" i="1"/>
  <c r="O1381" i="1"/>
  <c r="O1382" i="1"/>
  <c r="O1383" i="1"/>
  <c r="O1384" i="1"/>
  <c r="O1385" i="1"/>
  <c r="O1386" i="1"/>
  <c r="O1387" i="1"/>
  <c r="O1388" i="1"/>
  <c r="O1389" i="1"/>
  <c r="O1390" i="1"/>
  <c r="O1391" i="1"/>
  <c r="O1392" i="1"/>
  <c r="O1393" i="1"/>
  <c r="O1394" i="1"/>
  <c r="O1395" i="1"/>
  <c r="O1396" i="1"/>
  <c r="O1397" i="1"/>
  <c r="O1398" i="1"/>
  <c r="O1399" i="1"/>
  <c r="O1400" i="1"/>
  <c r="O1401" i="1"/>
  <c r="O1402" i="1"/>
  <c r="O1403" i="1"/>
  <c r="O1404" i="1"/>
  <c r="O1405" i="1"/>
  <c r="O1406" i="1"/>
  <c r="O1407" i="1"/>
  <c r="O1408" i="1"/>
  <c r="O1409" i="1"/>
  <c r="O1410" i="1"/>
  <c r="O1411" i="1"/>
  <c r="O1412" i="1"/>
  <c r="O1413" i="1"/>
  <c r="O1414" i="1"/>
  <c r="O1415" i="1"/>
  <c r="O1416" i="1"/>
  <c r="O1417" i="1"/>
  <c r="O1418" i="1"/>
  <c r="O1419" i="1"/>
  <c r="O1420" i="1"/>
  <c r="O1421" i="1"/>
  <c r="O1422" i="1"/>
  <c r="O1423" i="1"/>
  <c r="O1424" i="1"/>
  <c r="O1425" i="1"/>
  <c r="O1426" i="1"/>
  <c r="O1427" i="1"/>
  <c r="O1428" i="1"/>
  <c r="O1429" i="1"/>
  <c r="O1430" i="1"/>
  <c r="O1431" i="1"/>
  <c r="O1432" i="1"/>
  <c r="O1433" i="1"/>
  <c r="O1434" i="1"/>
  <c r="O1435" i="1"/>
  <c r="O1436" i="1"/>
  <c r="O1437" i="1"/>
  <c r="O1438" i="1"/>
  <c r="O1439" i="1"/>
  <c r="O1440" i="1"/>
  <c r="O1441" i="1"/>
  <c r="O1442" i="1"/>
  <c r="O1443" i="1"/>
  <c r="O1444" i="1"/>
  <c r="O1445" i="1"/>
  <c r="O1446" i="1"/>
  <c r="O1447" i="1"/>
  <c r="O1448" i="1"/>
  <c r="O1449" i="1"/>
  <c r="O1450" i="1"/>
  <c r="O1451" i="1"/>
  <c r="O1452" i="1"/>
  <c r="O1453" i="1"/>
  <c r="O1454" i="1"/>
  <c r="O1455" i="1"/>
  <c r="O1456" i="1"/>
  <c r="O1457" i="1"/>
  <c r="O1458" i="1"/>
  <c r="O1459" i="1"/>
  <c r="O1460" i="1"/>
  <c r="O1461" i="1"/>
  <c r="O1462" i="1"/>
  <c r="O1463" i="1"/>
  <c r="O1464" i="1"/>
  <c r="O1465" i="1"/>
  <c r="O1466" i="1"/>
  <c r="O1467" i="1"/>
  <c r="O1468" i="1"/>
  <c r="O1469" i="1"/>
  <c r="O1470" i="1"/>
  <c r="O1471" i="1"/>
  <c r="O1472" i="1"/>
  <c r="O1473" i="1"/>
  <c r="O1474" i="1"/>
  <c r="O1475" i="1"/>
  <c r="O1476" i="1"/>
  <c r="O1477" i="1"/>
  <c r="O1478" i="1"/>
  <c r="O1479" i="1"/>
  <c r="O1480" i="1"/>
  <c r="O1481" i="1"/>
  <c r="O1482" i="1"/>
  <c r="O1483" i="1"/>
  <c r="O1484" i="1"/>
  <c r="O1485" i="1"/>
  <c r="O1486" i="1"/>
  <c r="O1487" i="1"/>
  <c r="O1488" i="1"/>
  <c r="O1489" i="1"/>
  <c r="O1490" i="1"/>
  <c r="O1491" i="1"/>
  <c r="O1492" i="1"/>
  <c r="O1493" i="1"/>
  <c r="O1494" i="1"/>
  <c r="O1495" i="1"/>
  <c r="O1496" i="1"/>
  <c r="O1497" i="1"/>
  <c r="O1498" i="1"/>
  <c r="O1499" i="1"/>
  <c r="O1500" i="1"/>
  <c r="O1501" i="1"/>
  <c r="O1502" i="1"/>
  <c r="O1503" i="1"/>
  <c r="O1504" i="1"/>
  <c r="O1505" i="1"/>
  <c r="O1506" i="1"/>
  <c r="O1507" i="1"/>
  <c r="O1508" i="1"/>
  <c r="O1509" i="1"/>
  <c r="O1510" i="1"/>
  <c r="O1511" i="1"/>
  <c r="O1512" i="1"/>
  <c r="O1513" i="1"/>
  <c r="O1514" i="1"/>
  <c r="O1515" i="1"/>
  <c r="O1516" i="1"/>
  <c r="O1517" i="1"/>
  <c r="O1518" i="1"/>
  <c r="O1519" i="1"/>
  <c r="O1520" i="1"/>
  <c r="O1521" i="1"/>
  <c r="O1522" i="1"/>
  <c r="O1523" i="1"/>
  <c r="O1524" i="1"/>
  <c r="O1525" i="1"/>
  <c r="O1526" i="1"/>
  <c r="O1527" i="1"/>
  <c r="O1528" i="1"/>
  <c r="O1529" i="1"/>
  <c r="O1530" i="1"/>
  <c r="O1531" i="1"/>
  <c r="O1532" i="1"/>
  <c r="O1533" i="1"/>
  <c r="O1534" i="1"/>
  <c r="O1535" i="1"/>
  <c r="O1536" i="1"/>
  <c r="O1537" i="1"/>
  <c r="O1538" i="1"/>
  <c r="O1539" i="1"/>
  <c r="O1540" i="1"/>
  <c r="O1541" i="1"/>
  <c r="O1542" i="1"/>
  <c r="O1543" i="1"/>
  <c r="O1544" i="1"/>
  <c r="O1545" i="1"/>
  <c r="O1546" i="1"/>
  <c r="O1547" i="1"/>
  <c r="O1548" i="1"/>
  <c r="O1549" i="1"/>
  <c r="O1550" i="1"/>
  <c r="O1551" i="1"/>
  <c r="O1552" i="1"/>
  <c r="O1553" i="1"/>
  <c r="O1554" i="1"/>
  <c r="O1555" i="1"/>
  <c r="O1556" i="1"/>
  <c r="O1557" i="1"/>
  <c r="O1558" i="1"/>
  <c r="O1559" i="1"/>
  <c r="O1560" i="1"/>
  <c r="O1561" i="1"/>
  <c r="O1562" i="1"/>
  <c r="O1563" i="1"/>
  <c r="O1564" i="1"/>
  <c r="O1565" i="1"/>
  <c r="O1566" i="1"/>
  <c r="O1567" i="1"/>
  <c r="O1568" i="1"/>
  <c r="O1569" i="1"/>
  <c r="O1570" i="1"/>
  <c r="O1571" i="1"/>
  <c r="O1572" i="1"/>
  <c r="O1573" i="1"/>
  <c r="O1574" i="1"/>
  <c r="O1575" i="1"/>
  <c r="O1576" i="1"/>
  <c r="O1577" i="1"/>
  <c r="O1578" i="1"/>
  <c r="O1579" i="1"/>
  <c r="O1580" i="1"/>
  <c r="O1581" i="1"/>
  <c r="O1582" i="1"/>
  <c r="O1583" i="1"/>
  <c r="O1584" i="1"/>
  <c r="O1585" i="1"/>
  <c r="O1586" i="1"/>
  <c r="O1587" i="1"/>
  <c r="O1588" i="1"/>
  <c r="O1589" i="1"/>
  <c r="O1590" i="1"/>
  <c r="O1591" i="1"/>
  <c r="O1592" i="1"/>
  <c r="O1593" i="1"/>
  <c r="O1594" i="1"/>
  <c r="O1595" i="1"/>
  <c r="O1596" i="1"/>
  <c r="O1597" i="1"/>
  <c r="O1598" i="1"/>
  <c r="O1599" i="1"/>
  <c r="O1600" i="1"/>
  <c r="O1601" i="1"/>
  <c r="O1602" i="1"/>
  <c r="O1603" i="1"/>
  <c r="O1604" i="1"/>
  <c r="O1605" i="1"/>
  <c r="O1606" i="1"/>
  <c r="O1607" i="1"/>
  <c r="O1608" i="1"/>
  <c r="O1609" i="1"/>
  <c r="O1610" i="1"/>
  <c r="O1611" i="1"/>
  <c r="O1612" i="1"/>
  <c r="O1613" i="1"/>
  <c r="O1614" i="1"/>
  <c r="O1615" i="1"/>
  <c r="O1616" i="1"/>
  <c r="O1617" i="1"/>
  <c r="O1618" i="1"/>
  <c r="O1619" i="1"/>
  <c r="O1620" i="1"/>
  <c r="O1621" i="1"/>
  <c r="O1622" i="1"/>
  <c r="O1623" i="1"/>
  <c r="O1624" i="1"/>
  <c r="O1625" i="1"/>
  <c r="O1626" i="1"/>
  <c r="O1627" i="1"/>
  <c r="O1628" i="1"/>
  <c r="O1629" i="1"/>
  <c r="O1630" i="1"/>
  <c r="O1631" i="1"/>
  <c r="O1632" i="1"/>
  <c r="O1633" i="1"/>
  <c r="O1634" i="1"/>
  <c r="O1635" i="1"/>
  <c r="O1636" i="1"/>
  <c r="O1637" i="1"/>
  <c r="O1638" i="1"/>
  <c r="O1639" i="1"/>
  <c r="O1640" i="1"/>
  <c r="O1641" i="1"/>
  <c r="O1642" i="1"/>
  <c r="O1643" i="1"/>
  <c r="O1644" i="1"/>
  <c r="O1645" i="1"/>
  <c r="O1646" i="1"/>
  <c r="O1647" i="1"/>
  <c r="O1648" i="1"/>
  <c r="O1649" i="1"/>
  <c r="O1650" i="1"/>
  <c r="O1651" i="1"/>
  <c r="O1652" i="1"/>
  <c r="O1653" i="1"/>
  <c r="O1654" i="1"/>
  <c r="O1655" i="1"/>
  <c r="O1656" i="1"/>
  <c r="O1657" i="1"/>
  <c r="O1658" i="1"/>
  <c r="O1659" i="1"/>
  <c r="O1660" i="1"/>
  <c r="O1661" i="1"/>
  <c r="O1662" i="1"/>
  <c r="O1663" i="1"/>
  <c r="O1664" i="1"/>
  <c r="O1665" i="1"/>
  <c r="O1666" i="1"/>
  <c r="O1667" i="1"/>
  <c r="O1668" i="1"/>
  <c r="O1669" i="1"/>
  <c r="O1670" i="1"/>
  <c r="O1671" i="1"/>
  <c r="O1672" i="1"/>
  <c r="O1673" i="1"/>
  <c r="O1674" i="1"/>
  <c r="O1675" i="1"/>
  <c r="O1676" i="1"/>
  <c r="O1677" i="1"/>
  <c r="O1678" i="1"/>
  <c r="O1679" i="1"/>
  <c r="O1680" i="1"/>
  <c r="O1681" i="1"/>
  <c r="O1682" i="1"/>
  <c r="O1683" i="1"/>
  <c r="O1684" i="1"/>
  <c r="O1685" i="1"/>
  <c r="O1686" i="1"/>
  <c r="O1687" i="1"/>
  <c r="O1688" i="1"/>
  <c r="O1689" i="1"/>
  <c r="O1690" i="1"/>
  <c r="O1691" i="1"/>
  <c r="O1692" i="1"/>
  <c r="O1693" i="1"/>
  <c r="O1694" i="1"/>
  <c r="O1695" i="1"/>
  <c r="O1696" i="1"/>
  <c r="O1697" i="1"/>
  <c r="O1698" i="1"/>
  <c r="O1699" i="1"/>
  <c r="O1700" i="1"/>
  <c r="O1701" i="1"/>
  <c r="O1702" i="1"/>
  <c r="O1703" i="1"/>
  <c r="O1704" i="1"/>
  <c r="O1705" i="1"/>
  <c r="O1706" i="1"/>
  <c r="O1707" i="1"/>
  <c r="O1708" i="1"/>
  <c r="O1709" i="1"/>
  <c r="O1710" i="1"/>
  <c r="O1711" i="1"/>
  <c r="O1712" i="1"/>
  <c r="O1713" i="1"/>
  <c r="O1714" i="1"/>
  <c r="O1715" i="1"/>
  <c r="O1716" i="1"/>
  <c r="O1717" i="1"/>
  <c r="O1718" i="1"/>
  <c r="O1719" i="1"/>
  <c r="O1720" i="1"/>
  <c r="O1721" i="1"/>
  <c r="O1722" i="1"/>
  <c r="O1723" i="1"/>
  <c r="O1724" i="1"/>
  <c r="O1725" i="1"/>
  <c r="O1726" i="1"/>
  <c r="O1727" i="1"/>
  <c r="O1728" i="1"/>
  <c r="O1729" i="1"/>
  <c r="O1730" i="1"/>
  <c r="O1731" i="1"/>
  <c r="O1732" i="1"/>
  <c r="O1733" i="1"/>
  <c r="O1734" i="1"/>
  <c r="O1735" i="1"/>
  <c r="O1736" i="1"/>
  <c r="O1737" i="1"/>
  <c r="O1738" i="1"/>
  <c r="O1739" i="1"/>
  <c r="O1740" i="1"/>
  <c r="O1741" i="1"/>
  <c r="O1742" i="1"/>
  <c r="O1743" i="1"/>
  <c r="O1744" i="1"/>
  <c r="O1745" i="1"/>
  <c r="O1746" i="1"/>
  <c r="O1747" i="1"/>
  <c r="O1748" i="1"/>
  <c r="O1749" i="1"/>
  <c r="O1750" i="1"/>
  <c r="O1751" i="1"/>
  <c r="O1752" i="1"/>
  <c r="O1753" i="1"/>
  <c r="O1754" i="1"/>
  <c r="O1755" i="1"/>
  <c r="O1756" i="1"/>
  <c r="O1757" i="1"/>
  <c r="O1758" i="1"/>
  <c r="O1759" i="1"/>
  <c r="O1760" i="1"/>
  <c r="O1761" i="1"/>
  <c r="O1762" i="1"/>
  <c r="O1763" i="1"/>
  <c r="O1764" i="1"/>
  <c r="O1765" i="1"/>
  <c r="O1766" i="1"/>
  <c r="O1767" i="1"/>
  <c r="O1768" i="1"/>
  <c r="O1769" i="1"/>
  <c r="O1770" i="1"/>
  <c r="O1771" i="1"/>
  <c r="O1772" i="1"/>
  <c r="O1773" i="1"/>
  <c r="O1774" i="1"/>
  <c r="O1775" i="1"/>
  <c r="O1776" i="1"/>
  <c r="O1777" i="1"/>
  <c r="O1778" i="1"/>
  <c r="O1779" i="1"/>
  <c r="O1780" i="1"/>
  <c r="O1781" i="1"/>
  <c r="O1782" i="1"/>
  <c r="O1783" i="1"/>
  <c r="O1784" i="1"/>
  <c r="O1785" i="1"/>
  <c r="O1786" i="1"/>
  <c r="O1787" i="1"/>
  <c r="O1788" i="1"/>
  <c r="O1789" i="1"/>
  <c r="O1790" i="1"/>
  <c r="O1791" i="1"/>
  <c r="O1792" i="1"/>
  <c r="O1793" i="1"/>
  <c r="O1794" i="1"/>
  <c r="O1795" i="1"/>
  <c r="O1796" i="1"/>
  <c r="O1797" i="1"/>
  <c r="O1798" i="1"/>
  <c r="O1799" i="1"/>
  <c r="O1800" i="1"/>
  <c r="O1801" i="1"/>
  <c r="O1802" i="1"/>
  <c r="O1803" i="1"/>
  <c r="O1804" i="1"/>
  <c r="O1805" i="1"/>
  <c r="O1806" i="1"/>
  <c r="O1807" i="1"/>
  <c r="O1808" i="1"/>
  <c r="O1809" i="1"/>
  <c r="O1810" i="1"/>
  <c r="O1811" i="1"/>
  <c r="O1812" i="1"/>
  <c r="O1813" i="1"/>
  <c r="O1814" i="1"/>
  <c r="O1815" i="1"/>
  <c r="O1816" i="1"/>
  <c r="O1817" i="1"/>
  <c r="O1818" i="1"/>
  <c r="O1819" i="1"/>
  <c r="O1820" i="1"/>
  <c r="O1821" i="1"/>
  <c r="O1822" i="1"/>
  <c r="O1823" i="1"/>
  <c r="O1824" i="1"/>
  <c r="O1825" i="1"/>
  <c r="O1826" i="1"/>
  <c r="O1827" i="1"/>
  <c r="O1828" i="1"/>
  <c r="O1829" i="1"/>
  <c r="O1830" i="1"/>
  <c r="O1831" i="1"/>
  <c r="O1832" i="1"/>
  <c r="O1833" i="1"/>
  <c r="O1834" i="1"/>
  <c r="O1835" i="1"/>
  <c r="O1836" i="1"/>
  <c r="O1837" i="1"/>
  <c r="O1838" i="1"/>
  <c r="O1839" i="1"/>
  <c r="O1840" i="1"/>
  <c r="O1841" i="1"/>
  <c r="O1842" i="1"/>
  <c r="O1843" i="1"/>
  <c r="O1844" i="1"/>
  <c r="O1845" i="1"/>
  <c r="O1846" i="1"/>
  <c r="O1847" i="1"/>
  <c r="O1848" i="1"/>
  <c r="O1849" i="1"/>
  <c r="O1850" i="1"/>
  <c r="O1851" i="1"/>
  <c r="O1852" i="1"/>
  <c r="O1853" i="1"/>
  <c r="O1854" i="1"/>
  <c r="O1855" i="1"/>
  <c r="O1856" i="1"/>
  <c r="O1857" i="1"/>
  <c r="O1858" i="1"/>
  <c r="O1859" i="1"/>
  <c r="O1860" i="1"/>
  <c r="O1861" i="1"/>
  <c r="O1862" i="1"/>
  <c r="O1863" i="1"/>
  <c r="O1864" i="1"/>
  <c r="O1865" i="1"/>
  <c r="O1866" i="1"/>
  <c r="O1867" i="1"/>
  <c r="O1868" i="1"/>
  <c r="O1869" i="1"/>
  <c r="O1870" i="1"/>
  <c r="O1871" i="1"/>
  <c r="O1872" i="1"/>
  <c r="O1873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5" i="1"/>
  <c r="K556" i="1"/>
  <c r="K557" i="1"/>
  <c r="K558" i="1"/>
  <c r="K559" i="1"/>
  <c r="K560" i="1"/>
  <c r="K561" i="1"/>
  <c r="K562" i="1"/>
  <c r="K563" i="1"/>
  <c r="K564" i="1"/>
  <c r="K565" i="1"/>
  <c r="K566" i="1"/>
  <c r="K567" i="1"/>
  <c r="K568" i="1"/>
  <c r="K569" i="1"/>
  <c r="K570" i="1"/>
  <c r="K571" i="1"/>
  <c r="K572" i="1"/>
  <c r="K573" i="1"/>
  <c r="K574" i="1"/>
  <c r="K575" i="1"/>
  <c r="K576" i="1"/>
  <c r="K577" i="1"/>
  <c r="K578" i="1"/>
  <c r="K579" i="1"/>
  <c r="K580" i="1"/>
  <c r="K581" i="1"/>
  <c r="K582" i="1"/>
  <c r="K583" i="1"/>
  <c r="K584" i="1"/>
  <c r="K585" i="1"/>
  <c r="K586" i="1"/>
  <c r="K587" i="1"/>
  <c r="K588" i="1"/>
  <c r="K589" i="1"/>
  <c r="K590" i="1"/>
  <c r="K591" i="1"/>
  <c r="K592" i="1"/>
  <c r="K593" i="1"/>
  <c r="K594" i="1"/>
  <c r="K595" i="1"/>
  <c r="K596" i="1"/>
  <c r="K597" i="1"/>
  <c r="K598" i="1"/>
  <c r="K599" i="1"/>
  <c r="K600" i="1"/>
  <c r="K601" i="1"/>
  <c r="K602" i="1"/>
  <c r="K603" i="1"/>
  <c r="K604" i="1"/>
  <c r="K605" i="1"/>
  <c r="K606" i="1"/>
  <c r="K607" i="1"/>
  <c r="K608" i="1"/>
  <c r="K609" i="1"/>
  <c r="K610" i="1"/>
  <c r="K611" i="1"/>
  <c r="K612" i="1"/>
  <c r="K613" i="1"/>
  <c r="K614" i="1"/>
  <c r="K615" i="1"/>
  <c r="K616" i="1"/>
  <c r="K617" i="1"/>
  <c r="K618" i="1"/>
  <c r="K619" i="1"/>
  <c r="K620" i="1"/>
  <c r="K621" i="1"/>
  <c r="K622" i="1"/>
  <c r="K623" i="1"/>
  <c r="K624" i="1"/>
  <c r="K625" i="1"/>
  <c r="K626" i="1"/>
  <c r="K627" i="1"/>
  <c r="K628" i="1"/>
  <c r="K629" i="1"/>
  <c r="K630" i="1"/>
  <c r="K631" i="1"/>
  <c r="K632" i="1"/>
  <c r="K633" i="1"/>
  <c r="K634" i="1"/>
  <c r="K635" i="1"/>
  <c r="K636" i="1"/>
  <c r="K637" i="1"/>
  <c r="K638" i="1"/>
  <c r="K639" i="1"/>
  <c r="K640" i="1"/>
  <c r="K641" i="1"/>
  <c r="K642" i="1"/>
  <c r="K643" i="1"/>
  <c r="K644" i="1"/>
  <c r="K645" i="1"/>
  <c r="K646" i="1"/>
  <c r="K647" i="1"/>
  <c r="K648" i="1"/>
  <c r="K649" i="1"/>
  <c r="K650" i="1"/>
  <c r="K651" i="1"/>
  <c r="K652" i="1"/>
  <c r="K653" i="1"/>
  <c r="K654" i="1"/>
  <c r="K655" i="1"/>
  <c r="K656" i="1"/>
  <c r="K657" i="1"/>
  <c r="K658" i="1"/>
  <c r="K659" i="1"/>
  <c r="K660" i="1"/>
  <c r="K661" i="1"/>
  <c r="K662" i="1"/>
  <c r="K663" i="1"/>
  <c r="K664" i="1"/>
  <c r="K665" i="1"/>
  <c r="K666" i="1"/>
  <c r="K667" i="1"/>
  <c r="K668" i="1"/>
  <c r="K669" i="1"/>
  <c r="K670" i="1"/>
  <c r="K671" i="1"/>
  <c r="K672" i="1"/>
  <c r="K673" i="1"/>
  <c r="K674" i="1"/>
  <c r="K675" i="1"/>
  <c r="K676" i="1"/>
  <c r="K677" i="1"/>
  <c r="K678" i="1"/>
  <c r="K679" i="1"/>
  <c r="K680" i="1"/>
  <c r="K681" i="1"/>
  <c r="K682" i="1"/>
  <c r="K683" i="1"/>
  <c r="K684" i="1"/>
  <c r="K685" i="1"/>
  <c r="K686" i="1"/>
  <c r="K687" i="1"/>
  <c r="K688" i="1"/>
  <c r="K689" i="1"/>
  <c r="K690" i="1"/>
  <c r="K691" i="1"/>
  <c r="K692" i="1"/>
  <c r="K693" i="1"/>
  <c r="K694" i="1"/>
  <c r="K695" i="1"/>
  <c r="K696" i="1"/>
  <c r="K697" i="1"/>
  <c r="K698" i="1"/>
  <c r="K699" i="1"/>
  <c r="K700" i="1"/>
  <c r="K701" i="1"/>
  <c r="K702" i="1"/>
  <c r="K703" i="1"/>
  <c r="K704" i="1"/>
  <c r="K705" i="1"/>
  <c r="K706" i="1"/>
  <c r="K707" i="1"/>
  <c r="K708" i="1"/>
  <c r="K709" i="1"/>
  <c r="K710" i="1"/>
  <c r="K711" i="1"/>
  <c r="K712" i="1"/>
  <c r="K713" i="1"/>
  <c r="K714" i="1"/>
  <c r="K715" i="1"/>
  <c r="K716" i="1"/>
  <c r="K717" i="1"/>
  <c r="K718" i="1"/>
  <c r="K719" i="1"/>
  <c r="K720" i="1"/>
  <c r="K721" i="1"/>
  <c r="K722" i="1"/>
  <c r="K723" i="1"/>
  <c r="K724" i="1"/>
  <c r="K725" i="1"/>
  <c r="K726" i="1"/>
  <c r="K727" i="1"/>
  <c r="K728" i="1"/>
  <c r="K729" i="1"/>
  <c r="K730" i="1"/>
  <c r="K731" i="1"/>
  <c r="K732" i="1"/>
  <c r="K733" i="1"/>
  <c r="K734" i="1"/>
  <c r="K735" i="1"/>
  <c r="K736" i="1"/>
  <c r="K737" i="1"/>
  <c r="K738" i="1"/>
  <c r="K739" i="1"/>
  <c r="K740" i="1"/>
  <c r="K741" i="1"/>
  <c r="K742" i="1"/>
  <c r="K743" i="1"/>
  <c r="K744" i="1"/>
  <c r="K745" i="1"/>
  <c r="K746" i="1"/>
  <c r="K747" i="1"/>
  <c r="K748" i="1"/>
  <c r="K749" i="1"/>
  <c r="K750" i="1"/>
  <c r="K751" i="1"/>
  <c r="K752" i="1"/>
  <c r="K753" i="1"/>
  <c r="K754" i="1"/>
  <c r="K755" i="1"/>
  <c r="K756" i="1"/>
  <c r="K757" i="1"/>
  <c r="K758" i="1"/>
  <c r="K759" i="1"/>
  <c r="K760" i="1"/>
  <c r="K761" i="1"/>
  <c r="K762" i="1"/>
  <c r="K763" i="1"/>
  <c r="K764" i="1"/>
  <c r="K765" i="1"/>
  <c r="K766" i="1"/>
  <c r="K767" i="1"/>
  <c r="K768" i="1"/>
  <c r="K769" i="1"/>
  <c r="K770" i="1"/>
  <c r="K771" i="1"/>
  <c r="K772" i="1"/>
  <c r="K773" i="1"/>
  <c r="K774" i="1"/>
  <c r="K775" i="1"/>
  <c r="K776" i="1"/>
  <c r="K777" i="1"/>
  <c r="K778" i="1"/>
  <c r="K779" i="1"/>
  <c r="K780" i="1"/>
  <c r="K781" i="1"/>
  <c r="K782" i="1"/>
  <c r="K783" i="1"/>
  <c r="K784" i="1"/>
  <c r="K785" i="1"/>
  <c r="K786" i="1"/>
  <c r="K787" i="1"/>
  <c r="K788" i="1"/>
  <c r="K789" i="1"/>
  <c r="K790" i="1"/>
  <c r="K791" i="1"/>
  <c r="K792" i="1"/>
  <c r="K793" i="1"/>
  <c r="K794" i="1"/>
  <c r="K795" i="1"/>
  <c r="K796" i="1"/>
  <c r="K797" i="1"/>
  <c r="K798" i="1"/>
  <c r="K799" i="1"/>
  <c r="K800" i="1"/>
  <c r="K801" i="1"/>
  <c r="K802" i="1"/>
  <c r="K803" i="1"/>
  <c r="K804" i="1"/>
  <c r="K805" i="1"/>
  <c r="K806" i="1"/>
  <c r="K807" i="1"/>
  <c r="K808" i="1"/>
  <c r="K809" i="1"/>
  <c r="K810" i="1"/>
  <c r="K811" i="1"/>
  <c r="K812" i="1"/>
  <c r="K813" i="1"/>
  <c r="K814" i="1"/>
  <c r="K815" i="1"/>
  <c r="K816" i="1"/>
  <c r="K817" i="1"/>
  <c r="K818" i="1"/>
  <c r="K819" i="1"/>
  <c r="K820" i="1"/>
  <c r="K821" i="1"/>
  <c r="K822" i="1"/>
  <c r="K823" i="1"/>
  <c r="K824" i="1"/>
  <c r="K825" i="1"/>
  <c r="K826" i="1"/>
  <c r="K827" i="1"/>
  <c r="K828" i="1"/>
  <c r="K829" i="1"/>
  <c r="K830" i="1"/>
  <c r="K831" i="1"/>
  <c r="K832" i="1"/>
  <c r="K833" i="1"/>
  <c r="K834" i="1"/>
  <c r="K835" i="1"/>
  <c r="K836" i="1"/>
  <c r="K837" i="1"/>
  <c r="K838" i="1"/>
  <c r="K839" i="1"/>
  <c r="K840" i="1"/>
  <c r="K841" i="1"/>
  <c r="K842" i="1"/>
  <c r="K843" i="1"/>
  <c r="K844" i="1"/>
  <c r="K845" i="1"/>
  <c r="K846" i="1"/>
  <c r="K847" i="1"/>
  <c r="K848" i="1"/>
  <c r="K849" i="1"/>
  <c r="K850" i="1"/>
  <c r="K851" i="1"/>
  <c r="K852" i="1"/>
  <c r="K853" i="1"/>
  <c r="K854" i="1"/>
  <c r="K855" i="1"/>
  <c r="K856" i="1"/>
  <c r="K857" i="1"/>
  <c r="K858" i="1"/>
  <c r="K859" i="1"/>
  <c r="K860" i="1"/>
  <c r="K861" i="1"/>
  <c r="K862" i="1"/>
  <c r="K863" i="1"/>
  <c r="K864" i="1"/>
  <c r="K865" i="1"/>
  <c r="K866" i="1"/>
  <c r="K867" i="1"/>
  <c r="K868" i="1"/>
  <c r="K869" i="1"/>
  <c r="K870" i="1"/>
  <c r="K871" i="1"/>
  <c r="K872" i="1"/>
  <c r="K873" i="1"/>
  <c r="K874" i="1"/>
  <c r="K875" i="1"/>
  <c r="K876" i="1"/>
  <c r="K877" i="1"/>
  <c r="K878" i="1"/>
  <c r="K879" i="1"/>
  <c r="K880" i="1"/>
  <c r="K881" i="1"/>
  <c r="K882" i="1"/>
  <c r="K883" i="1"/>
  <c r="K884" i="1"/>
  <c r="K885" i="1"/>
  <c r="K886" i="1"/>
  <c r="K887" i="1"/>
  <c r="K888" i="1"/>
  <c r="K889" i="1"/>
  <c r="K890" i="1"/>
  <c r="K891" i="1"/>
  <c r="K892" i="1"/>
  <c r="K893" i="1"/>
  <c r="K894" i="1"/>
  <c r="K895" i="1"/>
  <c r="K896" i="1"/>
  <c r="K897" i="1"/>
  <c r="K898" i="1"/>
  <c r="K899" i="1"/>
  <c r="K900" i="1"/>
  <c r="K901" i="1"/>
  <c r="K902" i="1"/>
  <c r="K903" i="1"/>
  <c r="K904" i="1"/>
  <c r="K905" i="1"/>
  <c r="K906" i="1"/>
  <c r="K907" i="1"/>
  <c r="K908" i="1"/>
  <c r="K909" i="1"/>
  <c r="K910" i="1"/>
  <c r="K911" i="1"/>
  <c r="K912" i="1"/>
  <c r="K913" i="1"/>
  <c r="K914" i="1"/>
  <c r="K915" i="1"/>
  <c r="K916" i="1"/>
  <c r="K917" i="1"/>
  <c r="K918" i="1"/>
  <c r="K919" i="1"/>
  <c r="K920" i="1"/>
  <c r="K921" i="1"/>
  <c r="K922" i="1"/>
  <c r="K923" i="1"/>
  <c r="K924" i="1"/>
  <c r="K925" i="1"/>
  <c r="K926" i="1"/>
  <c r="K927" i="1"/>
  <c r="K928" i="1"/>
  <c r="K929" i="1"/>
  <c r="K930" i="1"/>
  <c r="K931" i="1"/>
  <c r="K932" i="1"/>
  <c r="K933" i="1"/>
  <c r="K934" i="1"/>
  <c r="K935" i="1"/>
  <c r="K936" i="1"/>
  <c r="K937" i="1"/>
  <c r="K938" i="1"/>
  <c r="K939" i="1"/>
  <c r="K940" i="1"/>
  <c r="K941" i="1"/>
  <c r="K942" i="1"/>
  <c r="K943" i="1"/>
  <c r="K944" i="1"/>
  <c r="K945" i="1"/>
  <c r="K946" i="1"/>
  <c r="K947" i="1"/>
  <c r="K948" i="1"/>
  <c r="K949" i="1"/>
  <c r="K950" i="1"/>
  <c r="K951" i="1"/>
  <c r="K952" i="1"/>
  <c r="K953" i="1"/>
  <c r="K954" i="1"/>
  <c r="K955" i="1"/>
  <c r="K956" i="1"/>
  <c r="K957" i="1"/>
  <c r="K958" i="1"/>
  <c r="K959" i="1"/>
  <c r="K960" i="1"/>
  <c r="K961" i="1"/>
  <c r="K962" i="1"/>
  <c r="K963" i="1"/>
  <c r="K964" i="1"/>
  <c r="K965" i="1"/>
  <c r="K966" i="1"/>
  <c r="K967" i="1"/>
  <c r="K968" i="1"/>
  <c r="K969" i="1"/>
  <c r="K970" i="1"/>
  <c r="K971" i="1"/>
  <c r="K972" i="1"/>
  <c r="K973" i="1"/>
  <c r="K974" i="1"/>
  <c r="K975" i="1"/>
  <c r="K976" i="1"/>
  <c r="K977" i="1"/>
  <c r="K978" i="1"/>
  <c r="K979" i="1"/>
  <c r="K980" i="1"/>
  <c r="K981" i="1"/>
  <c r="K982" i="1"/>
  <c r="K983" i="1"/>
  <c r="K984" i="1"/>
  <c r="K985" i="1"/>
  <c r="K986" i="1"/>
  <c r="K987" i="1"/>
  <c r="K988" i="1"/>
  <c r="K989" i="1"/>
  <c r="K990" i="1"/>
  <c r="K991" i="1"/>
  <c r="K992" i="1"/>
  <c r="K993" i="1"/>
  <c r="K994" i="1"/>
  <c r="K995" i="1"/>
  <c r="K996" i="1"/>
  <c r="K997" i="1"/>
  <c r="K998" i="1"/>
  <c r="K999" i="1"/>
  <c r="K1000" i="1"/>
  <c r="K1001" i="1"/>
  <c r="K1002" i="1"/>
  <c r="K1003" i="1"/>
  <c r="K1004" i="1"/>
  <c r="K1005" i="1"/>
  <c r="K1006" i="1"/>
  <c r="K1007" i="1"/>
  <c r="K1008" i="1"/>
  <c r="K1009" i="1"/>
  <c r="K1010" i="1"/>
  <c r="K1011" i="1"/>
  <c r="K1012" i="1"/>
  <c r="K1013" i="1"/>
  <c r="K1014" i="1"/>
  <c r="K1015" i="1"/>
  <c r="K1016" i="1"/>
  <c r="K1017" i="1"/>
  <c r="K1018" i="1"/>
  <c r="K1019" i="1"/>
  <c r="K1020" i="1"/>
  <c r="K1021" i="1"/>
  <c r="K1022" i="1"/>
  <c r="K1023" i="1"/>
  <c r="K1024" i="1"/>
  <c r="K1025" i="1"/>
  <c r="K1026" i="1"/>
  <c r="K1027" i="1"/>
  <c r="K1028" i="1"/>
  <c r="K1029" i="1"/>
  <c r="K1030" i="1"/>
  <c r="K1031" i="1"/>
  <c r="K1032" i="1"/>
  <c r="K1033" i="1"/>
  <c r="K1034" i="1"/>
  <c r="K1035" i="1"/>
  <c r="K1036" i="1"/>
  <c r="K1037" i="1"/>
  <c r="K1038" i="1"/>
  <c r="K1039" i="1"/>
  <c r="K1040" i="1"/>
  <c r="K1041" i="1"/>
  <c r="K1042" i="1"/>
  <c r="K1043" i="1"/>
  <c r="K1044" i="1"/>
  <c r="K1045" i="1"/>
  <c r="K1046" i="1"/>
  <c r="K1047" i="1"/>
  <c r="K1048" i="1"/>
  <c r="K1049" i="1"/>
  <c r="K1050" i="1"/>
  <c r="K1051" i="1"/>
  <c r="K1052" i="1"/>
  <c r="K1053" i="1"/>
  <c r="K1054" i="1"/>
  <c r="K1055" i="1"/>
  <c r="K1056" i="1"/>
  <c r="K1057" i="1"/>
  <c r="K1058" i="1"/>
  <c r="K1059" i="1"/>
  <c r="K1060" i="1"/>
  <c r="K1061" i="1"/>
  <c r="K1062" i="1"/>
  <c r="K1063" i="1"/>
  <c r="K1064" i="1"/>
  <c r="K1065" i="1"/>
  <c r="K1066" i="1"/>
  <c r="K1067" i="1"/>
  <c r="K1068" i="1"/>
  <c r="K1069" i="1"/>
  <c r="K1070" i="1"/>
  <c r="K1071" i="1"/>
  <c r="K1072" i="1"/>
  <c r="K1073" i="1"/>
  <c r="K1074" i="1"/>
  <c r="K1075" i="1"/>
  <c r="K1076" i="1"/>
  <c r="K1077" i="1"/>
  <c r="K1078" i="1"/>
  <c r="K1079" i="1"/>
  <c r="K1080" i="1"/>
  <c r="K1081" i="1"/>
  <c r="K1082" i="1"/>
  <c r="K1083" i="1"/>
  <c r="K1084" i="1"/>
  <c r="K1085" i="1"/>
  <c r="K1086" i="1"/>
  <c r="K1087" i="1"/>
  <c r="K1088" i="1"/>
  <c r="K1089" i="1"/>
  <c r="K1090" i="1"/>
  <c r="K1091" i="1"/>
  <c r="K1092" i="1"/>
  <c r="K1093" i="1"/>
  <c r="K1094" i="1"/>
  <c r="K1095" i="1"/>
  <c r="K1096" i="1"/>
  <c r="K1097" i="1"/>
  <c r="K1098" i="1"/>
  <c r="K1099" i="1"/>
  <c r="K1100" i="1"/>
  <c r="K1101" i="1"/>
  <c r="K1102" i="1"/>
  <c r="K1103" i="1"/>
  <c r="K1104" i="1"/>
  <c r="K1105" i="1"/>
  <c r="K1106" i="1"/>
  <c r="K1107" i="1"/>
  <c r="K1108" i="1"/>
  <c r="K1109" i="1"/>
  <c r="K1110" i="1"/>
  <c r="K1111" i="1"/>
  <c r="K1112" i="1"/>
  <c r="K1113" i="1"/>
  <c r="K1114" i="1"/>
  <c r="K1115" i="1"/>
  <c r="K1116" i="1"/>
  <c r="K1117" i="1"/>
  <c r="K1118" i="1"/>
  <c r="K1119" i="1"/>
  <c r="K1120" i="1"/>
  <c r="K1121" i="1"/>
  <c r="K1122" i="1"/>
  <c r="K1123" i="1"/>
  <c r="K1124" i="1"/>
  <c r="K1125" i="1"/>
  <c r="K1126" i="1"/>
  <c r="K1127" i="1"/>
  <c r="K1128" i="1"/>
  <c r="K1129" i="1"/>
  <c r="K1130" i="1"/>
  <c r="K1131" i="1"/>
  <c r="K1132" i="1"/>
  <c r="K1133" i="1"/>
  <c r="K1134" i="1"/>
  <c r="K1135" i="1"/>
  <c r="K1136" i="1"/>
  <c r="K1137" i="1"/>
  <c r="K1138" i="1"/>
  <c r="K1139" i="1"/>
  <c r="K1140" i="1"/>
  <c r="K1141" i="1"/>
  <c r="K1142" i="1"/>
  <c r="K1143" i="1"/>
  <c r="K1144" i="1"/>
  <c r="K1145" i="1"/>
  <c r="K1146" i="1"/>
  <c r="K1147" i="1"/>
  <c r="K1148" i="1"/>
  <c r="K1149" i="1"/>
  <c r="K1150" i="1"/>
  <c r="K1151" i="1"/>
  <c r="K1152" i="1"/>
  <c r="K1153" i="1"/>
  <c r="K1154" i="1"/>
  <c r="K1155" i="1"/>
  <c r="K1156" i="1"/>
  <c r="K1157" i="1"/>
  <c r="K1158" i="1"/>
  <c r="K1159" i="1"/>
  <c r="K1160" i="1"/>
  <c r="K1161" i="1"/>
  <c r="K1162" i="1"/>
  <c r="K1163" i="1"/>
  <c r="K1164" i="1"/>
  <c r="K1165" i="1"/>
  <c r="K1166" i="1"/>
  <c r="K1167" i="1"/>
  <c r="K1168" i="1"/>
  <c r="K1169" i="1"/>
  <c r="K1170" i="1"/>
  <c r="K1171" i="1"/>
  <c r="K1172" i="1"/>
  <c r="K1173" i="1"/>
  <c r="K1174" i="1"/>
  <c r="K1175" i="1"/>
  <c r="K1176" i="1"/>
  <c r="K1177" i="1"/>
  <c r="K1178" i="1"/>
  <c r="K1179" i="1"/>
  <c r="K1180" i="1"/>
  <c r="K1181" i="1"/>
  <c r="K1182" i="1"/>
  <c r="K1183" i="1"/>
  <c r="K1184" i="1"/>
  <c r="K1185" i="1"/>
  <c r="K1186" i="1"/>
  <c r="K1187" i="1"/>
  <c r="K1188" i="1"/>
  <c r="K1189" i="1"/>
  <c r="K1190" i="1"/>
  <c r="K1191" i="1"/>
  <c r="K1192" i="1"/>
  <c r="K1193" i="1"/>
  <c r="K1194" i="1"/>
  <c r="K1195" i="1"/>
  <c r="K1196" i="1"/>
  <c r="K1197" i="1"/>
  <c r="K1198" i="1"/>
  <c r="K1199" i="1"/>
  <c r="K1200" i="1"/>
  <c r="K1201" i="1"/>
  <c r="K1202" i="1"/>
  <c r="K1203" i="1"/>
  <c r="K1204" i="1"/>
  <c r="K1205" i="1"/>
  <c r="K1206" i="1"/>
  <c r="K1207" i="1"/>
  <c r="K1208" i="1"/>
  <c r="K1209" i="1"/>
  <c r="K1210" i="1"/>
  <c r="K1211" i="1"/>
  <c r="K1212" i="1"/>
  <c r="K1213" i="1"/>
  <c r="K1214" i="1"/>
  <c r="K1215" i="1"/>
  <c r="K1216" i="1"/>
  <c r="K1217" i="1"/>
  <c r="K1218" i="1"/>
  <c r="K1219" i="1"/>
  <c r="K1220" i="1"/>
  <c r="K1221" i="1"/>
  <c r="K1222" i="1"/>
  <c r="K1223" i="1"/>
  <c r="K1224" i="1"/>
  <c r="K1225" i="1"/>
  <c r="K1226" i="1"/>
  <c r="K1227" i="1"/>
  <c r="K1228" i="1"/>
  <c r="K1229" i="1"/>
  <c r="K1230" i="1"/>
  <c r="K1231" i="1"/>
  <c r="K1232" i="1"/>
  <c r="K1233" i="1"/>
  <c r="K1234" i="1"/>
  <c r="K1235" i="1"/>
  <c r="K1236" i="1"/>
  <c r="K1237" i="1"/>
  <c r="K1238" i="1"/>
  <c r="K1239" i="1"/>
  <c r="K1240" i="1"/>
  <c r="K1241" i="1"/>
  <c r="K1242" i="1"/>
  <c r="K1243" i="1"/>
  <c r="K1244" i="1"/>
  <c r="K1245" i="1"/>
  <c r="K1246" i="1"/>
  <c r="K1247" i="1"/>
  <c r="K1248" i="1"/>
  <c r="K1249" i="1"/>
  <c r="K1250" i="1"/>
  <c r="K1251" i="1"/>
  <c r="K1252" i="1"/>
  <c r="K1253" i="1"/>
  <c r="K1254" i="1"/>
  <c r="K1255" i="1"/>
  <c r="K1256" i="1"/>
  <c r="K1257" i="1"/>
  <c r="K1258" i="1"/>
  <c r="K1259" i="1"/>
  <c r="K1260" i="1"/>
  <c r="K1261" i="1"/>
  <c r="K1262" i="1"/>
  <c r="K1263" i="1"/>
  <c r="K1264" i="1"/>
  <c r="K1265" i="1"/>
  <c r="K1266" i="1"/>
  <c r="K1267" i="1"/>
  <c r="K1268" i="1"/>
  <c r="K1269" i="1"/>
  <c r="K1270" i="1"/>
  <c r="K1271" i="1"/>
  <c r="K1272" i="1"/>
  <c r="K1273" i="1"/>
  <c r="K1274" i="1"/>
  <c r="K1275" i="1"/>
  <c r="K1276" i="1"/>
  <c r="K1277" i="1"/>
  <c r="K1278" i="1"/>
  <c r="K1279" i="1"/>
  <c r="K1280" i="1"/>
  <c r="K1281" i="1"/>
  <c r="K1282" i="1"/>
  <c r="K1283" i="1"/>
  <c r="K1284" i="1"/>
  <c r="K1285" i="1"/>
  <c r="K1286" i="1"/>
  <c r="K1287" i="1"/>
  <c r="K1288" i="1"/>
  <c r="K1289" i="1"/>
  <c r="K1290" i="1"/>
  <c r="K1291" i="1"/>
  <c r="K1292" i="1"/>
  <c r="K1293" i="1"/>
  <c r="K1294" i="1"/>
  <c r="K1295" i="1"/>
  <c r="K1296" i="1"/>
  <c r="K1297" i="1"/>
  <c r="K1298" i="1"/>
  <c r="K1299" i="1"/>
  <c r="K1300" i="1"/>
  <c r="K1301" i="1"/>
  <c r="K1302" i="1"/>
  <c r="K1303" i="1"/>
  <c r="K1304" i="1"/>
  <c r="K1305" i="1"/>
  <c r="K1306" i="1"/>
  <c r="K1307" i="1"/>
  <c r="K1308" i="1"/>
  <c r="K1309" i="1"/>
  <c r="K1310" i="1"/>
  <c r="K1311" i="1"/>
  <c r="K1312" i="1"/>
  <c r="K1313" i="1"/>
  <c r="K1314" i="1"/>
  <c r="K1315" i="1"/>
  <c r="K1316" i="1"/>
  <c r="K1317" i="1"/>
  <c r="K1318" i="1"/>
  <c r="K1319" i="1"/>
  <c r="K1320" i="1"/>
  <c r="K1321" i="1"/>
  <c r="K1322" i="1"/>
  <c r="K1323" i="1"/>
  <c r="K1324" i="1"/>
  <c r="K1325" i="1"/>
  <c r="K1326" i="1"/>
  <c r="K1327" i="1"/>
  <c r="K1328" i="1"/>
  <c r="K1329" i="1"/>
  <c r="K1330" i="1"/>
  <c r="K1331" i="1"/>
  <c r="K1332" i="1"/>
  <c r="K1333" i="1"/>
  <c r="K1334" i="1"/>
  <c r="K1335" i="1"/>
  <c r="K1336" i="1"/>
  <c r="K1337" i="1"/>
  <c r="K1338" i="1"/>
  <c r="K1339" i="1"/>
  <c r="K1340" i="1"/>
  <c r="K1341" i="1"/>
  <c r="K1342" i="1"/>
  <c r="K1343" i="1"/>
  <c r="K1344" i="1"/>
  <c r="K1345" i="1"/>
  <c r="K1346" i="1"/>
  <c r="K1347" i="1"/>
  <c r="K1348" i="1"/>
  <c r="K1349" i="1"/>
  <c r="K1350" i="1"/>
  <c r="K1351" i="1"/>
  <c r="K1352" i="1"/>
  <c r="K1353" i="1"/>
  <c r="K1354" i="1"/>
  <c r="K1355" i="1"/>
  <c r="K1356" i="1"/>
  <c r="K1357" i="1"/>
  <c r="K1358" i="1"/>
  <c r="K1359" i="1"/>
  <c r="K1360" i="1"/>
  <c r="K1361" i="1"/>
  <c r="K1362" i="1"/>
  <c r="K1363" i="1"/>
  <c r="K1364" i="1"/>
  <c r="K1365" i="1"/>
  <c r="K1366" i="1"/>
  <c r="K1367" i="1"/>
  <c r="K1368" i="1"/>
  <c r="K1369" i="1"/>
  <c r="K1370" i="1"/>
  <c r="K1371" i="1"/>
  <c r="K1372" i="1"/>
  <c r="K1373" i="1"/>
  <c r="K1374" i="1"/>
  <c r="K1375" i="1"/>
  <c r="K1376" i="1"/>
  <c r="K1377" i="1"/>
  <c r="K1378" i="1"/>
  <c r="K1379" i="1"/>
  <c r="K1380" i="1"/>
  <c r="K1381" i="1"/>
  <c r="K1382" i="1"/>
  <c r="K1383" i="1"/>
  <c r="K1384" i="1"/>
  <c r="K1385" i="1"/>
  <c r="K1386" i="1"/>
  <c r="K1387" i="1"/>
  <c r="K1388" i="1"/>
  <c r="K1389" i="1"/>
  <c r="K1390" i="1"/>
  <c r="K1391" i="1"/>
  <c r="K1392" i="1"/>
  <c r="K1393" i="1"/>
  <c r="K1394" i="1"/>
  <c r="K1395" i="1"/>
  <c r="K1396" i="1"/>
  <c r="K1397" i="1"/>
  <c r="K1398" i="1"/>
  <c r="K1399" i="1"/>
  <c r="K1400" i="1"/>
  <c r="K1401" i="1"/>
  <c r="K1402" i="1"/>
  <c r="K1403" i="1"/>
  <c r="K1404" i="1"/>
  <c r="K1405" i="1"/>
  <c r="K1406" i="1"/>
  <c r="K1407" i="1"/>
  <c r="K1408" i="1"/>
  <c r="K1409" i="1"/>
  <c r="K1410" i="1"/>
  <c r="K1411" i="1"/>
  <c r="K1412" i="1"/>
  <c r="K1413" i="1"/>
  <c r="K1414" i="1"/>
  <c r="K1415" i="1"/>
  <c r="K1416" i="1"/>
  <c r="K1417" i="1"/>
  <c r="K1418" i="1"/>
  <c r="K1419" i="1"/>
  <c r="K1420" i="1"/>
  <c r="K1421" i="1"/>
  <c r="K1422" i="1"/>
  <c r="K1423" i="1"/>
  <c r="K1424" i="1"/>
  <c r="K1425" i="1"/>
  <c r="K1426" i="1"/>
  <c r="K1427" i="1"/>
  <c r="K1428" i="1"/>
  <c r="K1429" i="1"/>
  <c r="K1430" i="1"/>
  <c r="K1431" i="1"/>
  <c r="K1432" i="1"/>
  <c r="K1433" i="1"/>
  <c r="K1434" i="1"/>
  <c r="K1435" i="1"/>
  <c r="K1436" i="1"/>
  <c r="K1437" i="1"/>
  <c r="K1438" i="1"/>
  <c r="K1439" i="1"/>
  <c r="K1440" i="1"/>
  <c r="K1441" i="1"/>
  <c r="K1442" i="1"/>
  <c r="K1443" i="1"/>
  <c r="K1444" i="1"/>
  <c r="K1445" i="1"/>
  <c r="K1446" i="1"/>
  <c r="K1447" i="1"/>
  <c r="K1448" i="1"/>
  <c r="K1449" i="1"/>
  <c r="K1450" i="1"/>
  <c r="K1451" i="1"/>
  <c r="K1452" i="1"/>
  <c r="K1453" i="1"/>
  <c r="K1454" i="1"/>
  <c r="K1455" i="1"/>
  <c r="K1456" i="1"/>
  <c r="K1457" i="1"/>
  <c r="K1458" i="1"/>
  <c r="K1459" i="1"/>
  <c r="K1460" i="1"/>
  <c r="K1461" i="1"/>
  <c r="K1462" i="1"/>
  <c r="K1463" i="1"/>
  <c r="K1464" i="1"/>
  <c r="K1465" i="1"/>
  <c r="K1466" i="1"/>
  <c r="K1467" i="1"/>
  <c r="K1468" i="1"/>
  <c r="K1469" i="1"/>
  <c r="K1470" i="1"/>
  <c r="K1471" i="1"/>
  <c r="K1472" i="1"/>
  <c r="K1473" i="1"/>
  <c r="K1474" i="1"/>
  <c r="K1475" i="1"/>
  <c r="K1476" i="1"/>
  <c r="K1477" i="1"/>
  <c r="K1478" i="1"/>
  <c r="K1479" i="1"/>
  <c r="K1480" i="1"/>
  <c r="K1481" i="1"/>
  <c r="K1482" i="1"/>
  <c r="K1483" i="1"/>
  <c r="K1484" i="1"/>
  <c r="K1485" i="1"/>
  <c r="K1486" i="1"/>
  <c r="K1487" i="1"/>
  <c r="K1488" i="1"/>
  <c r="K1489" i="1"/>
  <c r="K1490" i="1"/>
  <c r="K1491" i="1"/>
  <c r="K1492" i="1"/>
  <c r="K1493" i="1"/>
  <c r="K1494" i="1"/>
  <c r="K1495" i="1"/>
  <c r="K1496" i="1"/>
  <c r="K1497" i="1"/>
  <c r="K1498" i="1"/>
  <c r="K1499" i="1"/>
  <c r="K1500" i="1"/>
  <c r="K1501" i="1"/>
  <c r="K1502" i="1"/>
  <c r="K1503" i="1"/>
  <c r="K1504" i="1"/>
  <c r="K1505" i="1"/>
  <c r="K1506" i="1"/>
  <c r="K1507" i="1"/>
  <c r="K1508" i="1"/>
  <c r="K1509" i="1"/>
  <c r="K1510" i="1"/>
  <c r="K1511" i="1"/>
  <c r="K1512" i="1"/>
  <c r="K1513" i="1"/>
  <c r="K1514" i="1"/>
  <c r="K1515" i="1"/>
  <c r="K1516" i="1"/>
  <c r="K1517" i="1"/>
  <c r="K1518" i="1"/>
  <c r="K1519" i="1"/>
  <c r="K1520" i="1"/>
  <c r="K1521" i="1"/>
  <c r="K1522" i="1"/>
  <c r="K1523" i="1"/>
  <c r="K1524" i="1"/>
  <c r="K1525" i="1"/>
  <c r="K1526" i="1"/>
  <c r="K1527" i="1"/>
  <c r="K1528" i="1"/>
  <c r="K1529" i="1"/>
  <c r="K1530" i="1"/>
  <c r="K1531" i="1"/>
  <c r="K1532" i="1"/>
  <c r="K1533" i="1"/>
  <c r="K1534" i="1"/>
  <c r="K1535" i="1"/>
  <c r="K1536" i="1"/>
  <c r="K1537" i="1"/>
  <c r="K1538" i="1"/>
  <c r="K1539" i="1"/>
  <c r="K1540" i="1"/>
  <c r="K1541" i="1"/>
  <c r="K1542" i="1"/>
  <c r="K1543" i="1"/>
  <c r="K1544" i="1"/>
  <c r="K1545" i="1"/>
  <c r="K1546" i="1"/>
  <c r="K1547" i="1"/>
  <c r="K1548" i="1"/>
  <c r="K1549" i="1"/>
  <c r="K1550" i="1"/>
  <c r="K1551" i="1"/>
  <c r="K1552" i="1"/>
  <c r="K1553" i="1"/>
  <c r="K1554" i="1"/>
  <c r="K1555" i="1"/>
  <c r="K1556" i="1"/>
  <c r="K1557" i="1"/>
  <c r="K1558" i="1"/>
  <c r="K1559" i="1"/>
  <c r="K1560" i="1"/>
  <c r="K1561" i="1"/>
  <c r="K1562" i="1"/>
  <c r="K1563" i="1"/>
  <c r="K1564" i="1"/>
  <c r="K1565" i="1"/>
  <c r="K1566" i="1"/>
  <c r="K1567" i="1"/>
  <c r="K1568" i="1"/>
  <c r="K1569" i="1"/>
  <c r="K1570" i="1"/>
  <c r="K1571" i="1"/>
  <c r="K1572" i="1"/>
  <c r="K1573" i="1"/>
  <c r="K1574" i="1"/>
  <c r="K1575" i="1"/>
  <c r="K1576" i="1"/>
  <c r="K1577" i="1"/>
  <c r="K1578" i="1"/>
  <c r="K1579" i="1"/>
  <c r="K1580" i="1"/>
  <c r="K1581" i="1"/>
  <c r="K1582" i="1"/>
  <c r="K1583" i="1"/>
  <c r="K1584" i="1"/>
  <c r="K1585" i="1"/>
  <c r="K1586" i="1"/>
  <c r="K1587" i="1"/>
  <c r="K1588" i="1"/>
  <c r="K1589" i="1"/>
  <c r="K1590" i="1"/>
  <c r="K1591" i="1"/>
  <c r="K1592" i="1"/>
  <c r="K1593" i="1"/>
  <c r="K1594" i="1"/>
  <c r="K1595" i="1"/>
  <c r="K1596" i="1"/>
  <c r="K1597" i="1"/>
  <c r="K1598" i="1"/>
  <c r="K1599" i="1"/>
  <c r="K1600" i="1"/>
  <c r="K1601" i="1"/>
  <c r="K1602" i="1"/>
  <c r="K1603" i="1"/>
  <c r="K1604" i="1"/>
  <c r="K1605" i="1"/>
  <c r="K1606" i="1"/>
  <c r="K1607" i="1"/>
  <c r="K1608" i="1"/>
  <c r="K1609" i="1"/>
  <c r="K1610" i="1"/>
  <c r="K1611" i="1"/>
  <c r="K1612" i="1"/>
  <c r="K1613" i="1"/>
  <c r="K1614" i="1"/>
  <c r="K1615" i="1"/>
  <c r="K1616" i="1"/>
  <c r="K1617" i="1"/>
  <c r="K1618" i="1"/>
  <c r="K1619" i="1"/>
  <c r="K1620" i="1"/>
  <c r="K1621" i="1"/>
  <c r="K1622" i="1"/>
  <c r="K1623" i="1"/>
  <c r="K1624" i="1"/>
  <c r="K1625" i="1"/>
  <c r="K1626" i="1"/>
  <c r="K1627" i="1"/>
  <c r="K1628" i="1"/>
  <c r="K1629" i="1"/>
  <c r="K1630" i="1"/>
  <c r="K1631" i="1"/>
  <c r="K1632" i="1"/>
  <c r="K1633" i="1"/>
  <c r="K1634" i="1"/>
  <c r="K1635" i="1"/>
  <c r="K1636" i="1"/>
  <c r="K1637" i="1"/>
  <c r="K1638" i="1"/>
  <c r="K1639" i="1"/>
  <c r="K1640" i="1"/>
  <c r="K1641" i="1"/>
  <c r="K1642" i="1"/>
  <c r="K1643" i="1"/>
  <c r="K1644" i="1"/>
  <c r="K1645" i="1"/>
  <c r="K1646" i="1"/>
  <c r="K1647" i="1"/>
  <c r="K1648" i="1"/>
  <c r="K1649" i="1"/>
  <c r="K1650" i="1"/>
  <c r="K1651" i="1"/>
  <c r="K1652" i="1"/>
  <c r="K1653" i="1"/>
  <c r="K1654" i="1"/>
  <c r="K1655" i="1"/>
  <c r="K1656" i="1"/>
  <c r="K1657" i="1"/>
  <c r="K1658" i="1"/>
  <c r="K1659" i="1"/>
  <c r="K1660" i="1"/>
  <c r="K1661" i="1"/>
  <c r="K1662" i="1"/>
  <c r="K1663" i="1"/>
  <c r="K1664" i="1"/>
  <c r="K1665" i="1"/>
  <c r="K1666" i="1"/>
  <c r="K1667" i="1"/>
  <c r="K1668" i="1"/>
  <c r="K1669" i="1"/>
  <c r="K1670" i="1"/>
  <c r="K1671" i="1"/>
  <c r="K1672" i="1"/>
  <c r="K1673" i="1"/>
  <c r="K1674" i="1"/>
  <c r="K1675" i="1"/>
  <c r="K1676" i="1"/>
  <c r="K1677" i="1"/>
  <c r="K1678" i="1"/>
  <c r="K1679" i="1"/>
  <c r="K1680" i="1"/>
  <c r="K1681" i="1"/>
  <c r="K1682" i="1"/>
  <c r="K1683" i="1"/>
  <c r="K1684" i="1"/>
  <c r="K1685" i="1"/>
  <c r="K1686" i="1"/>
  <c r="K1687" i="1"/>
  <c r="K1688" i="1"/>
  <c r="K1689" i="1"/>
  <c r="K1690" i="1"/>
  <c r="K1691" i="1"/>
  <c r="K1692" i="1"/>
  <c r="K1693" i="1"/>
  <c r="K1694" i="1"/>
  <c r="K1695" i="1"/>
  <c r="K1696" i="1"/>
  <c r="K1697" i="1"/>
  <c r="K1698" i="1"/>
  <c r="K1699" i="1"/>
  <c r="K1700" i="1"/>
  <c r="K1701" i="1"/>
  <c r="K1702" i="1"/>
  <c r="K1703" i="1"/>
  <c r="K1704" i="1"/>
  <c r="K1705" i="1"/>
  <c r="K1706" i="1"/>
  <c r="K1707" i="1"/>
  <c r="K1708" i="1"/>
  <c r="K1709" i="1"/>
  <c r="K1710" i="1"/>
  <c r="K1711" i="1"/>
  <c r="K1712" i="1"/>
  <c r="K1713" i="1"/>
  <c r="K1714" i="1"/>
  <c r="K1715" i="1"/>
  <c r="K1716" i="1"/>
  <c r="K1717" i="1"/>
  <c r="K1718" i="1"/>
  <c r="K1719" i="1"/>
  <c r="K1720" i="1"/>
  <c r="K1721" i="1"/>
  <c r="K1722" i="1"/>
  <c r="K1723" i="1"/>
  <c r="K1724" i="1"/>
  <c r="K1725" i="1"/>
  <c r="K1726" i="1"/>
  <c r="K1727" i="1"/>
  <c r="K1728" i="1"/>
  <c r="K1729" i="1"/>
  <c r="K1730" i="1"/>
  <c r="K1731" i="1"/>
  <c r="K1732" i="1"/>
  <c r="K1733" i="1"/>
  <c r="K1734" i="1"/>
  <c r="K1735" i="1"/>
  <c r="K1736" i="1"/>
  <c r="K1737" i="1"/>
  <c r="K1738" i="1"/>
  <c r="K1739" i="1"/>
  <c r="K1740" i="1"/>
  <c r="K1741" i="1"/>
  <c r="K1742" i="1"/>
  <c r="K1743" i="1"/>
  <c r="K1744" i="1"/>
  <c r="K1745" i="1"/>
  <c r="K1746" i="1"/>
  <c r="K1747" i="1"/>
  <c r="K1748" i="1"/>
  <c r="K1749" i="1"/>
  <c r="K1750" i="1"/>
  <c r="K1751" i="1"/>
  <c r="K1752" i="1"/>
  <c r="K1753" i="1"/>
  <c r="K1754" i="1"/>
  <c r="K1755" i="1"/>
  <c r="K1756" i="1"/>
  <c r="K1757" i="1"/>
  <c r="K1758" i="1"/>
  <c r="K1759" i="1"/>
  <c r="K1760" i="1"/>
  <c r="K1761" i="1"/>
  <c r="K1762" i="1"/>
  <c r="K1763" i="1"/>
  <c r="K1764" i="1"/>
  <c r="K1765" i="1"/>
  <c r="K1766" i="1"/>
  <c r="K1767" i="1"/>
  <c r="K1768" i="1"/>
  <c r="K1769" i="1"/>
  <c r="K1770" i="1"/>
  <c r="K1771" i="1"/>
  <c r="K1772" i="1"/>
  <c r="K1773" i="1"/>
  <c r="K1774" i="1"/>
  <c r="K1775" i="1"/>
  <c r="K1776" i="1"/>
  <c r="K1777" i="1"/>
  <c r="K1778" i="1"/>
  <c r="K1779" i="1"/>
  <c r="K1780" i="1"/>
  <c r="K1781" i="1"/>
  <c r="K1782" i="1"/>
  <c r="K1783" i="1"/>
  <c r="K1784" i="1"/>
  <c r="K1785" i="1"/>
  <c r="K1786" i="1"/>
  <c r="K1787" i="1"/>
  <c r="K1788" i="1"/>
  <c r="K1789" i="1"/>
  <c r="K1790" i="1"/>
  <c r="K1791" i="1"/>
  <c r="K1792" i="1"/>
  <c r="K1793" i="1"/>
  <c r="K1794" i="1"/>
  <c r="K1795" i="1"/>
  <c r="K1796" i="1"/>
  <c r="K1797" i="1"/>
  <c r="K1798" i="1"/>
  <c r="K1799" i="1"/>
  <c r="K1800" i="1"/>
  <c r="K1801" i="1"/>
  <c r="K1802" i="1"/>
  <c r="K1803" i="1"/>
  <c r="K1804" i="1"/>
  <c r="K1805" i="1"/>
  <c r="K1806" i="1"/>
  <c r="K1807" i="1"/>
  <c r="K1808" i="1"/>
  <c r="K1809" i="1"/>
  <c r="K1810" i="1"/>
  <c r="K1811" i="1"/>
  <c r="K1812" i="1"/>
  <c r="K1813" i="1"/>
  <c r="K1814" i="1"/>
  <c r="K1815" i="1"/>
  <c r="K1816" i="1"/>
  <c r="K1817" i="1"/>
  <c r="K1818" i="1"/>
  <c r="K1819" i="1"/>
  <c r="K1820" i="1"/>
  <c r="K1821" i="1"/>
  <c r="K1822" i="1"/>
  <c r="K1823" i="1"/>
  <c r="K1824" i="1"/>
  <c r="K1825" i="1"/>
  <c r="K1826" i="1"/>
  <c r="K1827" i="1"/>
  <c r="K1828" i="1"/>
  <c r="K1829" i="1"/>
  <c r="K1830" i="1"/>
  <c r="K1831" i="1"/>
  <c r="K1832" i="1"/>
  <c r="K1833" i="1"/>
  <c r="K1834" i="1"/>
  <c r="K1835" i="1"/>
  <c r="K1836" i="1"/>
  <c r="K1837" i="1"/>
  <c r="K1838" i="1"/>
  <c r="K1839" i="1"/>
  <c r="K1840" i="1"/>
  <c r="K1841" i="1"/>
  <c r="K1842" i="1"/>
  <c r="K1843" i="1"/>
  <c r="K1844" i="1"/>
  <c r="K1845" i="1"/>
  <c r="K1846" i="1"/>
  <c r="K1847" i="1"/>
  <c r="K1848" i="1"/>
  <c r="K1849" i="1"/>
  <c r="K1850" i="1"/>
  <c r="K1851" i="1"/>
  <c r="K1852" i="1"/>
  <c r="K1853" i="1"/>
  <c r="K1854" i="1"/>
  <c r="K1855" i="1"/>
  <c r="K1856" i="1"/>
  <c r="K1857" i="1"/>
  <c r="K1858" i="1"/>
  <c r="K1859" i="1"/>
  <c r="K1860" i="1"/>
  <c r="K1861" i="1"/>
  <c r="K1862" i="1"/>
  <c r="K1863" i="1"/>
  <c r="K1864" i="1"/>
  <c r="K1865" i="1"/>
  <c r="K1866" i="1"/>
  <c r="K1867" i="1"/>
  <c r="K1868" i="1"/>
  <c r="K1869" i="1"/>
  <c r="K1870" i="1"/>
  <c r="K1871" i="1"/>
  <c r="K1872" i="1"/>
  <c r="K1873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O1891" i="1" l="1"/>
  <c r="N1891" i="1"/>
  <c r="K1891" i="1"/>
  <c r="AV11" i="7"/>
  <c r="AU11" i="7"/>
  <c r="AT11" i="7"/>
  <c r="AS11" i="7"/>
  <c r="AR11" i="7"/>
  <c r="AQ11" i="7"/>
  <c r="AP11" i="7"/>
  <c r="AO11" i="7"/>
  <c r="AN11" i="7"/>
  <c r="AM11" i="7"/>
  <c r="AL11" i="7"/>
  <c r="AK11" i="7"/>
  <c r="AV10" i="7"/>
  <c r="AU10" i="7"/>
  <c r="AT10" i="7"/>
  <c r="AS10" i="7"/>
  <c r="AR10" i="7"/>
  <c r="AQ10" i="7"/>
  <c r="AP10" i="7"/>
  <c r="AO10" i="7"/>
  <c r="AN10" i="7"/>
  <c r="AM10" i="7"/>
  <c r="AL10" i="7"/>
  <c r="AK10" i="7"/>
  <c r="AV9" i="7"/>
  <c r="AU9" i="7"/>
  <c r="AT9" i="7"/>
  <c r="AS9" i="7"/>
  <c r="AR9" i="7"/>
  <c r="AQ9" i="7"/>
  <c r="AP9" i="7"/>
  <c r="AO9" i="7"/>
  <c r="AN9" i="7"/>
  <c r="AM9" i="7"/>
  <c r="AL9" i="7"/>
  <c r="AK9" i="7"/>
  <c r="AV8" i="7"/>
  <c r="AU8" i="7"/>
  <c r="AT8" i="7"/>
  <c r="AS8" i="7"/>
  <c r="AR8" i="7"/>
  <c r="AQ8" i="7"/>
  <c r="AP8" i="7"/>
  <c r="AO8" i="7"/>
  <c r="AN8" i="7"/>
  <c r="AM8" i="7"/>
  <c r="AL8" i="7"/>
  <c r="AK8" i="7"/>
  <c r="AV7" i="7"/>
  <c r="AU7" i="7"/>
  <c r="AT7" i="7"/>
  <c r="AS7" i="7"/>
  <c r="AR7" i="7"/>
  <c r="AQ7" i="7"/>
  <c r="AP7" i="7"/>
  <c r="AO7" i="7"/>
  <c r="AN7" i="7"/>
  <c r="AM7" i="7"/>
  <c r="AL7" i="7"/>
  <c r="AK7" i="7"/>
  <c r="AV6" i="7"/>
  <c r="AU6" i="7"/>
  <c r="AT6" i="7"/>
  <c r="AS6" i="7"/>
  <c r="AR6" i="7"/>
  <c r="AQ6" i="7"/>
  <c r="AP6" i="7"/>
  <c r="AO6" i="7"/>
  <c r="AN6" i="7"/>
  <c r="AM6" i="7"/>
  <c r="AL6" i="7"/>
  <c r="AK6" i="7"/>
  <c r="AV5" i="7"/>
  <c r="AU5" i="7"/>
  <c r="AT5" i="7"/>
  <c r="AS5" i="7"/>
  <c r="AR5" i="7"/>
  <c r="AQ5" i="7"/>
  <c r="AP5" i="7"/>
  <c r="AO5" i="7"/>
  <c r="AN5" i="7"/>
  <c r="AM5" i="7"/>
  <c r="AL5" i="7"/>
  <c r="AK5" i="7"/>
  <c r="AV4" i="7"/>
  <c r="AU4" i="7"/>
  <c r="AT4" i="7"/>
  <c r="AS4" i="7"/>
  <c r="AR4" i="7"/>
  <c r="AQ4" i="7"/>
  <c r="AP4" i="7"/>
  <c r="AO4" i="7"/>
  <c r="AN4" i="7"/>
  <c r="AM4" i="7"/>
  <c r="AL4" i="7"/>
  <c r="AK4" i="7"/>
  <c r="AV3" i="7"/>
  <c r="AU3" i="7"/>
  <c r="AT3" i="7"/>
  <c r="AS3" i="7"/>
  <c r="AR3" i="7"/>
  <c r="AQ3" i="7"/>
  <c r="AP3" i="7"/>
  <c r="AO3" i="7"/>
  <c r="AN3" i="7"/>
  <c r="AM3" i="7"/>
  <c r="AL3" i="7"/>
  <c r="AK3" i="7"/>
  <c r="AU1" i="7" l="1"/>
  <c r="AK15" i="7"/>
  <c r="AM15" i="7"/>
  <c r="AO15" i="7"/>
  <c r="AQ15" i="7"/>
  <c r="AS15" i="7"/>
  <c r="AU15" i="7"/>
  <c r="AK13" i="7"/>
  <c r="AM13" i="7"/>
  <c r="AO13" i="7"/>
  <c r="AQ13" i="7"/>
  <c r="AS13" i="7"/>
  <c r="AU13" i="7"/>
  <c r="AK14" i="7"/>
  <c r="AM14" i="7"/>
  <c r="AO14" i="7"/>
  <c r="AQ14" i="7"/>
  <c r="AS14" i="7"/>
  <c r="AU14" i="7"/>
  <c r="AK16" i="7"/>
  <c r="AM16" i="7"/>
  <c r="AO16" i="7"/>
  <c r="AQ16" i="7"/>
  <c r="AS16" i="7"/>
  <c r="AU16" i="7"/>
  <c r="AL15" i="7"/>
  <c r="AN15" i="7"/>
  <c r="AP15" i="7"/>
  <c r="AR15" i="7"/>
  <c r="AT15" i="7"/>
  <c r="AV15" i="7"/>
  <c r="AL13" i="7"/>
  <c r="AN13" i="7"/>
  <c r="AP13" i="7"/>
  <c r="AR13" i="7"/>
  <c r="AT13" i="7"/>
  <c r="AV13" i="7"/>
  <c r="AL14" i="7"/>
  <c r="AN14" i="7"/>
  <c r="AP14" i="7"/>
  <c r="AR14" i="7"/>
  <c r="AT14" i="7"/>
  <c r="AV14" i="7"/>
  <c r="AL16" i="7"/>
  <c r="AN16" i="7"/>
  <c r="AP16" i="7"/>
  <c r="AR16" i="7"/>
  <c r="AT16" i="7"/>
  <c r="AV16" i="7"/>
  <c r="AK12" i="7"/>
  <c r="AM12" i="7"/>
  <c r="AO12" i="7"/>
  <c r="AQ12" i="7"/>
  <c r="AS12" i="7"/>
  <c r="AU12" i="7"/>
  <c r="AL12" i="7"/>
  <c r="AN12" i="7"/>
  <c r="AP12" i="7"/>
  <c r="AR12" i="7"/>
  <c r="AT12" i="7"/>
  <c r="AV12" i="7"/>
  <c r="W3" i="7" l="1"/>
  <c r="X3" i="7"/>
  <c r="Y3" i="7"/>
  <c r="W4" i="7"/>
  <c r="X4" i="7"/>
  <c r="Y4" i="7"/>
  <c r="W5" i="7"/>
  <c r="X5" i="7"/>
  <c r="Y5" i="7"/>
  <c r="W6" i="7"/>
  <c r="X6" i="7"/>
  <c r="Y6" i="7"/>
  <c r="W7" i="7"/>
  <c r="X7" i="7"/>
  <c r="Y7" i="7"/>
  <c r="W8" i="7"/>
  <c r="X8" i="7"/>
  <c r="Y8" i="7"/>
  <c r="W9" i="7"/>
  <c r="X9" i="7"/>
  <c r="Y9" i="7"/>
  <c r="W10" i="7"/>
  <c r="X10" i="7"/>
  <c r="Y10" i="7"/>
  <c r="W11" i="7"/>
  <c r="X11" i="7"/>
  <c r="Y11" i="7"/>
  <c r="W12" i="7"/>
  <c r="X12" i="7"/>
  <c r="Y12" i="7"/>
  <c r="X13" i="7"/>
  <c r="V11" i="7"/>
  <c r="U11" i="7"/>
  <c r="T11" i="7"/>
  <c r="S11" i="7"/>
  <c r="R11" i="7"/>
  <c r="Q11" i="7"/>
  <c r="V10" i="7"/>
  <c r="U10" i="7"/>
  <c r="T10" i="7"/>
  <c r="S10" i="7"/>
  <c r="R10" i="7"/>
  <c r="Q10" i="7"/>
  <c r="V9" i="7"/>
  <c r="U9" i="7"/>
  <c r="T9" i="7"/>
  <c r="S9" i="7"/>
  <c r="R9" i="7"/>
  <c r="Q9" i="7"/>
  <c r="V8" i="7"/>
  <c r="U8" i="7"/>
  <c r="T8" i="7"/>
  <c r="S8" i="7"/>
  <c r="R8" i="7"/>
  <c r="Q8" i="7"/>
  <c r="V7" i="7"/>
  <c r="U7" i="7"/>
  <c r="T7" i="7"/>
  <c r="S7" i="7"/>
  <c r="R7" i="7"/>
  <c r="Q7" i="7"/>
  <c r="V6" i="7"/>
  <c r="U6" i="7"/>
  <c r="T6" i="7"/>
  <c r="S6" i="7"/>
  <c r="R6" i="7"/>
  <c r="Q6" i="7"/>
  <c r="V5" i="7"/>
  <c r="U5" i="7"/>
  <c r="T5" i="7"/>
  <c r="S5" i="7"/>
  <c r="R5" i="7"/>
  <c r="Q5" i="7"/>
  <c r="V4" i="7"/>
  <c r="U4" i="7"/>
  <c r="T4" i="7"/>
  <c r="S4" i="7"/>
  <c r="R4" i="7"/>
  <c r="Q4" i="7"/>
  <c r="V3" i="7"/>
  <c r="U3" i="7"/>
  <c r="T3" i="7"/>
  <c r="S3" i="7"/>
  <c r="R3" i="7"/>
  <c r="Q3" i="7"/>
  <c r="D4" i="7"/>
  <c r="E4" i="7"/>
  <c r="F4" i="7"/>
  <c r="G4" i="7"/>
  <c r="H4" i="7"/>
  <c r="D5" i="7"/>
  <c r="E5" i="7"/>
  <c r="F5" i="7"/>
  <c r="G5" i="7"/>
  <c r="H5" i="7"/>
  <c r="D6" i="7"/>
  <c r="E6" i="7"/>
  <c r="F6" i="7"/>
  <c r="G6" i="7"/>
  <c r="H6" i="7"/>
  <c r="D7" i="7"/>
  <c r="E7" i="7"/>
  <c r="F7" i="7"/>
  <c r="G7" i="7"/>
  <c r="H7" i="7"/>
  <c r="D8" i="7"/>
  <c r="E8" i="7"/>
  <c r="E15" i="7" s="1"/>
  <c r="F8" i="7"/>
  <c r="G8" i="7"/>
  <c r="G15" i="7" s="1"/>
  <c r="H8" i="7"/>
  <c r="D9" i="7"/>
  <c r="E9" i="7"/>
  <c r="F9" i="7"/>
  <c r="G9" i="7"/>
  <c r="H9" i="7"/>
  <c r="D10" i="7"/>
  <c r="E10" i="7"/>
  <c r="F10" i="7"/>
  <c r="G10" i="7"/>
  <c r="H10" i="7"/>
  <c r="D11" i="7"/>
  <c r="E11" i="7"/>
  <c r="F11" i="7"/>
  <c r="G11" i="7"/>
  <c r="H11" i="7"/>
  <c r="D12" i="7"/>
  <c r="E12" i="7"/>
  <c r="F12" i="7"/>
  <c r="G12" i="7"/>
  <c r="H12" i="7"/>
  <c r="D13" i="7"/>
  <c r="C11" i="7"/>
  <c r="C10" i="7"/>
  <c r="C9" i="7"/>
  <c r="C8" i="7"/>
  <c r="C7" i="7"/>
  <c r="C6" i="7"/>
  <c r="C5" i="7"/>
  <c r="C4" i="7"/>
  <c r="G3" i="7"/>
  <c r="H3" i="7"/>
  <c r="E3" i="7"/>
  <c r="F3" i="7"/>
  <c r="D3" i="7"/>
  <c r="C3" i="7"/>
  <c r="G1" i="7" l="1"/>
  <c r="X1" i="7"/>
  <c r="X15" i="7"/>
  <c r="E14" i="7"/>
  <c r="H13" i="7"/>
  <c r="F13" i="7"/>
  <c r="D16" i="7"/>
  <c r="G14" i="7"/>
  <c r="W13" i="7"/>
  <c r="W15" i="7"/>
  <c r="D15" i="7"/>
  <c r="E13" i="7"/>
  <c r="H15" i="7"/>
  <c r="F15" i="7"/>
  <c r="H16" i="7"/>
  <c r="F16" i="7"/>
  <c r="W14" i="7"/>
  <c r="Y13" i="7"/>
  <c r="Y15" i="7"/>
  <c r="X16" i="7"/>
  <c r="Y14" i="7"/>
  <c r="F14" i="7"/>
  <c r="D14" i="7"/>
  <c r="G13" i="7"/>
  <c r="H14" i="7"/>
  <c r="X14" i="7"/>
  <c r="W16" i="7"/>
  <c r="Q15" i="7"/>
  <c r="S15" i="7"/>
  <c r="U15" i="7"/>
  <c r="Q13" i="7"/>
  <c r="S13" i="7"/>
  <c r="U13" i="7"/>
  <c r="Q14" i="7"/>
  <c r="S14" i="7"/>
  <c r="U14" i="7"/>
  <c r="Q16" i="7"/>
  <c r="S16" i="7"/>
  <c r="U16" i="7"/>
  <c r="R15" i="7"/>
  <c r="T15" i="7"/>
  <c r="V15" i="7"/>
  <c r="R13" i="7"/>
  <c r="T13" i="7"/>
  <c r="V13" i="7"/>
  <c r="R14" i="7"/>
  <c r="T14" i="7"/>
  <c r="V14" i="7"/>
  <c r="R16" i="7"/>
  <c r="T16" i="7"/>
  <c r="V16" i="7"/>
  <c r="Y16" i="7"/>
  <c r="Q12" i="7"/>
  <c r="S12" i="7"/>
  <c r="U12" i="7"/>
  <c r="R12" i="7"/>
  <c r="T12" i="7"/>
  <c r="V12" i="7"/>
  <c r="G16" i="7"/>
  <c r="E16" i="7"/>
  <c r="C15" i="7" l="1"/>
  <c r="C13" i="7"/>
  <c r="C14" i="7"/>
  <c r="C16" i="7"/>
  <c r="C12" i="7"/>
  <c r="C6" i="2" l="1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5" i="2"/>
</calcChain>
</file>

<file path=xl/sharedStrings.xml><?xml version="1.0" encoding="utf-8"?>
<sst xmlns="http://schemas.openxmlformats.org/spreadsheetml/2006/main" count="18484" uniqueCount="4140">
  <si>
    <t>Timestamp</t>
  </si>
  <si>
    <t>Your Salary</t>
  </si>
  <si>
    <t>Currency</t>
  </si>
  <si>
    <t>Your Job Title</t>
  </si>
  <si>
    <t>Where do you work</t>
  </si>
  <si>
    <t>How many hours of a day you work on Excel</t>
  </si>
  <si>
    <t>USD</t>
  </si>
  <si>
    <t>MIS Analyst</t>
  </si>
  <si>
    <t>India</t>
  </si>
  <si>
    <t>4 to 6 hours a day</t>
  </si>
  <si>
    <t>15000 usd</t>
  </si>
  <si>
    <t>cost control</t>
  </si>
  <si>
    <t>europe/Croatia</t>
  </si>
  <si>
    <t>All the 8 hours baby, all the 8!</t>
  </si>
  <si>
    <t>Financial Analyst</t>
  </si>
  <si>
    <t>USA</t>
  </si>
  <si>
    <t>Quality Control</t>
  </si>
  <si>
    <t>Pakistan</t>
  </si>
  <si>
    <t>2 to 3 hours per day</t>
  </si>
  <si>
    <t>Quality Engineer</t>
  </si>
  <si>
    <t>Analyst</t>
  </si>
  <si>
    <t>Iceland</t>
  </si>
  <si>
    <t>EUR</t>
  </si>
  <si>
    <t>senior project manager</t>
  </si>
  <si>
    <t>Germany</t>
  </si>
  <si>
    <t>1 or 2 hours a day</t>
  </si>
  <si>
    <t>Assistant SP&amp;A</t>
  </si>
  <si>
    <t>Ukraine</t>
  </si>
  <si>
    <t>44000 $</t>
  </si>
  <si>
    <t>CFO</t>
  </si>
  <si>
    <t>Portugal</t>
  </si>
  <si>
    <t>PKR 8,000</t>
  </si>
  <si>
    <t>PKR</t>
  </si>
  <si>
    <t xml:space="preserve">Audit Trainee </t>
  </si>
  <si>
    <t>â‚¬ 51650</t>
  </si>
  <si>
    <t>Training Specialist</t>
  </si>
  <si>
    <t>Ireland</t>
  </si>
  <si>
    <t>quality engineer</t>
  </si>
  <si>
    <t>Hungary</t>
  </si>
  <si>
    <t>749000 INR</t>
  </si>
  <si>
    <t>INR</t>
  </si>
  <si>
    <t>Senion Analyst</t>
  </si>
  <si>
    <t>business analyst</t>
  </si>
  <si>
    <t>Project Engineer</t>
  </si>
  <si>
    <t>Sr Project Engineer</t>
  </si>
  <si>
    <t>Business Development</t>
  </si>
  <si>
    <t>Switzerland</t>
  </si>
  <si>
    <t>Excel Report Writer</t>
  </si>
  <si>
    <t>South Africa</t>
  </si>
  <si>
    <t>AGM</t>
  </si>
  <si>
    <t>GM</t>
  </si>
  <si>
    <t>DSE Co-ordinator</t>
  </si>
  <si>
    <t>Manager</t>
  </si>
  <si>
    <t>Marketing Director</t>
  </si>
  <si>
    <t>40000 us</t>
  </si>
  <si>
    <t>sales and marketing</t>
  </si>
  <si>
    <t>ksa</t>
  </si>
  <si>
    <t>Analyst II</t>
  </si>
  <si>
    <t>Project Leader</t>
  </si>
  <si>
    <t>Belgium</t>
  </si>
  <si>
    <t>900000 INR</t>
  </si>
  <si>
    <t>Applications Engineer</t>
  </si>
  <si>
    <t>Rs 600000</t>
  </si>
  <si>
    <t>strategy manager</t>
  </si>
  <si>
    <t>Chief of the department of public budget analisis and forecasting</t>
  </si>
  <si>
    <t>Russia</t>
  </si>
  <si>
    <t>360000 INR</t>
  </si>
  <si>
    <t>Specialist</t>
  </si>
  <si>
    <t>Â£35000</t>
  </si>
  <si>
    <t>GBP</t>
  </si>
  <si>
    <t>Management Information Analyst</t>
  </si>
  <si>
    <t>UK</t>
  </si>
  <si>
    <t>Senior Analyst</t>
  </si>
  <si>
    <t>Romania</t>
  </si>
  <si>
    <t>1600 $</t>
  </si>
  <si>
    <t>Poland</t>
  </si>
  <si>
    <t>Senior Consultant</t>
  </si>
  <si>
    <t>Portfolio Manager</t>
  </si>
  <si>
    <t>Design Engineer</t>
  </si>
  <si>
    <t>Academic Advisor</t>
  </si>
  <si>
    <t>Rs. 400000</t>
  </si>
  <si>
    <t>Coordination</t>
  </si>
  <si>
    <t>AUD</t>
  </si>
  <si>
    <t>consultant</t>
  </si>
  <si>
    <t>Australia</t>
  </si>
  <si>
    <t>Business Analsyt</t>
  </si>
  <si>
    <t>CAD</t>
  </si>
  <si>
    <t>Product Engineer</t>
  </si>
  <si>
    <t>Canada</t>
  </si>
  <si>
    <t>Senior Accountant</t>
  </si>
  <si>
    <t>Scientist</t>
  </si>
  <si>
    <t>Team Lead</t>
  </si>
  <si>
    <t>Senior intelligence analyst</t>
  </si>
  <si>
    <t>Freelance consultant</t>
  </si>
  <si>
    <t>â‚¬ 45</t>
  </si>
  <si>
    <t>Online Traffic Manager / Web Analist</t>
  </si>
  <si>
    <t>The Netherlands</t>
  </si>
  <si>
    <t>100000 USD</t>
  </si>
  <si>
    <t>Seinor Financial Analyst</t>
  </si>
  <si>
    <t>Senior Accounting Supervisor</t>
  </si>
  <si>
    <t>2000 Euros</t>
  </si>
  <si>
    <t>PPC Manager</t>
  </si>
  <si>
    <t>Financial Planner</t>
  </si>
  <si>
    <t>Â£18000</t>
  </si>
  <si>
    <t>Building Design and Performance Researcher</t>
  </si>
  <si>
    <t>Project leader</t>
  </si>
  <si>
    <t>France</t>
  </si>
  <si>
    <t>Engineering Data Analyst</t>
  </si>
  <si>
    <t>Sales Analyst</t>
  </si>
  <si>
    <t>CANADA</t>
  </si>
  <si>
    <t>Coordinator Of Costa and Buget</t>
  </si>
  <si>
    <t>Brasil</t>
  </si>
  <si>
    <t>SAP consultant</t>
  </si>
  <si>
    <t>FR</t>
  </si>
  <si>
    <t>â‚¬ 38000</t>
  </si>
  <si>
    <t>busines analist</t>
  </si>
  <si>
    <t>head of data</t>
  </si>
  <si>
    <t>Business Systems Analyst</t>
  </si>
  <si>
    <t>Financial Analyst II</t>
  </si>
  <si>
    <t>Mngr MI</t>
  </si>
  <si>
    <t>RSA</t>
  </si>
  <si>
    <t>sales analyst</t>
  </si>
  <si>
    <t>Consumer Research Program Manager</t>
  </si>
  <si>
    <t>$AUD100000</t>
  </si>
  <si>
    <t>technical trainer</t>
  </si>
  <si>
    <t>Process Flow Coordinator</t>
  </si>
  <si>
    <t>United Arab Emirates</t>
  </si>
  <si>
    <t>Process Improvement Specialist</t>
  </si>
  <si>
    <t>Excel Programmer Consultant</t>
  </si>
  <si>
    <t>US $60,000</t>
  </si>
  <si>
    <t>Statistical Analyst</t>
  </si>
  <si>
    <t>Us$ 18000</t>
  </si>
  <si>
    <t>Operational Analyst</t>
  </si>
  <si>
    <t>Saudi Arabia</t>
  </si>
  <si>
    <t>Exceler</t>
  </si>
  <si>
    <t>Marketing Analyst</t>
  </si>
  <si>
    <t>Panama</t>
  </si>
  <si>
    <t>Â£30000</t>
  </si>
  <si>
    <t>Database Manager</t>
  </si>
  <si>
    <t>Director</t>
  </si>
  <si>
    <t>Manager, Forecasts &amp; Budgets</t>
  </si>
  <si>
    <t>US $ 31330.00</t>
  </si>
  <si>
    <t>VBA Analyst</t>
  </si>
  <si>
    <t>Brazil</t>
  </si>
  <si>
    <t>Senior Scheduling Engineer</t>
  </si>
  <si>
    <t>81,000USD</t>
  </si>
  <si>
    <t>Strategy Consultant</t>
  </si>
  <si>
    <t>Admin</t>
  </si>
  <si>
    <t>IT Asset Administrator</t>
  </si>
  <si>
    <t>Director of Marketing</t>
  </si>
  <si>
    <t>Graphic Design Manager</t>
  </si>
  <si>
    <t>Rs. 12,000/-</t>
  </si>
  <si>
    <t>Financial Consultant</t>
  </si>
  <si>
    <t>Data Analyst</t>
  </si>
  <si>
    <t>Paraeducator</t>
  </si>
  <si>
    <t>91,000 USD</t>
  </si>
  <si>
    <t>Channel Marketing Manager</t>
  </si>
  <si>
    <t xml:space="preserve">Sales and Marketing Analyst </t>
  </si>
  <si>
    <t>Production Scheduler</t>
  </si>
  <si>
    <t>80k</t>
  </si>
  <si>
    <t>financial analyst</t>
  </si>
  <si>
    <t>Product Specialist</t>
  </si>
  <si>
    <t>IT support</t>
  </si>
  <si>
    <t>arabian Gulf</t>
  </si>
  <si>
    <t>sr. project coordinator</t>
  </si>
  <si>
    <t>Sr Administrative Assistant</t>
  </si>
  <si>
    <t>Mexico</t>
  </si>
  <si>
    <t>IT Analyst</t>
  </si>
  <si>
    <t>Project manager</t>
  </si>
  <si>
    <t>Greece</t>
  </si>
  <si>
    <t>Innovation Analyst</t>
  </si>
  <si>
    <t>Singapore</t>
  </si>
  <si>
    <t>$85,000+</t>
  </si>
  <si>
    <t>Strategic Analyst</t>
  </si>
  <si>
    <t>Transportation Specialist</t>
  </si>
  <si>
    <t>$58,000 USD</t>
  </si>
  <si>
    <t>Operations Programs Support</t>
  </si>
  <si>
    <t>Accounting Coordinator</t>
  </si>
  <si>
    <t>Asst.Manager Finance</t>
  </si>
  <si>
    <t>UAE</t>
  </si>
  <si>
    <t>Operations Cost Analyst</t>
  </si>
  <si>
    <t>Financial Controller</t>
  </si>
  <si>
    <t>Utilization Analyst</t>
  </si>
  <si>
    <t>Researcher</t>
  </si>
  <si>
    <t>Colombia</t>
  </si>
  <si>
    <t>Market Analyst</t>
  </si>
  <si>
    <t>Excel ?!? What Excel?</t>
  </si>
  <si>
    <t>Web Developer</t>
  </si>
  <si>
    <t>Sr. Acct</t>
  </si>
  <si>
    <t>Information Systems Specialist</t>
  </si>
  <si>
    <t>Analytics lead</t>
  </si>
  <si>
    <t>Actuary</t>
  </si>
  <si>
    <t>US $44,000</t>
  </si>
  <si>
    <t>School Tech Coordinator</t>
  </si>
  <si>
    <t>sr accountant</t>
  </si>
  <si>
    <t>36000 usd</t>
  </si>
  <si>
    <t>senior accountant</t>
  </si>
  <si>
    <t>Turkey</t>
  </si>
  <si>
    <t>Freelance</t>
  </si>
  <si>
    <t>DBA</t>
  </si>
  <si>
    <t>Research Analyst</t>
  </si>
  <si>
    <t>Project Manager</t>
  </si>
  <si>
    <t>Market Research Analyst</t>
  </si>
  <si>
    <t>Manager : Accounts</t>
  </si>
  <si>
    <t>project manager</t>
  </si>
  <si>
    <t>canada</t>
  </si>
  <si>
    <t>Inventory manger</t>
  </si>
  <si>
    <t>Business Analyst</t>
  </si>
  <si>
    <t>$62,000 CND</t>
  </si>
  <si>
    <t>Process Technician</t>
  </si>
  <si>
    <t>28000rs</t>
  </si>
  <si>
    <t>MIS Team Leader</t>
  </si>
  <si>
    <t>Finance Director</t>
  </si>
  <si>
    <t>Industrial Engineer</t>
  </si>
  <si>
    <t>data analyst</t>
  </si>
  <si>
    <t>Senior Financial &amp; Systems Analyst</t>
  </si>
  <si>
    <t>project manager - metrics</t>
  </si>
  <si>
    <t>Informatics Research Analyst</t>
  </si>
  <si>
    <t>Business Technical Consultant</t>
  </si>
  <si>
    <t>Business Operations Reporting Analyst</t>
  </si>
  <si>
    <t>Program Services Coordinator</t>
  </si>
  <si>
    <t>Specialist - Finance Planning and Analysis</t>
  </si>
  <si>
    <t>Sr Accountant</t>
  </si>
  <si>
    <t>Proces auditor</t>
  </si>
  <si>
    <t>90000 USD</t>
  </si>
  <si>
    <t>Senior Data Quality Analyst</t>
  </si>
  <si>
    <t>Sr Business Analyst</t>
  </si>
  <si>
    <t>COST ACCOUNTANT</t>
  </si>
  <si>
    <t>Â£32250</t>
  </si>
  <si>
    <t>project Support</t>
  </si>
  <si>
    <t>managerial</t>
  </si>
  <si>
    <t>Program Analyst</t>
  </si>
  <si>
    <t>Team Lead - Computer Discounts</t>
  </si>
  <si>
    <t>Change Architect</t>
  </si>
  <si>
    <t>Telecom Technician</t>
  </si>
  <si>
    <t>Rs. 1300000</t>
  </si>
  <si>
    <t>Manager, Asset Optimization</t>
  </si>
  <si>
    <t>Financialcontroller</t>
  </si>
  <si>
    <t xml:space="preserve">Accounting </t>
  </si>
  <si>
    <t>Consultant, HR Services &amp; Governance</t>
  </si>
  <si>
    <t>Rs 5 lakh</t>
  </si>
  <si>
    <t>QA Executive</t>
  </si>
  <si>
    <t>Senior Actuarial Analyst</t>
  </si>
  <si>
    <t>Sr. Associate</t>
  </si>
  <si>
    <t>Budget Analyst</t>
  </si>
  <si>
    <t>B.I. Data Analyst II</t>
  </si>
  <si>
    <t>Rd. 11 lakhs</t>
  </si>
  <si>
    <t>Asst manager investor relations and business analytics</t>
  </si>
  <si>
    <t>Industrial Engineer (Fed)</t>
  </si>
  <si>
    <t>Informatics specialist</t>
  </si>
  <si>
    <t>Trainee Management Accountant</t>
  </si>
  <si>
    <t>Senior analyst</t>
  </si>
  <si>
    <t>Director of Analytics</t>
  </si>
  <si>
    <t>Executive Assistant</t>
  </si>
  <si>
    <t>Project Speciast</t>
  </si>
  <si>
    <t>Sales Coordinator &amp; Analytical Support</t>
  </si>
  <si>
    <t>analyst</t>
  </si>
  <si>
    <t>Senior Staff Accountant</t>
  </si>
  <si>
    <t>Consultant - Retail Mkts</t>
  </si>
  <si>
    <t>Process Manager</t>
  </si>
  <si>
    <t>Project Manager (Process Owner)</t>
  </si>
  <si>
    <t>60000 CAD$</t>
  </si>
  <si>
    <t>Demographer</t>
  </si>
  <si>
    <t>Administrative Assistant</t>
  </si>
  <si>
    <t>Accounting/Financial Analyst</t>
  </si>
  <si>
    <t>Business Process Specialist</t>
  </si>
  <si>
    <t>Sr Financial Analyst</t>
  </si>
  <si>
    <t>Asst. Manager (MIS)</t>
  </si>
  <si>
    <t>US$ 99000</t>
  </si>
  <si>
    <t>Business Controller</t>
  </si>
  <si>
    <t>controller</t>
  </si>
  <si>
    <t>Rs. 275000</t>
  </si>
  <si>
    <t>low level monitoring</t>
  </si>
  <si>
    <t>INR 16000</t>
  </si>
  <si>
    <t>Administrative</t>
  </si>
  <si>
    <t>Service Line Coordinator</t>
  </si>
  <si>
    <t>Strategic Sourcing Manager</t>
  </si>
  <si>
    <t>INR18Lacs or US$36000</t>
  </si>
  <si>
    <t>Chief Manager</t>
  </si>
  <si>
    <t>Engineer</t>
  </si>
  <si>
    <t>Business Intelligence Analyst</t>
  </si>
  <si>
    <t>â‚¬ 50000</t>
  </si>
  <si>
    <t>Sr. Financial Analyst</t>
  </si>
  <si>
    <t>Buyer</t>
  </si>
  <si>
    <t>program manager</t>
  </si>
  <si>
    <t>Reporting Analyst Team Lead</t>
  </si>
  <si>
    <t>Operations Expert</t>
  </si>
  <si>
    <t>Director of Finance</t>
  </si>
  <si>
    <t>Information Analyst II</t>
  </si>
  <si>
    <t>45k</t>
  </si>
  <si>
    <t>Accounting Assistant</t>
  </si>
  <si>
    <t>Tax Professional</t>
  </si>
  <si>
    <t>Bermuda</t>
  </si>
  <si>
    <t>INR 500000</t>
  </si>
  <si>
    <t>INR 350k</t>
  </si>
  <si>
    <t>Jr. Executive Finance</t>
  </si>
  <si>
    <t>Assistant Controller</t>
  </si>
  <si>
    <t>US$ 138K</t>
  </si>
  <si>
    <t>Project engineer</t>
  </si>
  <si>
    <t>Thailand</t>
  </si>
  <si>
    <t>Cash Officer</t>
  </si>
  <si>
    <t>Technical support specialist</t>
  </si>
  <si>
    <t>ServiceDesk Supervisor</t>
  </si>
  <si>
    <t>medical biller</t>
  </si>
  <si>
    <t>Sr. Strategic Development Specialist</t>
  </si>
  <si>
    <t>VP - Procurment</t>
  </si>
  <si>
    <t>52500.00 USD</t>
  </si>
  <si>
    <t>HRIS Analyst</t>
  </si>
  <si>
    <t>Procurement manager</t>
  </si>
  <si>
    <t>Energy Analyst</t>
  </si>
  <si>
    <t>Accountant</t>
  </si>
  <si>
    <t>Branch head -sales</t>
  </si>
  <si>
    <t>retail buyer</t>
  </si>
  <si>
    <t>1000 â‚¬</t>
  </si>
  <si>
    <t>HR Specialist</t>
  </si>
  <si>
    <t>Director of Finance and Accounting</t>
  </si>
  <si>
    <t>Manager Business Control</t>
  </si>
  <si>
    <t>Manager Pricing</t>
  </si>
  <si>
    <t>Insurance Manager</t>
  </si>
  <si>
    <t>US$ 96k</t>
  </si>
  <si>
    <t>Freellance</t>
  </si>
  <si>
    <t>category manager</t>
  </si>
  <si>
    <t>Customer Operations Analyst</t>
  </si>
  <si>
    <t>$31,000 USD</t>
  </si>
  <si>
    <t>Site Technician</t>
  </si>
  <si>
    <t>Excel Consultant</t>
  </si>
  <si>
    <t>Senior Project Manager</t>
  </si>
  <si>
    <t>Rs 470000</t>
  </si>
  <si>
    <t>Web Statistics Analyst</t>
  </si>
  <si>
    <t>Business Data Analyst I</t>
  </si>
  <si>
    <t>Â£60000</t>
  </si>
  <si>
    <t>Decision Analyst &amp; Modeller</t>
  </si>
  <si>
    <t>Ops Adminstrator</t>
  </si>
  <si>
    <t>Sr. Global marketing Specialist</t>
  </si>
  <si>
    <t>financial accountant</t>
  </si>
  <si>
    <t>Software Consultant</t>
  </si>
  <si>
    <t>Anaylst</t>
  </si>
  <si>
    <t>rs 2.76 lakhs per year</t>
  </si>
  <si>
    <t>$77,000 USD</t>
  </si>
  <si>
    <t>senior accounting coordinator</t>
  </si>
  <si>
    <t>Demand Planning Mgr</t>
  </si>
  <si>
    <t>VP / Credit Administrator</t>
  </si>
  <si>
    <t>DP specialist</t>
  </si>
  <si>
    <t>Analyst 2</t>
  </si>
  <si>
    <t>VP</t>
  </si>
  <si>
    <t>35,000 Philippine Peso</t>
  </si>
  <si>
    <t>Global Problem Management - IT</t>
  </si>
  <si>
    <t>Philippines</t>
  </si>
  <si>
    <t>Enterprise Performance Metrics Manager</t>
  </si>
  <si>
    <t>University Relations Intern</t>
  </si>
  <si>
    <t>Auxiliar Administrativo</t>
  </si>
  <si>
    <t>Engineering Tech Sr.</t>
  </si>
  <si>
    <t>36000 $</t>
  </si>
  <si>
    <t>Senior Specialist</t>
  </si>
  <si>
    <t>moneymaker</t>
  </si>
  <si>
    <t>INR 15,00,000</t>
  </si>
  <si>
    <t>Consultant</t>
  </si>
  <si>
    <t>AED100000</t>
  </si>
  <si>
    <t>AED</t>
  </si>
  <si>
    <t>Dubai</t>
  </si>
  <si>
    <t>MIS</t>
  </si>
  <si>
    <t>management accountant</t>
  </si>
  <si>
    <t>Â£31000</t>
  </si>
  <si>
    <t>Telecoms Engineer</t>
  </si>
  <si>
    <t>Software Support</t>
  </si>
  <si>
    <t>Projects Planner</t>
  </si>
  <si>
    <t>4.5 lakh INR</t>
  </si>
  <si>
    <t>Mathematical Data Analyist</t>
  </si>
  <si>
    <t>sales support</t>
  </si>
  <si>
    <t xml:space="preserve">Rs.1.8 lakhs </t>
  </si>
  <si>
    <t>Administrative Officer</t>
  </si>
  <si>
    <t>IS Manager</t>
  </si>
  <si>
    <t xml:space="preserve">Support Specialist </t>
  </si>
  <si>
    <t>FA</t>
  </si>
  <si>
    <t>VP of Finance</t>
  </si>
  <si>
    <t>36,000 USD</t>
  </si>
  <si>
    <t>PRODUCTION ASSISTANT</t>
  </si>
  <si>
    <t>65000 euro</t>
  </si>
  <si>
    <t>germany</t>
  </si>
  <si>
    <t>HR Analyst</t>
  </si>
  <si>
    <t>Plant Controller</t>
  </si>
  <si>
    <t>consultant bi</t>
  </si>
  <si>
    <t>The netherlands</t>
  </si>
  <si>
    <t>Royalties Coordinator</t>
  </si>
  <si>
    <t>Â£20000/year but i work part time 30h/week</t>
  </si>
  <si>
    <t>Graduate Structural Engineer</t>
  </si>
  <si>
    <t>Operations Analyst</t>
  </si>
  <si>
    <t>Marketing</t>
  </si>
  <si>
    <t xml:space="preserve">Finance, Manager </t>
  </si>
  <si>
    <t>Sr. Business Analyst</t>
  </si>
  <si>
    <t>150000 MXN</t>
  </si>
  <si>
    <t>MXN</t>
  </si>
  <si>
    <t>Information Analyst</t>
  </si>
  <si>
    <t>Financial Specialist</t>
  </si>
  <si>
    <t>Management Analyst</t>
  </si>
  <si>
    <t>INR 1000000</t>
  </si>
  <si>
    <t>Dp manager</t>
  </si>
  <si>
    <t>director of analytics</t>
  </si>
  <si>
    <t>US$ 4.545</t>
  </si>
  <si>
    <t>Supply Processes Analyst</t>
  </si>
  <si>
    <t>Â£29000</t>
  </si>
  <si>
    <t>ICT Technical Analyst</t>
  </si>
  <si>
    <t>Sourcing Specialist</t>
  </si>
  <si>
    <t>PhP 456,000</t>
  </si>
  <si>
    <t>Reporting Shared Services Oferring Lead</t>
  </si>
  <si>
    <t>Sales Analytics Manager</t>
  </si>
  <si>
    <t>22000 usd</t>
  </si>
  <si>
    <t>Product Manager Sr</t>
  </si>
  <si>
    <t>Database Architect</t>
  </si>
  <si>
    <t>CAD 65000</t>
  </si>
  <si>
    <t>Product developer</t>
  </si>
  <si>
    <t>Supply Chain Analyst</t>
  </si>
  <si>
    <t>financial planning</t>
  </si>
  <si>
    <t>400000 INR</t>
  </si>
  <si>
    <t>Test Analyst</t>
  </si>
  <si>
    <t>project manager, project finance consultant</t>
  </si>
  <si>
    <t>Israel</t>
  </si>
  <si>
    <t>QC Fabrication Inspector</t>
  </si>
  <si>
    <t>Manager of Trade Investment &amp; Analysis</t>
  </si>
  <si>
    <t>30000 Rs</t>
  </si>
  <si>
    <t>Business Analysit</t>
  </si>
  <si>
    <t>Assistant Outside Plant Project Manager</t>
  </si>
  <si>
    <t>operation-manager</t>
  </si>
  <si>
    <t>63000 USD</t>
  </si>
  <si>
    <t>Senior Financial Analyst</t>
  </si>
  <si>
    <t>Bangladesh</t>
  </si>
  <si>
    <t>100,000 US$ equiv</t>
  </si>
  <si>
    <t>Senior Data Analyst</t>
  </si>
  <si>
    <t>3.8 k</t>
  </si>
  <si>
    <t>MIS EXCUTIVE</t>
  </si>
  <si>
    <t>Advisor</t>
  </si>
  <si>
    <t>Online Analyst</t>
  </si>
  <si>
    <t>General Manager</t>
  </si>
  <si>
    <t>Sr Staff Engineer</t>
  </si>
  <si>
    <t>3,70,000</t>
  </si>
  <si>
    <t>Senior Design Associate</t>
  </si>
  <si>
    <t>Planning and Analysis Supervisor</t>
  </si>
  <si>
    <t>asset manager</t>
  </si>
  <si>
    <t>Transportation Engineer</t>
  </si>
  <si>
    <t>web marketing analyst</t>
  </si>
  <si>
    <t>170000 usd</t>
  </si>
  <si>
    <t>RS</t>
  </si>
  <si>
    <t>62500.00 USD</t>
  </si>
  <si>
    <t>Director of Payroll</t>
  </si>
  <si>
    <t>480 000 SEK / 70000 US$</t>
  </si>
  <si>
    <t>SEK</t>
  </si>
  <si>
    <t>IT consultant</t>
  </si>
  <si>
    <t>Sweden</t>
  </si>
  <si>
    <t>Commercial Manager</t>
  </si>
  <si>
    <t>Quality Assurance Officer</t>
  </si>
  <si>
    <t>Senior Treasury Analyst</t>
  </si>
  <si>
    <t>Supervisor, Contracts, Rebates, Chargebacks and Returns</t>
  </si>
  <si>
    <t>ceo</t>
  </si>
  <si>
    <t>480000 Rs.</t>
  </si>
  <si>
    <t>System Manager</t>
  </si>
  <si>
    <t>2207,00</t>
  </si>
  <si>
    <t>director</t>
  </si>
  <si>
    <t>Rs. 500000</t>
  </si>
  <si>
    <t>Owner</t>
  </si>
  <si>
    <t>Senior Business Analyst</t>
  </si>
  <si>
    <t xml:space="preserve">marketing and sales </t>
  </si>
  <si>
    <t>Managing Director</t>
  </si>
  <si>
    <t>INR 5,40,000</t>
  </si>
  <si>
    <t>Senior Billing Engineer</t>
  </si>
  <si>
    <t>Quality Analyst</t>
  </si>
  <si>
    <t>46000 usd</t>
  </si>
  <si>
    <t>Financial analyst</t>
  </si>
  <si>
    <t>Economist</t>
  </si>
  <si>
    <t>Rs 6.2 lakhs</t>
  </si>
  <si>
    <t>assistant manager (finance)</t>
  </si>
  <si>
    <t>Â£28000</t>
  </si>
  <si>
    <t>Central Services Manager</t>
  </si>
  <si>
    <t xml:space="preserve">Trainer </t>
  </si>
  <si>
    <t>continuous improvement team member</t>
  </si>
  <si>
    <t>MIS Officer</t>
  </si>
  <si>
    <t>IR Manager</t>
  </si>
  <si>
    <t>7,50,000 INR</t>
  </si>
  <si>
    <t>99147 $</t>
  </si>
  <si>
    <t>Chief Specialist of Economics &amp; Planning</t>
  </si>
  <si>
    <t>Campus Budget Officer</t>
  </si>
  <si>
    <t>Management Ananlyst</t>
  </si>
  <si>
    <t>Sales Operations Analyst</t>
  </si>
  <si>
    <t>120000 BDT</t>
  </si>
  <si>
    <t>BDT</t>
  </si>
  <si>
    <t>Computer Operator</t>
  </si>
  <si>
    <t>ENGINEER</t>
  </si>
  <si>
    <t>Sr Management Analytst 2</t>
  </si>
  <si>
    <t>Accounting Manager</t>
  </si>
  <si>
    <t>Controller</t>
  </si>
  <si>
    <t>Information Research Technician II</t>
  </si>
  <si>
    <t>Sr. Systems Engineer</t>
  </si>
  <si>
    <t>Senior Purchasing Officer</t>
  </si>
  <si>
    <t>United Arab Emriate</t>
  </si>
  <si>
    <t>Mgmt Accountant</t>
  </si>
  <si>
    <t xml:space="preserve">Sr financial analyst </t>
  </si>
  <si>
    <t>Department Manager</t>
  </si>
  <si>
    <t>Â¢ 14.000.000,00</t>
  </si>
  <si>
    <t>COSTARICAN</t>
  </si>
  <si>
    <t>Businees Adminstratot</t>
  </si>
  <si>
    <t>Costa Rica</t>
  </si>
  <si>
    <t xml:space="preserve">Staff assistant </t>
  </si>
  <si>
    <t>Sr. Accountant</t>
  </si>
  <si>
    <t>Air Planning Analyst</t>
  </si>
  <si>
    <t>Credit Analyst</t>
  </si>
  <si>
    <t>financial management consultant</t>
  </si>
  <si>
    <t>US$115000</t>
  </si>
  <si>
    <t>Â£66000</t>
  </si>
  <si>
    <t>IT Project Manager, EMEA</t>
  </si>
  <si>
    <t>INR 200000</t>
  </si>
  <si>
    <t>IS Director</t>
  </si>
  <si>
    <t>8500 USD</t>
  </si>
  <si>
    <t>teacher</t>
  </si>
  <si>
    <t>iran</t>
  </si>
  <si>
    <t>250000 to 270000</t>
  </si>
  <si>
    <t>Excel trainer</t>
  </si>
  <si>
    <t>Finland</t>
  </si>
  <si>
    <t>20000 RS</t>
  </si>
  <si>
    <t>WFM Team Lead</t>
  </si>
  <si>
    <t xml:space="preserve">US $30,000.00 </t>
  </si>
  <si>
    <t>Supervisor</t>
  </si>
  <si>
    <t>30000 $</t>
  </si>
  <si>
    <t>BI Developer</t>
  </si>
  <si>
    <t>engineer</t>
  </si>
  <si>
    <t>Planner</t>
  </si>
  <si>
    <t>Â£65000</t>
  </si>
  <si>
    <t>US $6,629.00</t>
  </si>
  <si>
    <t>Dominican Republic</t>
  </si>
  <si>
    <t>senior analyst</t>
  </si>
  <si>
    <t>Assesor</t>
  </si>
  <si>
    <t>Financial Analys</t>
  </si>
  <si>
    <t>Sr. Information Systems Analyst</t>
  </si>
  <si>
    <t>Senior Claims Analyst</t>
  </si>
  <si>
    <t>INR 40L</t>
  </si>
  <si>
    <t>Sr Mgr Finance</t>
  </si>
  <si>
    <t>Rs. 300000</t>
  </si>
  <si>
    <t>Web Portal Manager</t>
  </si>
  <si>
    <t>manager - MIS &amp; operations planning</t>
  </si>
  <si>
    <t>web analyst</t>
  </si>
  <si>
    <t>INR 30,00,000</t>
  </si>
  <si>
    <t>Management Consultant</t>
  </si>
  <si>
    <t>Continuos improvment</t>
  </si>
  <si>
    <t>Canad</t>
  </si>
  <si>
    <t>Direct marketing manager</t>
  </si>
  <si>
    <t>5000 $</t>
  </si>
  <si>
    <t>mis</t>
  </si>
  <si>
    <t>Wine Analyst</t>
  </si>
  <si>
    <t>500000 rupees</t>
  </si>
  <si>
    <t>FinanceManager</t>
  </si>
  <si>
    <t>Somalia</t>
  </si>
  <si>
    <t>Regional Manager</t>
  </si>
  <si>
    <t>7500 USD</t>
  </si>
  <si>
    <t>HR reporting analyst</t>
  </si>
  <si>
    <t>Finalcial Reporting Analyst</t>
  </si>
  <si>
    <t>800000 rupees</t>
  </si>
  <si>
    <t>Partner</t>
  </si>
  <si>
    <t>operations tech</t>
  </si>
  <si>
    <t>Â£38000</t>
  </si>
  <si>
    <t>Commercial Accountant</t>
  </si>
  <si>
    <t>52,000 Cdn</t>
  </si>
  <si>
    <t>Office Manager</t>
  </si>
  <si>
    <t>Prod Mgr</t>
  </si>
  <si>
    <t>Graphics/Web Document Designer</t>
  </si>
  <si>
    <t>Business intelligence manager</t>
  </si>
  <si>
    <t>CDN $70,000</t>
  </si>
  <si>
    <t>Program Manager</t>
  </si>
  <si>
    <t>5250 $</t>
  </si>
  <si>
    <t>Treasure Specialist</t>
  </si>
  <si>
    <t>Republic of Georgia</t>
  </si>
  <si>
    <t>Business Manager</t>
  </si>
  <si>
    <t>clerk</t>
  </si>
  <si>
    <t>Researcher &amp; Data Analyst</t>
  </si>
  <si>
    <t>Â£28500</t>
  </si>
  <si>
    <t>Data Quality &amp; Analysis Manager</t>
  </si>
  <si>
    <t>Resource managment Analyst</t>
  </si>
  <si>
    <t>Estonia</t>
  </si>
  <si>
    <t>Account Executive</t>
  </si>
  <si>
    <t>video production</t>
  </si>
  <si>
    <t>mozambique</t>
  </si>
  <si>
    <t>principal engineer</t>
  </si>
  <si>
    <t>budget analyst</t>
  </si>
  <si>
    <t>US$169,000</t>
  </si>
  <si>
    <t>Category Director (Marketing)</t>
  </si>
  <si>
    <t>Senior consultant accounting</t>
  </si>
  <si>
    <t>Norway</t>
  </si>
  <si>
    <t>Zar 1080000</t>
  </si>
  <si>
    <t>ZAR</t>
  </si>
  <si>
    <t>Finance manager</t>
  </si>
  <si>
    <t>South africa</t>
  </si>
  <si>
    <t>GB Sterling 59k</t>
  </si>
  <si>
    <t>Health and safety advisor</t>
  </si>
  <si>
    <t>Workforce Analyst</t>
  </si>
  <si>
    <t>Sr. Marketing Solutions Analyst</t>
  </si>
  <si>
    <t>20000 US$</t>
  </si>
  <si>
    <t>Managing Partner</t>
  </si>
  <si>
    <t>Administration Officer</t>
  </si>
  <si>
    <t>BAS</t>
  </si>
  <si>
    <t>USD 108,000</t>
  </si>
  <si>
    <t>200000 Rupees</t>
  </si>
  <si>
    <t>chemist</t>
  </si>
  <si>
    <t>LOGISTIC MANAGER</t>
  </si>
  <si>
    <t>Rs. 7,20,000/-</t>
  </si>
  <si>
    <t>Manager Finance</t>
  </si>
  <si>
    <t>23000 USD</t>
  </si>
  <si>
    <t>IT solutions coordinator</t>
  </si>
  <si>
    <t>Business Modeller</t>
  </si>
  <si>
    <t>Sr QS</t>
  </si>
  <si>
    <t>15000 â‚¬</t>
  </si>
  <si>
    <t>Report Analyst</t>
  </si>
  <si>
    <t>Spain</t>
  </si>
  <si>
    <t>Rs 6L</t>
  </si>
  <si>
    <t>Business Co ordinator</t>
  </si>
  <si>
    <t>Rs 500000</t>
  </si>
  <si>
    <t>duty manager</t>
  </si>
  <si>
    <t>Retail Store Manager</t>
  </si>
  <si>
    <t>Â£16400</t>
  </si>
  <si>
    <t>Job Build analyst</t>
  </si>
  <si>
    <t>Associate</t>
  </si>
  <si>
    <t>$150000pa</t>
  </si>
  <si>
    <t>57000 USD</t>
  </si>
  <si>
    <t>project finance manager</t>
  </si>
  <si>
    <t>israel</t>
  </si>
  <si>
    <t>Metrics Analyst</t>
  </si>
  <si>
    <t>Asst.Manager</t>
  </si>
  <si>
    <t>Accounting Operations Manager</t>
  </si>
  <si>
    <t>Vice President, Analyst</t>
  </si>
  <si>
    <t>COO</t>
  </si>
  <si>
    <t>EUR 49248</t>
  </si>
  <si>
    <t>Financial Advisor</t>
  </si>
  <si>
    <t>Netherlands</t>
  </si>
  <si>
    <t>Production Manager</t>
  </si>
  <si>
    <t>Manager - Finance</t>
  </si>
  <si>
    <t>Process Design Consultant</t>
  </si>
  <si>
    <t>vba specialist</t>
  </si>
  <si>
    <t xml:space="preserve">Analytical Department Director </t>
  </si>
  <si>
    <t>120k</t>
  </si>
  <si>
    <t>manager</t>
  </si>
  <si>
    <t>nz</t>
  </si>
  <si>
    <t>US$95K</t>
  </si>
  <si>
    <t>Director of Supply Chain</t>
  </si>
  <si>
    <t>Central America</t>
  </si>
  <si>
    <t>Research Assistant</t>
  </si>
  <si>
    <t>73,000 GBP</t>
  </si>
  <si>
    <t>Finance Manager</t>
  </si>
  <si>
    <t>Excel professional</t>
  </si>
  <si>
    <t>self-employed</t>
  </si>
  <si>
    <t>PKR 50,000</t>
  </si>
  <si>
    <t>Trainer</t>
  </si>
  <si>
    <t>Business analyst</t>
  </si>
  <si>
    <t>deputy manager</t>
  </si>
  <si>
    <t>Research Associate</t>
  </si>
  <si>
    <t>Reports Coordinator</t>
  </si>
  <si>
    <t>Quality Compliance Manager</t>
  </si>
  <si>
    <t>80,000 USD</t>
  </si>
  <si>
    <t>Cost Analyst</t>
  </si>
  <si>
    <t>Japan</t>
  </si>
  <si>
    <t>Â£20000</t>
  </si>
  <si>
    <t>IT Consultant</t>
  </si>
  <si>
    <t>Intelligence Analyst</t>
  </si>
  <si>
    <t>Marketing Specialist</t>
  </si>
  <si>
    <t>Proyect Manager</t>
  </si>
  <si>
    <t>IT Specialist</t>
  </si>
  <si>
    <t>CONTROLLER</t>
  </si>
  <si>
    <t>BRA</t>
  </si>
  <si>
    <t>Technical Support Technician</t>
  </si>
  <si>
    <t>Director, Supply Chain Operations</t>
  </si>
  <si>
    <t>Workflow Analyst</t>
  </si>
  <si>
    <t>95000 USD</t>
  </si>
  <si>
    <t>AUD $155,000</t>
  </si>
  <si>
    <t>Finance Manager Business Services</t>
  </si>
  <si>
    <t>NZ $80,000</t>
  </si>
  <si>
    <t>NZD</t>
  </si>
  <si>
    <t>Accountant/Analyst</t>
  </si>
  <si>
    <t>New Zealand</t>
  </si>
  <si>
    <t>Costing Analysis</t>
  </si>
  <si>
    <t>Sales Operations Supervisor</t>
  </si>
  <si>
    <t>Â£28800</t>
  </si>
  <si>
    <t>Â£21000</t>
  </si>
  <si>
    <t>USD 4285.00</t>
  </si>
  <si>
    <t>Assistant</t>
  </si>
  <si>
    <t>In Charge</t>
  </si>
  <si>
    <t>Guyana</t>
  </si>
  <si>
    <t>$22,000 AUD</t>
  </si>
  <si>
    <t>CEO</t>
  </si>
  <si>
    <t>coordinator lismore regional airport</t>
  </si>
  <si>
    <t>Mgr Op Excellence</t>
  </si>
  <si>
    <t>Pricing and Strategy Specialist</t>
  </si>
  <si>
    <t>Sr. Human Resources Analyst</t>
  </si>
  <si>
    <t>Performance Improvement Analyst</t>
  </si>
  <si>
    <t>Sr. Analyst</t>
  </si>
  <si>
    <t>finance</t>
  </si>
  <si>
    <t>china</t>
  </si>
  <si>
    <t>$36 000</t>
  </si>
  <si>
    <t>Consulting</t>
  </si>
  <si>
    <t xml:space="preserve">Technology consultant </t>
  </si>
  <si>
    <t>4,00,000</t>
  </si>
  <si>
    <t>BPO</t>
  </si>
  <si>
    <t>General manager</t>
  </si>
  <si>
    <t>Technical Analyst</t>
  </si>
  <si>
    <t>Head Accounts</t>
  </si>
  <si>
    <t>90 k</t>
  </si>
  <si>
    <t>Operations</t>
  </si>
  <si>
    <t>Rs. 20000</t>
  </si>
  <si>
    <t>Talati</t>
  </si>
  <si>
    <t>Product manager</t>
  </si>
  <si>
    <t>Helicopter Mechanic</t>
  </si>
  <si>
    <t>Program/Mgt Analyst</t>
  </si>
  <si>
    <t>Director, Analytics</t>
  </si>
  <si>
    <t>Purchasing Manager</t>
  </si>
  <si>
    <t>owner</t>
  </si>
  <si>
    <t>Incharge</t>
  </si>
  <si>
    <t>Sales Assistant</t>
  </si>
  <si>
    <t>INR 420000</t>
  </si>
  <si>
    <t>Assistant EDP</t>
  </si>
  <si>
    <t>Sales ops</t>
  </si>
  <si>
    <t>1150 $</t>
  </si>
  <si>
    <t>QS</t>
  </si>
  <si>
    <t>Sri Lanka</t>
  </si>
  <si>
    <t>INR 850,000</t>
  </si>
  <si>
    <t>AGM Finance</t>
  </si>
  <si>
    <t>Sales Controller</t>
  </si>
  <si>
    <t>1 lakh 60 thousand INR/Year</t>
  </si>
  <si>
    <t>MIS Executive</t>
  </si>
  <si>
    <t>SYSTEM MANAGER</t>
  </si>
  <si>
    <t>A$85000</t>
  </si>
  <si>
    <t>Project coordinator</t>
  </si>
  <si>
    <t>executive</t>
  </si>
  <si>
    <t>Indonesia</t>
  </si>
  <si>
    <t>Rs60000</t>
  </si>
  <si>
    <t>Quantity Surveyor</t>
  </si>
  <si>
    <t xml:space="preserve">Content Analyst </t>
  </si>
  <si>
    <t>A$170000</t>
  </si>
  <si>
    <t>senior business analyst</t>
  </si>
  <si>
    <t>Corporate Accountant</t>
  </si>
  <si>
    <t>Rs. 200000</t>
  </si>
  <si>
    <t>Auditor</t>
  </si>
  <si>
    <t>program coordinator - automotive</t>
  </si>
  <si>
    <t>Rs 300000</t>
  </si>
  <si>
    <t>Planning Engineer</t>
  </si>
  <si>
    <t>4000000 INR</t>
  </si>
  <si>
    <t>Senior Executive</t>
  </si>
  <si>
    <t>4500000 inr/pa</t>
  </si>
  <si>
    <t>cmo</t>
  </si>
  <si>
    <t>25000 INR</t>
  </si>
  <si>
    <t>Rs 4,00,000</t>
  </si>
  <si>
    <t>Sr Processor</t>
  </si>
  <si>
    <t>6,00,000</t>
  </si>
  <si>
    <t>Organiser</t>
  </si>
  <si>
    <t>Quality officer</t>
  </si>
  <si>
    <t>bangkok</t>
  </si>
  <si>
    <t>Executive</t>
  </si>
  <si>
    <t>Rs 800000</t>
  </si>
  <si>
    <t>BI Consultant</t>
  </si>
  <si>
    <t>Rs. 4.32 Lakhs</t>
  </si>
  <si>
    <t>Assistant Manager - IT</t>
  </si>
  <si>
    <t>Coordinator</t>
  </si>
  <si>
    <t>MANAGER</t>
  </si>
  <si>
    <t>Asst Mgr</t>
  </si>
  <si>
    <t>Accounts Officer</t>
  </si>
  <si>
    <t>INR 9,50,000</t>
  </si>
  <si>
    <t>Investment Banker</t>
  </si>
  <si>
    <t>INR 165000</t>
  </si>
  <si>
    <t>Co-operative bank</t>
  </si>
  <si>
    <t>Cad Engineer</t>
  </si>
  <si>
    <t>Mis Analyst</t>
  </si>
  <si>
    <t>INR 2 l;acks</t>
  </si>
  <si>
    <t>MIS EXECUTIVE</t>
  </si>
  <si>
    <t>Rs 480000</t>
  </si>
  <si>
    <t>PMO</t>
  </si>
  <si>
    <t>Asst. Manager(Commercial)</t>
  </si>
  <si>
    <t>230000 INR</t>
  </si>
  <si>
    <t>23000 Rupees</t>
  </si>
  <si>
    <t>Education Officer</t>
  </si>
  <si>
    <t>Management Accountant</t>
  </si>
  <si>
    <t>Saudi Arabai</t>
  </si>
  <si>
    <t>Us$24000</t>
  </si>
  <si>
    <t>Sales Coordinator</t>
  </si>
  <si>
    <t>TA</t>
  </si>
  <si>
    <t>2.5lakh</t>
  </si>
  <si>
    <t>ASM</t>
  </si>
  <si>
    <t>principal developer</t>
  </si>
  <si>
    <t>220000 in INR</t>
  </si>
  <si>
    <t>Accounts Payable Analyst</t>
  </si>
  <si>
    <t>Maint Sys Support Specialist</t>
  </si>
  <si>
    <t>Rs. 260000</t>
  </si>
  <si>
    <t>1,20,000 INR</t>
  </si>
  <si>
    <t>Rs. 144000</t>
  </si>
  <si>
    <t>Team Leader</t>
  </si>
  <si>
    <t>inr 11.5</t>
  </si>
  <si>
    <t>manager portfolio monitoring</t>
  </si>
  <si>
    <t>33,500 US $</t>
  </si>
  <si>
    <t>Sr. Executive Finance &amp; Accounts</t>
  </si>
  <si>
    <t>AREA SALES MANAGER</t>
  </si>
  <si>
    <t>govt</t>
  </si>
  <si>
    <t>4500 rs. per month</t>
  </si>
  <si>
    <t>COMPUTER OPERATOR</t>
  </si>
  <si>
    <t>Business Executive</t>
  </si>
  <si>
    <t>Team Lead Mis</t>
  </si>
  <si>
    <t>3000 $</t>
  </si>
  <si>
    <t>Call Centre Consultant</t>
  </si>
  <si>
    <t>Cambodia</t>
  </si>
  <si>
    <t>250000 rupees</t>
  </si>
  <si>
    <t>MIS executive</t>
  </si>
  <si>
    <t>Rs. 150000</t>
  </si>
  <si>
    <t>Oprations head</t>
  </si>
  <si>
    <t>Asst. Manager</t>
  </si>
  <si>
    <t>accounts</t>
  </si>
  <si>
    <t>25000 rupess</t>
  </si>
  <si>
    <t>370000 inr</t>
  </si>
  <si>
    <t>Cost Accountant</t>
  </si>
  <si>
    <t>senior executive</t>
  </si>
  <si>
    <t>Rs 10000</t>
  </si>
  <si>
    <t>Intern</t>
  </si>
  <si>
    <t>4,80,000 Ruppes</t>
  </si>
  <si>
    <t>Re. 4.5 Lacs Per Annum</t>
  </si>
  <si>
    <t>inr 2300000</t>
  </si>
  <si>
    <t>Audit Manager</t>
  </si>
  <si>
    <t>15000 USD</t>
  </si>
  <si>
    <t>Audit - senior assistant</t>
  </si>
  <si>
    <t>Lithuania</t>
  </si>
  <si>
    <t>tech operator (oil)</t>
  </si>
  <si>
    <t>uae</t>
  </si>
  <si>
    <t xml:space="preserve">mis </t>
  </si>
  <si>
    <t>Inr 60000</t>
  </si>
  <si>
    <t>Asstt manager</t>
  </si>
  <si>
    <t>Rs 15000</t>
  </si>
  <si>
    <t>Import &amp; Export Documentation Executive</t>
  </si>
  <si>
    <t>Systems Manager</t>
  </si>
  <si>
    <t>Program management</t>
  </si>
  <si>
    <t>PKR 17000</t>
  </si>
  <si>
    <t>Accounts Manager</t>
  </si>
  <si>
    <t xml:space="preserve">Rs.4lk </t>
  </si>
  <si>
    <t>sr. mis executive</t>
  </si>
  <si>
    <t>USD130000</t>
  </si>
  <si>
    <t>Modeller</t>
  </si>
  <si>
    <t>Rs. 250000</t>
  </si>
  <si>
    <t>INR 390000 PA</t>
  </si>
  <si>
    <t>Sr Financial Execative</t>
  </si>
  <si>
    <t>Asst Mngr</t>
  </si>
  <si>
    <t>Ind Rs.10,00,000.00</t>
  </si>
  <si>
    <t>Sr Associate</t>
  </si>
  <si>
    <t>8 Lakhs</t>
  </si>
  <si>
    <t>6 Lac Rs</t>
  </si>
  <si>
    <t>ERP Co-Ordinator</t>
  </si>
  <si>
    <t>Revenue Manager</t>
  </si>
  <si>
    <t>Accounts analyst</t>
  </si>
  <si>
    <t>EGYPT</t>
  </si>
  <si>
    <t>Estimator</t>
  </si>
  <si>
    <t>Egypt</t>
  </si>
  <si>
    <t>50 k per month</t>
  </si>
  <si>
    <t>4800 $</t>
  </si>
  <si>
    <t>Data Analysis</t>
  </si>
  <si>
    <t>Bhutan</t>
  </si>
  <si>
    <t>66000 â‚¬</t>
  </si>
  <si>
    <t>Logistics Analyst</t>
  </si>
  <si>
    <t>PROCSS ASOCIATE</t>
  </si>
  <si>
    <t>Reporting Analyst</t>
  </si>
  <si>
    <t>Corporate Finance Manager</t>
  </si>
  <si>
    <t>GBP21798</t>
  </si>
  <si>
    <t>compliance manager</t>
  </si>
  <si>
    <t>Merchandiser</t>
  </si>
  <si>
    <t>INR 30000</t>
  </si>
  <si>
    <t>Project Lead</t>
  </si>
  <si>
    <t>INR240000</t>
  </si>
  <si>
    <t>SR. ACCOUNTS EXECUTIVE</t>
  </si>
  <si>
    <t>Â£ 24000</t>
  </si>
  <si>
    <t>Business Support Specialist</t>
  </si>
  <si>
    <t>US $ 11,000</t>
  </si>
  <si>
    <t>Assistant Manager - Group MIS</t>
  </si>
  <si>
    <t>Rs. 225000</t>
  </si>
  <si>
    <t>Company Systems Integration Manager</t>
  </si>
  <si>
    <t>Nigeria</t>
  </si>
  <si>
    <t>INR 20000</t>
  </si>
  <si>
    <t>EXECUTIVE</t>
  </si>
  <si>
    <t>INR 700000</t>
  </si>
  <si>
    <t>Sales Management Analyst</t>
  </si>
  <si>
    <t>Asst Production Planner</t>
  </si>
  <si>
    <t>Consultat</t>
  </si>
  <si>
    <t>Denmark</t>
  </si>
  <si>
    <t xml:space="preserve">System Analyst </t>
  </si>
  <si>
    <t>14960 $</t>
  </si>
  <si>
    <t>Stock Controller</t>
  </si>
  <si>
    <t>ACCOUNTANT</t>
  </si>
  <si>
    <t>Accounts Supervisor</t>
  </si>
  <si>
    <t>KSA</t>
  </si>
  <si>
    <t>95000 AUD</t>
  </si>
  <si>
    <t>Data Analyst - Report Writer</t>
  </si>
  <si>
    <t>Rs 1200000</t>
  </si>
  <si>
    <t xml:space="preserve">Regional Formwork Head </t>
  </si>
  <si>
    <t>BRANCH ACCOUNTANT</t>
  </si>
  <si>
    <t>$1,589.00/per month</t>
  </si>
  <si>
    <t>Accounting Head</t>
  </si>
  <si>
    <t>OPEX CONTROL</t>
  </si>
  <si>
    <t>2.2 lakhs per annum</t>
  </si>
  <si>
    <t>Associate Software Engineer</t>
  </si>
  <si>
    <t>45000 $</t>
  </si>
  <si>
    <t>italy</t>
  </si>
  <si>
    <t>Rs 40000</t>
  </si>
  <si>
    <t>Banker</t>
  </si>
  <si>
    <t>Dhs 2800 + Accomodation</t>
  </si>
  <si>
    <t>180000 PKR</t>
  </si>
  <si>
    <t>S&amp;D Reporting &amp; Analysis Team Leader</t>
  </si>
  <si>
    <t>AUS$36000</t>
  </si>
  <si>
    <t>Key Expert User</t>
  </si>
  <si>
    <t>2.25 lakhs per year(prof income)</t>
  </si>
  <si>
    <t>company secretary</t>
  </si>
  <si>
    <t>Mis executiv</t>
  </si>
  <si>
    <t>INR 400000</t>
  </si>
  <si>
    <t>BDM</t>
  </si>
  <si>
    <t>CA$66000</t>
  </si>
  <si>
    <t>Programmer-analyst</t>
  </si>
  <si>
    <t>security analyst</t>
  </si>
  <si>
    <t>Rs 450000</t>
  </si>
  <si>
    <t>Material Planner</t>
  </si>
  <si>
    <t>VP Infrastructure</t>
  </si>
  <si>
    <t>ONE LACK FIFTY THOUSAND(INR)</t>
  </si>
  <si>
    <t>WORKING WITH PRODUCT TEAM OF MAKEMYTRIP.COM</t>
  </si>
  <si>
    <t>Rs. 8000</t>
  </si>
  <si>
    <t>Cashier</t>
  </si>
  <si>
    <t>Technician</t>
  </si>
  <si>
    <t>Aud 65000</t>
  </si>
  <si>
    <t>Market analyst</t>
  </si>
  <si>
    <t>Rs. 377000</t>
  </si>
  <si>
    <t>Team Developer</t>
  </si>
  <si>
    <t>Reporting Assistant</t>
  </si>
  <si>
    <t>Loss Prevention Finance Coordinator</t>
  </si>
  <si>
    <t>ZAR900,000</t>
  </si>
  <si>
    <t>Senior Research Analyst</t>
  </si>
  <si>
    <t>Director, IT/Operations</t>
  </si>
  <si>
    <t>Rs. 450000</t>
  </si>
  <si>
    <t>Sr. Executive</t>
  </si>
  <si>
    <t>Operations Support Coordinator</t>
  </si>
  <si>
    <t>Sr. Executive MIS</t>
  </si>
  <si>
    <t>accountant</t>
  </si>
  <si>
    <t>24000 $</t>
  </si>
  <si>
    <t>Logistic KA Manager</t>
  </si>
  <si>
    <t>Croatia</t>
  </si>
  <si>
    <t>Rs 20000</t>
  </si>
  <si>
    <t>INR 650000</t>
  </si>
  <si>
    <t>Deputy Manager</t>
  </si>
  <si>
    <t>Management Trainee</t>
  </si>
  <si>
    <t>3500 Rs</t>
  </si>
  <si>
    <t>MNR</t>
  </si>
  <si>
    <t>BPO information process enabler</t>
  </si>
  <si>
    <t>Â£55000</t>
  </si>
  <si>
    <t>Financial controller</t>
  </si>
  <si>
    <t>R$3.000,00</t>
  </si>
  <si>
    <t>Market Intelligence Analyst</t>
  </si>
  <si>
    <t>sr financial analyst</t>
  </si>
  <si>
    <t>12000 $</t>
  </si>
  <si>
    <t>Investment manager</t>
  </si>
  <si>
    <t>INR 1700000</t>
  </si>
  <si>
    <t>Operations Lead</t>
  </si>
  <si>
    <t>US$30,000</t>
  </si>
  <si>
    <t>Financial Control Section Headm</t>
  </si>
  <si>
    <t>Inonesia</t>
  </si>
  <si>
    <t>Application Developer</t>
  </si>
  <si>
    <t>High School Teacher</t>
  </si>
  <si>
    <t>5.5 lakhs</t>
  </si>
  <si>
    <t>65000 ron</t>
  </si>
  <si>
    <t>RON</t>
  </si>
  <si>
    <t>HR Planning Specialist</t>
  </si>
  <si>
    <t>15600 â‚¬</t>
  </si>
  <si>
    <t>Managment controller</t>
  </si>
  <si>
    <t>Rs.6,00,000/-</t>
  </si>
  <si>
    <t>AO</t>
  </si>
  <si>
    <t>Rs. 6,00,000</t>
  </si>
  <si>
    <t>business analyist</t>
  </si>
  <si>
    <t>13000 USD</t>
  </si>
  <si>
    <t>900000 Rs</t>
  </si>
  <si>
    <t>actuary</t>
  </si>
  <si>
    <t>Analysis Quality</t>
  </si>
  <si>
    <t>Colombia - South America</t>
  </si>
  <si>
    <t>1200000 Rs</t>
  </si>
  <si>
    <t>2 lac</t>
  </si>
  <si>
    <t>Bio-Statiscian</t>
  </si>
  <si>
    <t>Management Intern</t>
  </si>
  <si>
    <t>INR 2,00,000</t>
  </si>
  <si>
    <t>30000 eur</t>
  </si>
  <si>
    <t>financialcotroller</t>
  </si>
  <si>
    <t>portugal</t>
  </si>
  <si>
    <t>Rs. 10,00,000</t>
  </si>
  <si>
    <t>Financial Analyist</t>
  </si>
  <si>
    <t>Marketing Manager</t>
  </si>
  <si>
    <t>Europe</t>
  </si>
  <si>
    <t>Dir of Analytics</t>
  </si>
  <si>
    <t>Rs. 550000</t>
  </si>
  <si>
    <t>Reporting Manager</t>
  </si>
  <si>
    <t>Data Research Assistant</t>
  </si>
  <si>
    <t>Rs. 45000</t>
  </si>
  <si>
    <t>Uruguay</t>
  </si>
  <si>
    <t>Guide for About.com</t>
  </si>
  <si>
    <t>Policy advisor</t>
  </si>
  <si>
    <t>Aruba</t>
  </si>
  <si>
    <t>R134000</t>
  </si>
  <si>
    <t>Security Access Governance Analyst</t>
  </si>
  <si>
    <t>IT Capacity Planner</t>
  </si>
  <si>
    <t>supply chain manager</t>
  </si>
  <si>
    <t>indonesia</t>
  </si>
  <si>
    <t>Boss</t>
  </si>
  <si>
    <t>Director, P&amp;A</t>
  </si>
  <si>
    <t>125 $</t>
  </si>
  <si>
    <t>Project controls manager</t>
  </si>
  <si>
    <t>senior associate</t>
  </si>
  <si>
    <t>Principal Financial Analyst</t>
  </si>
  <si>
    <t>Store keeper</t>
  </si>
  <si>
    <t xml:space="preserve">qa team supervisor </t>
  </si>
  <si>
    <t>Supply Chain Administrator</t>
  </si>
  <si>
    <t>sup</t>
  </si>
  <si>
    <t>Cost Trainee</t>
  </si>
  <si>
    <t>62000 USD</t>
  </si>
  <si>
    <t>Deputy Manager Finance</t>
  </si>
  <si>
    <t>Qatar</t>
  </si>
  <si>
    <t>3 lacs P.A</t>
  </si>
  <si>
    <t>Sales</t>
  </si>
  <si>
    <t>Medical information analist</t>
  </si>
  <si>
    <t>US 2130</t>
  </si>
  <si>
    <t>Training Coordinator</t>
  </si>
  <si>
    <t>saudi arabia</t>
  </si>
  <si>
    <t>Rs.60000/-</t>
  </si>
  <si>
    <t>Article (Internship) - CA</t>
  </si>
  <si>
    <t>Asst Manager</t>
  </si>
  <si>
    <t>Rs. 35000</t>
  </si>
  <si>
    <t>Assistant Manager</t>
  </si>
  <si>
    <t>$125000 / a excl bonus</t>
  </si>
  <si>
    <t>Commercial Director</t>
  </si>
  <si>
    <t>400000 Rs</t>
  </si>
  <si>
    <t>Finance Staff</t>
  </si>
  <si>
    <t>Viet Nam</t>
  </si>
  <si>
    <t>inr 500000</t>
  </si>
  <si>
    <t>team coach</t>
  </si>
  <si>
    <t>100,000 usd</t>
  </si>
  <si>
    <t>MÃ©xico</t>
  </si>
  <si>
    <t>Accountancy</t>
  </si>
  <si>
    <t>INR 23 L</t>
  </si>
  <si>
    <t>Manager - Business Planning &amp; Reporting</t>
  </si>
  <si>
    <t>rs 100000</t>
  </si>
  <si>
    <t>ASST VICE PREDISDENT</t>
  </si>
  <si>
    <t>co ordinator</t>
  </si>
  <si>
    <t>5,00,000 INR</t>
  </si>
  <si>
    <t>Engagement Lead</t>
  </si>
  <si>
    <t>PhP168000</t>
  </si>
  <si>
    <t>Clerk</t>
  </si>
  <si>
    <t xml:space="preserve">Document controller </t>
  </si>
  <si>
    <t xml:space="preserve">Kuwait </t>
  </si>
  <si>
    <t>180000 INR</t>
  </si>
  <si>
    <t>Rs 600000/-</t>
  </si>
  <si>
    <t>Financial Modeller</t>
  </si>
  <si>
    <t>Cost accountant</t>
  </si>
  <si>
    <t>banker</t>
  </si>
  <si>
    <t>1050000 INR</t>
  </si>
  <si>
    <t>Manager Market Reesrach</t>
  </si>
  <si>
    <t>QA Supervisor</t>
  </si>
  <si>
    <t>Czech Republic</t>
  </si>
  <si>
    <t>486000 INR</t>
  </si>
  <si>
    <t>Assistant manager</t>
  </si>
  <si>
    <t>Zimbabwe</t>
  </si>
  <si>
    <t>HR Advisor - Systems &amp; MI</t>
  </si>
  <si>
    <t>300000RS</t>
  </si>
  <si>
    <t>ANALYST</t>
  </si>
  <si>
    <t>C&amp;B Manager</t>
  </si>
  <si>
    <t>Senior Marketing Analyst</t>
  </si>
  <si>
    <t>operation supervisor</t>
  </si>
  <si>
    <t>MIS TEAM MEMBER</t>
  </si>
  <si>
    <t>7 Lakhs</t>
  </si>
  <si>
    <t>Business Support Executive</t>
  </si>
  <si>
    <t>analytic</t>
  </si>
  <si>
    <t>Slovenia</t>
  </si>
  <si>
    <t>50000 GBP</t>
  </si>
  <si>
    <t>Finance Analyst</t>
  </si>
  <si>
    <t>Credit Controller</t>
  </si>
  <si>
    <t>R$ 19.200,00</t>
  </si>
  <si>
    <t>Programmer</t>
  </si>
  <si>
    <t>business</t>
  </si>
  <si>
    <t>Rs.7,00,000</t>
  </si>
  <si>
    <t>Albania</t>
  </si>
  <si>
    <t>Reconciliation Manager in Textile Mill</t>
  </si>
  <si>
    <t>Reporting Supervisor</t>
  </si>
  <si>
    <t>Financial Expert</t>
  </si>
  <si>
    <t>Iran</t>
  </si>
  <si>
    <t>usd 2000 per month</t>
  </si>
  <si>
    <t>sr manager</t>
  </si>
  <si>
    <t>Client Manager</t>
  </si>
  <si>
    <t>BI</t>
  </si>
  <si>
    <t>INR 600K</t>
  </si>
  <si>
    <t>Asst. Mgr. Finance</t>
  </si>
  <si>
    <t>600000 INR</t>
  </si>
  <si>
    <t>Zambia</t>
  </si>
  <si>
    <t>42000 â‚¬</t>
  </si>
  <si>
    <t>Construction Engineer</t>
  </si>
  <si>
    <t>Marketing Insights Manager</t>
  </si>
  <si>
    <t>Risk analyst</t>
  </si>
  <si>
    <t>data analist</t>
  </si>
  <si>
    <t>netherlands</t>
  </si>
  <si>
    <t>2,000,000 Naira</t>
  </si>
  <si>
    <t>Head Business Advisory</t>
  </si>
  <si>
    <t>48000 $</t>
  </si>
  <si>
    <t>Merchandise planner</t>
  </si>
  <si>
    <t>NZ</t>
  </si>
  <si>
    <t>NZ$ 75000</t>
  </si>
  <si>
    <t>New  Zealand</t>
  </si>
  <si>
    <t>Software Tester</t>
  </si>
  <si>
    <t>Billing manager</t>
  </si>
  <si>
    <t>AUD90000</t>
  </si>
  <si>
    <t>Quality Executive</t>
  </si>
  <si>
    <t>AU$65</t>
  </si>
  <si>
    <t xml:space="preserve">Business Support </t>
  </si>
  <si>
    <t>Sales Manager</t>
  </si>
  <si>
    <t>Finance Officer</t>
  </si>
  <si>
    <t>Assistant Fleet Analyst</t>
  </si>
  <si>
    <t>Operations Coordinator</t>
  </si>
  <si>
    <t>AUD$200,000</t>
  </si>
  <si>
    <t>Director, Informatics</t>
  </si>
  <si>
    <t>admin</t>
  </si>
  <si>
    <t>Sustainability Strategy Advisor</t>
  </si>
  <si>
    <t>AUD$70,000</t>
  </si>
  <si>
    <t>USD 85000.00</t>
  </si>
  <si>
    <t>Reporting and DB Analyist</t>
  </si>
  <si>
    <t>A$107000</t>
  </si>
  <si>
    <t>malaysia</t>
  </si>
  <si>
    <t>AU$52.000</t>
  </si>
  <si>
    <t>Shipping Administrator</t>
  </si>
  <si>
    <t>VP, Operational Analytics</t>
  </si>
  <si>
    <t>Finance analyst</t>
  </si>
  <si>
    <t>China</t>
  </si>
  <si>
    <t>HSLP Data Analyst</t>
  </si>
  <si>
    <t>US$12,000/year</t>
  </si>
  <si>
    <t>Asia</t>
  </si>
  <si>
    <t>Retired Government Officer, having knowledge in excel.</t>
  </si>
  <si>
    <t>1200000 INR</t>
  </si>
  <si>
    <t>RM48,000</t>
  </si>
  <si>
    <t>Credit Risk Manager</t>
  </si>
  <si>
    <t>Malaysia</t>
  </si>
  <si>
    <t>NZD 180000</t>
  </si>
  <si>
    <t>Rs.5,45,000</t>
  </si>
  <si>
    <t>Rs.10,00,000</t>
  </si>
  <si>
    <t>Credit Manager - Loans</t>
  </si>
  <si>
    <t>Audit executive</t>
  </si>
  <si>
    <t>INDIA</t>
  </si>
  <si>
    <t>$45,000  USD</t>
  </si>
  <si>
    <t>Staff accountant -- Auditing</t>
  </si>
  <si>
    <t>Asst Manager - Quality</t>
  </si>
  <si>
    <t>Principal Analyst</t>
  </si>
  <si>
    <t>Business Consultant</t>
  </si>
  <si>
    <t>Ass Research  Manager</t>
  </si>
  <si>
    <t>Data Specialist</t>
  </si>
  <si>
    <t>350000 Rs</t>
  </si>
  <si>
    <t>LKR 240000</t>
  </si>
  <si>
    <t>LKR</t>
  </si>
  <si>
    <t>Rs.6.4 lakhs</t>
  </si>
  <si>
    <t>Sr.Analyst - Process Excellence</t>
  </si>
  <si>
    <t>Operations Management</t>
  </si>
  <si>
    <t>R308 500</t>
  </si>
  <si>
    <t>Management Information Consultant</t>
  </si>
  <si>
    <t>associate analyst</t>
  </si>
  <si>
    <t>usd 20.000</t>
  </si>
  <si>
    <t>Head of Financial Reporting</t>
  </si>
  <si>
    <t>Paraguay</t>
  </si>
  <si>
    <t>Softwar Engineer</t>
  </si>
  <si>
    <t>SGD92,000</t>
  </si>
  <si>
    <t>SGD</t>
  </si>
  <si>
    <t>INR 4.5 Lac</t>
  </si>
  <si>
    <t>Rs.5.7 lacs</t>
  </si>
  <si>
    <t>MIS &amp; Analysis</t>
  </si>
  <si>
    <t>Net- 56000Rs, Gross - 61000Rs</t>
  </si>
  <si>
    <t xml:space="preserve">Asst. Manager </t>
  </si>
  <si>
    <t>Project Managment Office</t>
  </si>
  <si>
    <t>Audit Assistant</t>
  </si>
  <si>
    <t>singapore</t>
  </si>
  <si>
    <t>Rs. 4,00,000/-</t>
  </si>
  <si>
    <t xml:space="preserve">3 Lakh </t>
  </si>
  <si>
    <t>ACCOUNTS</t>
  </si>
  <si>
    <t>Area Sales Manager</t>
  </si>
  <si>
    <t>PK RS 456000</t>
  </si>
  <si>
    <t>Strategic Planning Executive</t>
  </si>
  <si>
    <t xml:space="preserve">Rs 4,20,000 </t>
  </si>
  <si>
    <t>Category Operations Supv.</t>
  </si>
  <si>
    <t>Kuwait</t>
  </si>
  <si>
    <t>10 Lakh</t>
  </si>
  <si>
    <t>Teaching</t>
  </si>
  <si>
    <t>USD 60000</t>
  </si>
  <si>
    <t>Excel Developer</t>
  </si>
  <si>
    <t>Report Specialist</t>
  </si>
  <si>
    <t>Project Controlling (MIS Reports)</t>
  </si>
  <si>
    <t>2,00,000 INR</t>
  </si>
  <si>
    <t>Monitoring &amp; evaluation officer</t>
  </si>
  <si>
    <t>Accounts Exec</t>
  </si>
  <si>
    <t>Rs. 700000</t>
  </si>
  <si>
    <t>55000 usd</t>
  </si>
  <si>
    <t>planning &amp; Sales Control emploee</t>
  </si>
  <si>
    <t>RRHH</t>
  </si>
  <si>
    <t>SPAIN</t>
  </si>
  <si>
    <t>Rs. 1200000</t>
  </si>
  <si>
    <t>BA</t>
  </si>
  <si>
    <t>16000 euro</t>
  </si>
  <si>
    <t>Management Information Systems</t>
  </si>
  <si>
    <t>ZAR240000</t>
  </si>
  <si>
    <t>Bookkeeper</t>
  </si>
  <si>
    <t>Sr Exec - Finance</t>
  </si>
  <si>
    <t xml:space="preserve">INR 530000 </t>
  </si>
  <si>
    <t>Project Administrator</t>
  </si>
  <si>
    <t>1500 $</t>
  </si>
  <si>
    <t>Rs 200000</t>
  </si>
  <si>
    <t>Business Development Executive</t>
  </si>
  <si>
    <t>2LAKHS</t>
  </si>
  <si>
    <t>Rs. 25000</t>
  </si>
  <si>
    <t>Professional consultant-Finance</t>
  </si>
  <si>
    <t>1600000Rs</t>
  </si>
  <si>
    <t>Manager Fin</t>
  </si>
  <si>
    <t>business data analyst</t>
  </si>
  <si>
    <t>Rs. 438000</t>
  </si>
  <si>
    <t>Assistant Professor</t>
  </si>
  <si>
    <t>Â£50</t>
  </si>
  <si>
    <t>Production manager</t>
  </si>
  <si>
    <t>INR 2.5 Lakh</t>
  </si>
  <si>
    <t xml:space="preserve">SR. MIS </t>
  </si>
  <si>
    <t>Data Entry Operator</t>
  </si>
  <si>
    <t>INR 2500000</t>
  </si>
  <si>
    <t>Vice President</t>
  </si>
  <si>
    <t>finance assistant</t>
  </si>
  <si>
    <t>finance controller</t>
  </si>
  <si>
    <t>Manufacturing consultant</t>
  </si>
  <si>
    <t>Â£63000</t>
  </si>
  <si>
    <t>Business Improvement Specialist</t>
  </si>
  <si>
    <t>50000 US $ per year</t>
  </si>
  <si>
    <t>Sr. Manager MIS</t>
  </si>
  <si>
    <t>50000 INR</t>
  </si>
  <si>
    <t>Sr.Supervisor</t>
  </si>
  <si>
    <t>Policy, Performance and Research Officer</t>
  </si>
  <si>
    <t>Â£23000</t>
  </si>
  <si>
    <t>Rs500000</t>
  </si>
  <si>
    <t>40000 euro</t>
  </si>
  <si>
    <t>Accounting analyst</t>
  </si>
  <si>
    <t>Business Operations Co-ordinator</t>
  </si>
  <si>
    <t>Project Control Analyst</t>
  </si>
  <si>
    <t>MDM Executive (Business Analyst)</t>
  </si>
  <si>
    <t>Data analyst</t>
  </si>
  <si>
    <t>OFFICER</t>
  </si>
  <si>
    <t>PAKISTAN</t>
  </si>
  <si>
    <t>Â£40000</t>
  </si>
  <si>
    <t>Spare Part Coordinator</t>
  </si>
  <si>
    <t>coordinator</t>
  </si>
  <si>
    <t>Systems Analyst</t>
  </si>
  <si>
    <t>Rs. 15000</t>
  </si>
  <si>
    <t>Logistics Operation Analyst</t>
  </si>
  <si>
    <t>Rs. 600000</t>
  </si>
  <si>
    <t>Company Secretary</t>
  </si>
  <si>
    <t>INR 300000</t>
  </si>
  <si>
    <t>R100,000</t>
  </si>
  <si>
    <t>Q.A.Officer</t>
  </si>
  <si>
    <t>Â£45000</t>
  </si>
  <si>
    <t>Assistant Director - Performance Information</t>
  </si>
  <si>
    <t>Â£25000</t>
  </si>
  <si>
    <t>Developer</t>
  </si>
  <si>
    <t>Development (Project &amp; Planning) Manager</t>
  </si>
  <si>
    <t>GBP Â£45200</t>
  </si>
  <si>
    <t>Clinical audit manager</t>
  </si>
  <si>
    <t>252000 INR</t>
  </si>
  <si>
    <t>Inventory Manager</t>
  </si>
  <si>
    <t>information Analyst</t>
  </si>
  <si>
    <t>Development Manager</t>
  </si>
  <si>
    <t>AED 120000</t>
  </si>
  <si>
    <t>MI Specialist</t>
  </si>
  <si>
    <t>Network Enginer</t>
  </si>
  <si>
    <t>Rs. 900000</t>
  </si>
  <si>
    <t>officer</t>
  </si>
  <si>
    <t>Sr. Team Lead - MIS</t>
  </si>
  <si>
    <t>KEY</t>
  </si>
  <si>
    <t>Â£15000</t>
  </si>
  <si>
    <t>â‚¬ 45000</t>
  </si>
  <si>
    <t>Sales Planning</t>
  </si>
  <si>
    <t>Rs 2400000</t>
  </si>
  <si>
    <t>GM Finance</t>
  </si>
  <si>
    <t>PhP 216,000</t>
  </si>
  <si>
    <t>Performance manager</t>
  </si>
  <si>
    <t>software engineer</t>
  </si>
  <si>
    <t>200000 rupees</t>
  </si>
  <si>
    <t>MIS Sr. Executive</t>
  </si>
  <si>
    <t>Translator</t>
  </si>
  <si>
    <t>Business Anaylyst</t>
  </si>
  <si>
    <t>INR 853000</t>
  </si>
  <si>
    <t>Lead Research Analyst</t>
  </si>
  <si>
    <t>Management Information Manager</t>
  </si>
  <si>
    <t>Continental Europe</t>
  </si>
  <si>
    <t>Data Management Officer</t>
  </si>
  <si>
    <t>Reporting Accountant</t>
  </si>
  <si>
    <t>â‚¬70k</t>
  </si>
  <si>
    <t>Construction Planner</t>
  </si>
  <si>
    <t>Assistant Accountant</t>
  </si>
  <si>
    <t>BI Analyst</t>
  </si>
  <si>
    <t>MI Analyst</t>
  </si>
  <si>
    <t>Accounts Assistant</t>
  </si>
  <si>
    <t>Montenegro</t>
  </si>
  <si>
    <t>Â£37500</t>
  </si>
  <si>
    <t>Corporate Finance Executive</t>
  </si>
  <si>
    <t>Rs. 59,000 (Per Month)</t>
  </si>
  <si>
    <t>Manager-Operation</t>
  </si>
  <si>
    <t>R366252</t>
  </si>
  <si>
    <t>Financial Analysist</t>
  </si>
  <si>
    <t>AM Ops</t>
  </si>
  <si>
    <t>Rs.5,00,000</t>
  </si>
  <si>
    <t>pricing and cost manager</t>
  </si>
  <si>
    <t>mexico</t>
  </si>
  <si>
    <t>Catlog associates</t>
  </si>
  <si>
    <t>Â£51,000/$81,600</t>
  </si>
  <si>
    <t>Business Analyst - Central Finance</t>
  </si>
  <si>
    <t>Analista de Produccion</t>
  </si>
  <si>
    <t>Republica Dominicana</t>
  </si>
  <si>
    <t>CAD$65000</t>
  </si>
  <si>
    <t>IT Analyst (Reporting)</t>
  </si>
  <si>
    <t>$50,000 U.S.</t>
  </si>
  <si>
    <t>Â£80000</t>
  </si>
  <si>
    <t>R$ 54000</t>
  </si>
  <si>
    <t>Logistics Coordinator</t>
  </si>
  <si>
    <t>8725 $</t>
  </si>
  <si>
    <t>Â£32000</t>
  </si>
  <si>
    <t>Service Analyst</t>
  </si>
  <si>
    <t>Â£43000</t>
  </si>
  <si>
    <t>Head of Finance</t>
  </si>
  <si>
    <t>CAD $53,000/-</t>
  </si>
  <si>
    <t>INR 20 Lakhs p.a.</t>
  </si>
  <si>
    <t>4.5 laks</t>
  </si>
  <si>
    <t>Business Intelligence Manager</t>
  </si>
  <si>
    <t>Network Administrator</t>
  </si>
  <si>
    <t>GBPÂ£32000</t>
  </si>
  <si>
    <t>Performance Analyst</t>
  </si>
  <si>
    <t>Data Entry Clerk III</t>
  </si>
  <si>
    <t>Rs. 350000</t>
  </si>
  <si>
    <t>officer accounts</t>
  </si>
  <si>
    <t>S$50000</t>
  </si>
  <si>
    <t>Cost Controlling Executive</t>
  </si>
  <si>
    <t>Administration Manager</t>
  </si>
  <si>
    <t>Argentina</t>
  </si>
  <si>
    <t>216000 AED</t>
  </si>
  <si>
    <t>Rupees : 2,000,000</t>
  </si>
  <si>
    <t>Excel Corporate Trainer</t>
  </si>
  <si>
    <t>Quality Management</t>
  </si>
  <si>
    <t>5000  PLN   net</t>
  </si>
  <si>
    <t>PLN</t>
  </si>
  <si>
    <t>US$ 7,200</t>
  </si>
  <si>
    <t>Supervisor MIS</t>
  </si>
  <si>
    <t>Rs 5,40,000</t>
  </si>
  <si>
    <t>Business Analyst - Solutions</t>
  </si>
  <si>
    <t>KES 4.3 million</t>
  </si>
  <si>
    <t>KENYA</t>
  </si>
  <si>
    <t>Kenya</t>
  </si>
  <si>
    <t>82.000 Euro (pre-tax)</t>
  </si>
  <si>
    <t>Finance Project Manager</t>
  </si>
  <si>
    <t>Manager, Strategy &amp; Insights</t>
  </si>
  <si>
    <t>Financial/Data Analyst</t>
  </si>
  <si>
    <t>Euro 15.000</t>
  </si>
  <si>
    <t>business consultant</t>
  </si>
  <si>
    <t>Italy</t>
  </si>
  <si>
    <t>Documentation Consultant</t>
  </si>
  <si>
    <t>Sr. Consultant</t>
  </si>
  <si>
    <t>investment accountant</t>
  </si>
  <si>
    <t>Officer Production</t>
  </si>
  <si>
    <t>warehouse management</t>
  </si>
  <si>
    <t>GREECE</t>
  </si>
  <si>
    <t>Chief Accountant</t>
  </si>
  <si>
    <t>Manager F &amp; A</t>
  </si>
  <si>
    <t>Quality Assurance Engineer</t>
  </si>
  <si>
    <t>DKK 625000</t>
  </si>
  <si>
    <t>DKK</t>
  </si>
  <si>
    <t>Manager Business Controlling</t>
  </si>
  <si>
    <t>sample manager</t>
  </si>
  <si>
    <t>Practice Manager</t>
  </si>
  <si>
    <t>INR 750,000</t>
  </si>
  <si>
    <t>marketing specialist</t>
  </si>
  <si>
    <t>40,000 US</t>
  </si>
  <si>
    <t>Staff Accountant</t>
  </si>
  <si>
    <t>Manager Corporate Finance</t>
  </si>
  <si>
    <t>Latin America</t>
  </si>
  <si>
    <t>INR 450000</t>
  </si>
  <si>
    <t>ASSISTANT MANAGER</t>
  </si>
  <si>
    <t>700000 INR</t>
  </si>
  <si>
    <t>Lead Executive MIS</t>
  </si>
  <si>
    <t>Snr Business Analyst</t>
  </si>
  <si>
    <t>QATAR</t>
  </si>
  <si>
    <t>assurance manager</t>
  </si>
  <si>
    <t>$40K</t>
  </si>
  <si>
    <t>SOX,SAP, Insurance Coordinator</t>
  </si>
  <si>
    <t>Pakistan, Angola</t>
  </si>
  <si>
    <t>Â£26000</t>
  </si>
  <si>
    <t>Financial Accountant</t>
  </si>
  <si>
    <t>Pmo</t>
  </si>
  <si>
    <t>62.000 euro</t>
  </si>
  <si>
    <t>Stafmember</t>
  </si>
  <si>
    <t>â‚¬35,000 / â‚¬44,000</t>
  </si>
  <si>
    <t>education advisor</t>
  </si>
  <si>
    <t>the Netherlands</t>
  </si>
  <si>
    <t>Senior Accounts Clerk</t>
  </si>
  <si>
    <t>Infection Prevention Surveillance Specialist</t>
  </si>
  <si>
    <t>IDR 4000000</t>
  </si>
  <si>
    <t>IDR</t>
  </si>
  <si>
    <t>Office Instructor</t>
  </si>
  <si>
    <t>GBP 34000</t>
  </si>
  <si>
    <t>Investment Accountant</t>
  </si>
  <si>
    <t>dkk 450000</t>
  </si>
  <si>
    <t>85000 USD</t>
  </si>
  <si>
    <t xml:space="preserve">Senior Executive Compensation Analyst </t>
  </si>
  <si>
    <t>USD72000</t>
  </si>
  <si>
    <t>Markets Adviser</t>
  </si>
  <si>
    <t>GBP 43,000</t>
  </si>
  <si>
    <t>Â£25750</t>
  </si>
  <si>
    <t>Program &amp; Policy Analyst-Advanced</t>
  </si>
  <si>
    <t>systems accountant</t>
  </si>
  <si>
    <t>Sr. Systems Analyst</t>
  </si>
  <si>
    <t>Environmental Information Analyst</t>
  </si>
  <si>
    <t>Develope</t>
  </si>
  <si>
    <t>it manager</t>
  </si>
  <si>
    <t>MONGOLIAN</t>
  </si>
  <si>
    <t>Mongolia</t>
  </si>
  <si>
    <t>RM3000</t>
  </si>
  <si>
    <t>Process Engineering</t>
  </si>
  <si>
    <t>120,000  US$</t>
  </si>
  <si>
    <t>Consultant - Process Improvement</t>
  </si>
  <si>
    <t>Senior Materials Handler</t>
  </si>
  <si>
    <t>Certified Public Accountant</t>
  </si>
  <si>
    <t>Manager - Marketing Analytics</t>
  </si>
  <si>
    <t>Contractor/Consultant</t>
  </si>
  <si>
    <t>AUD $43000</t>
  </si>
  <si>
    <t>Operations Support Officer</t>
  </si>
  <si>
    <t>master scheduler</t>
  </si>
  <si>
    <t>Practice Manager - Business Operations</t>
  </si>
  <si>
    <t>48000 $AUD</t>
  </si>
  <si>
    <t>Staff Assistant</t>
  </si>
  <si>
    <t>AVP Securitisation</t>
  </si>
  <si>
    <t>Asstt. Manager</t>
  </si>
  <si>
    <t>MYR89500</t>
  </si>
  <si>
    <t>USD 11800 (INR 650000)</t>
  </si>
  <si>
    <t>Assistant Data Analyst</t>
  </si>
  <si>
    <t>Rs.3.6 Lakhs pa</t>
  </si>
  <si>
    <t>Team Leader WFM</t>
  </si>
  <si>
    <t>manager operation</t>
  </si>
  <si>
    <t>srilanka</t>
  </si>
  <si>
    <t>Indian Rs 10 Lakhs</t>
  </si>
  <si>
    <t>INR 900000</t>
  </si>
  <si>
    <t>RENTAL INVENTORY CONTROLLER</t>
  </si>
  <si>
    <t>Publisher</t>
  </si>
  <si>
    <t>Resource Planning Analyst</t>
  </si>
  <si>
    <t>3,00,000.00</t>
  </si>
  <si>
    <t>MIS OFFICER</t>
  </si>
  <si>
    <t>400000INR</t>
  </si>
  <si>
    <t>Monitoring &amp; Evaluation officer</t>
  </si>
  <si>
    <t>Myanmar</t>
  </si>
  <si>
    <t>us $ 14000</t>
  </si>
  <si>
    <t>Pricing Analyst</t>
  </si>
  <si>
    <t>excel prof</t>
  </si>
  <si>
    <t>pakistan</t>
  </si>
  <si>
    <t>30000 EUR</t>
  </si>
  <si>
    <t>Employee</t>
  </si>
  <si>
    <t>6,00,000 INR</t>
  </si>
  <si>
    <t>Senior Business Executive</t>
  </si>
  <si>
    <t>3.5 lakhs p.a</t>
  </si>
  <si>
    <t>I dont know</t>
  </si>
  <si>
    <t>Financial Analysis</t>
  </si>
  <si>
    <t>Rs 1500000</t>
  </si>
  <si>
    <t>US$ 100,000</t>
  </si>
  <si>
    <t>Uganda</t>
  </si>
  <si>
    <t>Project Support Officer</t>
  </si>
  <si>
    <t>AUS 49,000</t>
  </si>
  <si>
    <t>Document Control</t>
  </si>
  <si>
    <t>5,75,000</t>
  </si>
  <si>
    <t>Asst Manager HR</t>
  </si>
  <si>
    <t>500000 Rupees</t>
  </si>
  <si>
    <t>Senior software engineer</t>
  </si>
  <si>
    <t>36K</t>
  </si>
  <si>
    <t>210000 per annum</t>
  </si>
  <si>
    <t>MIS cum Purchase Executive</t>
  </si>
  <si>
    <t>â‚¬ 48500</t>
  </si>
  <si>
    <t>Information analyst</t>
  </si>
  <si>
    <t>2 LPA</t>
  </si>
  <si>
    <t>INR360000</t>
  </si>
  <si>
    <t>Sr. Executive -HR</t>
  </si>
  <si>
    <t>â‚¬ 28500</t>
  </si>
  <si>
    <t>Salary Professsional</t>
  </si>
  <si>
    <t>FANANCE</t>
  </si>
  <si>
    <t>SRI LANKA</t>
  </si>
  <si>
    <t>Manager - Corporate strategy and Planning</t>
  </si>
  <si>
    <t>6lakhs</t>
  </si>
  <si>
    <t>NAF Support Manager</t>
  </si>
  <si>
    <t>43000 EUR</t>
  </si>
  <si>
    <t>Project manager of IT infrastructure</t>
  </si>
  <si>
    <t>about 24.000 â‚¬</t>
  </si>
  <si>
    <t>relationship manager</t>
  </si>
  <si>
    <t>82000 USD</t>
  </si>
  <si>
    <t>6.6 Lacs</t>
  </si>
  <si>
    <t>AM business Intelligence</t>
  </si>
  <si>
    <t>17000 Rs</t>
  </si>
  <si>
    <t>MIS Associate</t>
  </si>
  <si>
    <t>41000 â‚¬</t>
  </si>
  <si>
    <t>TL WFM</t>
  </si>
  <si>
    <t>new zealand</t>
  </si>
  <si>
    <t>Dir. Revenue Mgt</t>
  </si>
  <si>
    <t>Kingdom of Saudi Arabia</t>
  </si>
  <si>
    <t>60000 USD p.a.</t>
  </si>
  <si>
    <t>Controlling Manager</t>
  </si>
  <si>
    <t>CEE</t>
  </si>
  <si>
    <t>Financial Modelling Analyst</t>
  </si>
  <si>
    <t>support manager</t>
  </si>
  <si>
    <t>Web Analyst</t>
  </si>
  <si>
    <t>Rs.6,00,000</t>
  </si>
  <si>
    <t>liquidity manager</t>
  </si>
  <si>
    <t>Ghana</t>
  </si>
  <si>
    <t>41000 $</t>
  </si>
  <si>
    <t>PO/PMO/Planner/PM</t>
  </si>
  <si>
    <t>16,00,000</t>
  </si>
  <si>
    <t xml:space="preserve">Senior Associate </t>
  </si>
  <si>
    <t>MIS HR,HRIS</t>
  </si>
  <si>
    <t>Â£70000</t>
  </si>
  <si>
    <t>USD 5300</t>
  </si>
  <si>
    <t>Asst. Production Manager</t>
  </si>
  <si>
    <t>9 067</t>
  </si>
  <si>
    <t>assistant</t>
  </si>
  <si>
    <t>A$150000</t>
  </si>
  <si>
    <t>Bus Analyst</t>
  </si>
  <si>
    <t>Vice President of Performance Management</t>
  </si>
  <si>
    <t>Principal advisor</t>
  </si>
  <si>
    <t>Director of Technology</t>
  </si>
  <si>
    <t>Austria</t>
  </si>
  <si>
    <t>2.5 per lacks</t>
  </si>
  <si>
    <t>Credit Executive</t>
  </si>
  <si>
    <t>Business Analytics Associate</t>
  </si>
  <si>
    <t xml:space="preserve">27,000.GBP 42,353 USD </t>
  </si>
  <si>
    <t>Engineering Tech</t>
  </si>
  <si>
    <t xml:space="preserve">Rs. 4.5 lakhs </t>
  </si>
  <si>
    <t>Mechanical Design engineer</t>
  </si>
  <si>
    <t>Business Information Analyst</t>
  </si>
  <si>
    <t>2.21Lac</t>
  </si>
  <si>
    <t>Junior Controller</t>
  </si>
  <si>
    <t>4000000 JPY</t>
  </si>
  <si>
    <t>JPY</t>
  </si>
  <si>
    <t>System Analyst (Configuration Mgmt)</t>
  </si>
  <si>
    <t>Planning Supervisor</t>
  </si>
  <si>
    <t>$80,000 USD</t>
  </si>
  <si>
    <t>Manager of Data Analytics</t>
  </si>
  <si>
    <t>Quality Control Supervisor</t>
  </si>
  <si>
    <t>$100,000 US</t>
  </si>
  <si>
    <t>$60,000 USD</t>
  </si>
  <si>
    <t>clerk 24 hrs per week</t>
  </si>
  <si>
    <t>Engineering Intern</t>
  </si>
  <si>
    <t>Vice Head of Dpt in Education</t>
  </si>
  <si>
    <t xml:space="preserve">$83000 USD </t>
  </si>
  <si>
    <t>Senior Planning Analyst</t>
  </si>
  <si>
    <t>energy engineer</t>
  </si>
  <si>
    <t>Measurement &amp; Verification Engineer</t>
  </si>
  <si>
    <t>97,000 USD</t>
  </si>
  <si>
    <t>Sr. Manager of Finance</t>
  </si>
  <si>
    <t>60000 $</t>
  </si>
  <si>
    <t>I.T Manager</t>
  </si>
  <si>
    <t>Rs 250000</t>
  </si>
  <si>
    <t>Measurement Specialist</t>
  </si>
  <si>
    <t>Test engineer</t>
  </si>
  <si>
    <t>VP, Business Management</t>
  </si>
  <si>
    <t>MIS Controller</t>
  </si>
  <si>
    <t>Senior Underwriting Analyst</t>
  </si>
  <si>
    <t>Data Integrity &amp; Reporting Tool Analyst</t>
  </si>
  <si>
    <t>Manager FP and A</t>
  </si>
  <si>
    <t>Business Operation Specialist</t>
  </si>
  <si>
    <t>Stress Engineer</t>
  </si>
  <si>
    <t>eeo analyst</t>
  </si>
  <si>
    <t>Sr Process Consultant</t>
  </si>
  <si>
    <t>37K</t>
  </si>
  <si>
    <t>Credentialing Coordinator &amp; Productivity Reports "Guru"</t>
  </si>
  <si>
    <t>Transportation Planner</t>
  </si>
  <si>
    <t>Risk Analyst</t>
  </si>
  <si>
    <t>Project Coordinator</t>
  </si>
  <si>
    <t>36000 euros</t>
  </si>
  <si>
    <t>Data Analytics Consultant</t>
  </si>
  <si>
    <t>Manager, Financial Planning &amp; Analysis</t>
  </si>
  <si>
    <t>Lead Budget/Financial Analyst</t>
  </si>
  <si>
    <t>216000.00 Saudi Riyak</t>
  </si>
  <si>
    <t>Senior Electrical Engineer</t>
  </si>
  <si>
    <t>Accounting Supervisor</t>
  </si>
  <si>
    <t>Tax Manager</t>
  </si>
  <si>
    <t>Finance &amp; IT Manager</t>
  </si>
  <si>
    <t>Technical Support Specialist</t>
  </si>
  <si>
    <t>Clinical Data Specialist</t>
  </si>
  <si>
    <t>INR 750000</t>
  </si>
  <si>
    <t>Associate - Indirect Tax</t>
  </si>
  <si>
    <t>Digital Analyst</t>
  </si>
  <si>
    <t>Senior Budget Analyst</t>
  </si>
  <si>
    <t>HR Cordinator</t>
  </si>
  <si>
    <t>Treasury Analyst</t>
  </si>
  <si>
    <t>Assistant Engineer</t>
  </si>
  <si>
    <t>92000 USD</t>
  </si>
  <si>
    <t>sr. senior analyst</t>
  </si>
  <si>
    <t>Project Manager - Finance</t>
  </si>
  <si>
    <t>Senior analyst, ops support</t>
  </si>
  <si>
    <t>Rs 3.25 Lacs</t>
  </si>
  <si>
    <t>ISO TS Documentation</t>
  </si>
  <si>
    <t>24000 USD</t>
  </si>
  <si>
    <t>inventory controller</t>
  </si>
  <si>
    <t>Accounting manager</t>
  </si>
  <si>
    <t>AUD55,000</t>
  </si>
  <si>
    <t>PA</t>
  </si>
  <si>
    <t>Manager, Data Management</t>
  </si>
  <si>
    <t>MYR60000</t>
  </si>
  <si>
    <t>Liquidity Management Executive</t>
  </si>
  <si>
    <t xml:space="preserve">accounting systems manager </t>
  </si>
  <si>
    <t>Rs. 900000 per annum</t>
  </si>
  <si>
    <t>Rs  6 lakhs/annum</t>
  </si>
  <si>
    <t>Accounting Specialist</t>
  </si>
  <si>
    <t>Project Management</t>
  </si>
  <si>
    <t>project management</t>
  </si>
  <si>
    <t>Business Intelligence Supervisor</t>
  </si>
  <si>
    <t>zar22000</t>
  </si>
  <si>
    <t>SouthAfrica</t>
  </si>
  <si>
    <t>stress engineer</t>
  </si>
  <si>
    <t>nld</t>
  </si>
  <si>
    <t>320000 INR</t>
  </si>
  <si>
    <t>4 Lakhs INR p.a</t>
  </si>
  <si>
    <t>Rs.2,50,000.00</t>
  </si>
  <si>
    <t>Manager Commercial</t>
  </si>
  <si>
    <t>Rs. 1150000/-</t>
  </si>
  <si>
    <t>Catalog Auditor</t>
  </si>
  <si>
    <t>Rs 10,00,000</t>
  </si>
  <si>
    <t>Â£17000</t>
  </si>
  <si>
    <t>Verification Agent</t>
  </si>
  <si>
    <t>M &amp; E Officer</t>
  </si>
  <si>
    <t>Myanmar [Burma]</t>
  </si>
  <si>
    <t>Assistant Financial Accountant</t>
  </si>
  <si>
    <t>Support</t>
  </si>
  <si>
    <t>EU</t>
  </si>
  <si>
    <t>Process Assocaite</t>
  </si>
  <si>
    <t>$AUD 125,000 +</t>
  </si>
  <si>
    <t>Financial Application Developer</t>
  </si>
  <si>
    <t>Â£37000</t>
  </si>
  <si>
    <t>Planning &amp; Scheduling Manager</t>
  </si>
  <si>
    <t>ZAR6500</t>
  </si>
  <si>
    <t>Online Stats Controller</t>
  </si>
  <si>
    <t>INR 60000</t>
  </si>
  <si>
    <t>DEO</t>
  </si>
  <si>
    <t>M I S Executive</t>
  </si>
  <si>
    <t>Service Solution Rep</t>
  </si>
  <si>
    <t>US $ 3200</t>
  </si>
  <si>
    <t xml:space="preserve">Regional Business Manager </t>
  </si>
  <si>
    <t>sales&amp;marketing</t>
  </si>
  <si>
    <t>turkey</t>
  </si>
  <si>
    <t>sr analyst</t>
  </si>
  <si>
    <t>Mgr Technology</t>
  </si>
  <si>
    <t>60000 Euros</t>
  </si>
  <si>
    <t>Chemical Engineer</t>
  </si>
  <si>
    <t>Senior Planning Engineer</t>
  </si>
  <si>
    <t>AUD 165000</t>
  </si>
  <si>
    <t>50000 US$</t>
  </si>
  <si>
    <t>7200 USD per year aprox</t>
  </si>
  <si>
    <t>control process auxiliary</t>
  </si>
  <si>
    <t>Business Intelligence Consultant</t>
  </si>
  <si>
    <t>Officer MIS</t>
  </si>
  <si>
    <t>operations Administrator</t>
  </si>
  <si>
    <t>33500 â‚¬</t>
  </si>
  <si>
    <t>Controller / VBA Developet</t>
  </si>
  <si>
    <t>61K</t>
  </si>
  <si>
    <t>Director of Business Analytics</t>
  </si>
  <si>
    <t>278000 PA</t>
  </si>
  <si>
    <t>Supplier Manager</t>
  </si>
  <si>
    <t>Reports Writer</t>
  </si>
  <si>
    <t>Process Associate</t>
  </si>
  <si>
    <t>6.5 LAKHS</t>
  </si>
  <si>
    <t>HR/ADMINISTRATION</t>
  </si>
  <si>
    <t>4.00 lac</t>
  </si>
  <si>
    <t>Operational Specialist</t>
  </si>
  <si>
    <t>US$ 10000</t>
  </si>
  <si>
    <t>Trainee</t>
  </si>
  <si>
    <t>Senior Business Research Analyst</t>
  </si>
  <si>
    <t>Senior Consultant - PMO</t>
  </si>
  <si>
    <t>Rs 5,36,000</t>
  </si>
  <si>
    <t>Financial Analst</t>
  </si>
  <si>
    <t>Excel Business Analyst</t>
  </si>
  <si>
    <t>SVP</t>
  </si>
  <si>
    <t>Bolivia</t>
  </si>
  <si>
    <t>info analyst</t>
  </si>
  <si>
    <t>Data Manager</t>
  </si>
  <si>
    <t>10000 US$</t>
  </si>
  <si>
    <t>Project management</t>
  </si>
  <si>
    <t>Vietnam</t>
  </si>
  <si>
    <t>Business Banker</t>
  </si>
  <si>
    <t>Associate Analyst</t>
  </si>
  <si>
    <t>MYS</t>
  </si>
  <si>
    <t>Rs. 200000/-</t>
  </si>
  <si>
    <t>Accounts Executive</t>
  </si>
  <si>
    <t>85,000 AUD</t>
  </si>
  <si>
    <t>Demand Planner</t>
  </si>
  <si>
    <t>Rs. 380000</t>
  </si>
  <si>
    <t>reporting analyst</t>
  </si>
  <si>
    <t>Â£30500</t>
  </si>
  <si>
    <t>Construction Estimator</t>
  </si>
  <si>
    <t>60K â‚¬</t>
  </si>
  <si>
    <t>Trade Marketing</t>
  </si>
  <si>
    <t>NL</t>
  </si>
  <si>
    <t>Merchandise Planning Manager</t>
  </si>
  <si>
    <t>pricing manager</t>
  </si>
  <si>
    <t>Marketing Services Manager</t>
  </si>
  <si>
    <t>Sr Analyst</t>
  </si>
  <si>
    <t>Rs. 180000</t>
  </si>
  <si>
    <t>Asst Store Manager</t>
  </si>
  <si>
    <t>45.000 USD</t>
  </si>
  <si>
    <t>Junior Reporting Manager</t>
  </si>
  <si>
    <t>Brand manager</t>
  </si>
  <si>
    <t>Libya</t>
  </si>
  <si>
    <t>55000 EUR</t>
  </si>
  <si>
    <t>Risk Officer</t>
  </si>
  <si>
    <t>Sr. Risk Analyst</t>
  </si>
  <si>
    <t>60000 EUR</t>
  </si>
  <si>
    <t>Business Engineer</t>
  </si>
  <si>
    <t>FA /financial Analyst</t>
  </si>
  <si>
    <t>Bulgaria</t>
  </si>
  <si>
    <t>$59,000 USD</t>
  </si>
  <si>
    <t>Operations Manager</t>
  </si>
  <si>
    <t>Management Reporting Analyst</t>
  </si>
  <si>
    <t>Reporting Team Lead</t>
  </si>
  <si>
    <t>70000 â‚¬</t>
  </si>
  <si>
    <t>Specialist Learning Technology</t>
  </si>
  <si>
    <t>USD90,000</t>
  </si>
  <si>
    <t>Operationsl Regional Manager</t>
  </si>
  <si>
    <t>Manager - Business Development</t>
  </si>
  <si>
    <t>$40,000 USD</t>
  </si>
  <si>
    <t>QA Data Analyst</t>
  </si>
  <si>
    <t>SME</t>
  </si>
  <si>
    <t>Work Force Scheduler for Call Center</t>
  </si>
  <si>
    <t>Asistente</t>
  </si>
  <si>
    <t>Peru</t>
  </si>
  <si>
    <t>INR 850000</t>
  </si>
  <si>
    <t>Sr Business analyst</t>
  </si>
  <si>
    <t>35000 GBP</t>
  </si>
  <si>
    <t>finance director</t>
  </si>
  <si>
    <t>IT Coordinator</t>
  </si>
  <si>
    <t>120000 MAD</t>
  </si>
  <si>
    <t>MAD</t>
  </si>
  <si>
    <t>Supply chain Controller</t>
  </si>
  <si>
    <t>Morocco</t>
  </si>
  <si>
    <t>Business Operations Analyst</t>
  </si>
  <si>
    <t>Sr Report Developer</t>
  </si>
  <si>
    <t>5.65 lac per annum</t>
  </si>
  <si>
    <t>Administrator</t>
  </si>
  <si>
    <t>AU $120000</t>
  </si>
  <si>
    <t xml:space="preserve">team leader </t>
  </si>
  <si>
    <t>Quality Assurance Analyst</t>
  </si>
  <si>
    <t>Analytics engineer</t>
  </si>
  <si>
    <t>Assistant Manger Service Quality Assurance</t>
  </si>
  <si>
    <t>AVP</t>
  </si>
  <si>
    <t>U$52,000/annual</t>
  </si>
  <si>
    <t>75000 $</t>
  </si>
  <si>
    <t>Rs 1000000</t>
  </si>
  <si>
    <t>Lesotho</t>
  </si>
  <si>
    <t>21000EUR</t>
  </si>
  <si>
    <t>Coordenador PeÃ§as Grupo</t>
  </si>
  <si>
    <t>Owner of Business Improvement Consultancy</t>
  </si>
  <si>
    <t>500 USD</t>
  </si>
  <si>
    <t>dgm</t>
  </si>
  <si>
    <t>Catalog Circulation Analyst</t>
  </si>
  <si>
    <t>20000 $</t>
  </si>
  <si>
    <t>â‚¬ 50k</t>
  </si>
  <si>
    <t>SAS Adminstrator</t>
  </si>
  <si>
    <t>Â£21500Uk</t>
  </si>
  <si>
    <t>42000 US</t>
  </si>
  <si>
    <t>production clerk</t>
  </si>
  <si>
    <t>U$13,000</t>
  </si>
  <si>
    <t>Dss Analyst</t>
  </si>
  <si>
    <t xml:space="preserve">Business Analysis &amp; MIS </t>
  </si>
  <si>
    <t>50000USD</t>
  </si>
  <si>
    <t>Associate Vice President</t>
  </si>
  <si>
    <t>M.I.S</t>
  </si>
  <si>
    <t>application dev</t>
  </si>
  <si>
    <t>37000GBP</t>
  </si>
  <si>
    <t>Technical Web Analyst</t>
  </si>
  <si>
    <t>6.8 Lac INR</t>
  </si>
  <si>
    <t>Head of Business</t>
  </si>
  <si>
    <t>24 K mauritian Rupees</t>
  </si>
  <si>
    <t>IT Support Engineer</t>
  </si>
  <si>
    <t>Mauritius</t>
  </si>
  <si>
    <t>Environmental Adviser</t>
  </si>
  <si>
    <t>Azerbaijan</t>
  </si>
  <si>
    <t>Rs. 3.70 lacs</t>
  </si>
  <si>
    <t>Senior Officer</t>
  </si>
  <si>
    <t>IT Developer</t>
  </si>
  <si>
    <t>485000 DKK</t>
  </si>
  <si>
    <t>business support analyst</t>
  </si>
  <si>
    <t>New zealand</t>
  </si>
  <si>
    <t>10 lacs INR</t>
  </si>
  <si>
    <t>Category Manager</t>
  </si>
  <si>
    <t>assistant director of finance</t>
  </si>
  <si>
    <t>Clinical Intake Specialist</t>
  </si>
  <si>
    <t>Marketing services</t>
  </si>
  <si>
    <t>Senior Associate, Finance</t>
  </si>
  <si>
    <t xml:space="preserve">MIS </t>
  </si>
  <si>
    <t>Rs. 125000</t>
  </si>
  <si>
    <t>No</t>
  </si>
  <si>
    <t>280$/ month</t>
  </si>
  <si>
    <t>service executive</t>
  </si>
  <si>
    <t>Sr financial analyst</t>
  </si>
  <si>
    <t>Consulting Practice Manager</t>
  </si>
  <si>
    <t>SVP of Acquisitions</t>
  </si>
  <si>
    <t>Store Inventory</t>
  </si>
  <si>
    <t>240000 INR</t>
  </si>
  <si>
    <t>Exicutive TQM</t>
  </si>
  <si>
    <t>Rs. 5 lacs</t>
  </si>
  <si>
    <t>INR 3.2 lpa</t>
  </si>
  <si>
    <t>Â£22k</t>
  </si>
  <si>
    <t>Supply/Demand Planner</t>
  </si>
  <si>
    <t>2600 $</t>
  </si>
  <si>
    <t>ISRAEL</t>
  </si>
  <si>
    <t>logistics analyst</t>
  </si>
  <si>
    <t>Slovakia</t>
  </si>
  <si>
    <t>BI director</t>
  </si>
  <si>
    <t>Sr Manager</t>
  </si>
  <si>
    <t>11000 USD</t>
  </si>
  <si>
    <t>Dataminer</t>
  </si>
  <si>
    <t>Tunisia</t>
  </si>
  <si>
    <t>30000 â‚¬</t>
  </si>
  <si>
    <t>Safety technician</t>
  </si>
  <si>
    <t>Marketing Data Analyst</t>
  </si>
  <si>
    <t>Category Leader</t>
  </si>
  <si>
    <t>Customer Sales Analyst</t>
  </si>
  <si>
    <t>Maintenance Manager</t>
  </si>
  <si>
    <t>US$ 30500</t>
  </si>
  <si>
    <t>Data Resource Specialist</t>
  </si>
  <si>
    <t>Waiter</t>
  </si>
  <si>
    <t>Business Systems Analyst I</t>
  </si>
  <si>
    <t>Technical Specialist</t>
  </si>
  <si>
    <t>Rs 16000</t>
  </si>
  <si>
    <t>Enterprise Portfolio Manager</t>
  </si>
  <si>
    <t>NZD$71000</t>
  </si>
  <si>
    <t>Sr Executive - MIS</t>
  </si>
  <si>
    <t>200000 INR</t>
  </si>
  <si>
    <t>france</t>
  </si>
  <si>
    <t>Senior QA Tester</t>
  </si>
  <si>
    <t>400 000 NOK</t>
  </si>
  <si>
    <t>NOK</t>
  </si>
  <si>
    <t>Economic analyst</t>
  </si>
  <si>
    <t>Directer of Sales Support</t>
  </si>
  <si>
    <t>Anallyst</t>
  </si>
  <si>
    <t>Â£35500</t>
  </si>
  <si>
    <t>Bussiness Analyst</t>
  </si>
  <si>
    <t>4 lacs INR</t>
  </si>
  <si>
    <t>38920EUR</t>
  </si>
  <si>
    <t>functional analyst</t>
  </si>
  <si>
    <t>US$45,000</t>
  </si>
  <si>
    <t>US$60000</t>
  </si>
  <si>
    <t>Actuarial Analyst</t>
  </si>
  <si>
    <t>process coordinator</t>
  </si>
  <si>
    <t>Contact Operations Analyst</t>
  </si>
  <si>
    <t>Student assistant</t>
  </si>
  <si>
    <t>PPC Search Specialist</t>
  </si>
  <si>
    <t>data organizer</t>
  </si>
  <si>
    <t>gov employee</t>
  </si>
  <si>
    <t>Accounts manager</t>
  </si>
  <si>
    <t>1.5 LINR</t>
  </si>
  <si>
    <t>Manager (MIS)</t>
  </si>
  <si>
    <t>financial analyst (real estate)</t>
  </si>
  <si>
    <t>36000stg</t>
  </si>
  <si>
    <t>contracts officer</t>
  </si>
  <si>
    <t>exe</t>
  </si>
  <si>
    <t>500000vINR</t>
  </si>
  <si>
    <t>Â£27000</t>
  </si>
  <si>
    <t>Network Designer</t>
  </si>
  <si>
    <t>Senior Production Accountant</t>
  </si>
  <si>
    <t>6000 US</t>
  </si>
  <si>
    <t>Reporting Coordinator</t>
  </si>
  <si>
    <t>Armenia</t>
  </si>
  <si>
    <t>PMO Analyst</t>
  </si>
  <si>
    <t>AGM - Operations &amp; Customer Support</t>
  </si>
  <si>
    <t>Baan ERP Functional Consultant</t>
  </si>
  <si>
    <t>Â£73000</t>
  </si>
  <si>
    <t>Sourcing Analyst</t>
  </si>
  <si>
    <t>Tax Associate</t>
  </si>
  <si>
    <t>Senior Fiancial Analyst</t>
  </si>
  <si>
    <t>Rs. 21500</t>
  </si>
  <si>
    <t>Senior Data Associate</t>
  </si>
  <si>
    <t>Business Analyst II</t>
  </si>
  <si>
    <t>Sales / Finance Manager</t>
  </si>
  <si>
    <t>9,50,000</t>
  </si>
  <si>
    <t>Associate Manager, Drug Safety Operations</t>
  </si>
  <si>
    <t>15000inr</t>
  </si>
  <si>
    <t xml:space="preserve">Project Lead </t>
  </si>
  <si>
    <t>INR800000</t>
  </si>
  <si>
    <t xml:space="preserve">Financial Analyst </t>
  </si>
  <si>
    <t>bUSINESS aNALYST</t>
  </si>
  <si>
    <t>Customer Service</t>
  </si>
  <si>
    <t>CHF140000</t>
  </si>
  <si>
    <t>CHF</t>
  </si>
  <si>
    <t>Projektleiter</t>
  </si>
  <si>
    <t>Pricing Manager</t>
  </si>
  <si>
    <t>Compliance Officer</t>
  </si>
  <si>
    <t>Data Management Solutions Supervisor</t>
  </si>
  <si>
    <t>Officer</t>
  </si>
  <si>
    <t>1.40 lac</t>
  </si>
  <si>
    <t>magic</t>
  </si>
  <si>
    <t>account</t>
  </si>
  <si>
    <t>purchasing manager</t>
  </si>
  <si>
    <t>equity research trainee</t>
  </si>
  <si>
    <t xml:space="preserve">project engineer </t>
  </si>
  <si>
    <t>Teacher</t>
  </si>
  <si>
    <t>regional sales manager</t>
  </si>
  <si>
    <t>croatia</t>
  </si>
  <si>
    <t>Â£22300</t>
  </si>
  <si>
    <t>Analysis &amp; insight consultant</t>
  </si>
  <si>
    <t>Â£31185</t>
  </si>
  <si>
    <t>Data Team Leader</t>
  </si>
  <si>
    <t>assistant account manager</t>
  </si>
  <si>
    <t>Scientist III</t>
  </si>
  <si>
    <t>Â£26500</t>
  </si>
  <si>
    <t>Compliance Manager</t>
  </si>
  <si>
    <t>Development Analyst</t>
  </si>
  <si>
    <t>computer operator</t>
  </si>
  <si>
    <t>ECommerce Manager</t>
  </si>
  <si>
    <t>Machine Scheduler</t>
  </si>
  <si>
    <t>$65,000 US</t>
  </si>
  <si>
    <t>Sr Financial Systems Analyst</t>
  </si>
  <si>
    <t>SFA</t>
  </si>
  <si>
    <t>Ð˜Ð¨ Ð¤Ñ‚Ñ„Ð´Ð½Ñ‹Ðµ</t>
  </si>
  <si>
    <t>ba</t>
  </si>
  <si>
    <t>Lead Financial Analyst</t>
  </si>
  <si>
    <t>Senior Associate Engineer</t>
  </si>
  <si>
    <t>Associate Manager</t>
  </si>
  <si>
    <t>Manager MIS &amp; Analytics</t>
  </si>
  <si>
    <t>aud145000</t>
  </si>
  <si>
    <t>Sales Cordinator</t>
  </si>
  <si>
    <t>Sr Executive</t>
  </si>
  <si>
    <t>4.5 Laks</t>
  </si>
  <si>
    <t>Manager, Operations</t>
  </si>
  <si>
    <t>IT Trainer</t>
  </si>
  <si>
    <t>administrator</t>
  </si>
  <si>
    <t>$214,000  USD</t>
  </si>
  <si>
    <t>Assistant Corporate Controller</t>
  </si>
  <si>
    <t>Data Integration Engenieer</t>
  </si>
  <si>
    <t>purchasing operations administrator</t>
  </si>
  <si>
    <t>Planning and Logistics Coordinator</t>
  </si>
  <si>
    <t>1600â‚¬ net monthly</t>
  </si>
  <si>
    <t>bank clerk</t>
  </si>
  <si>
    <t>Financial Modeler</t>
  </si>
  <si>
    <t>Personal Assistant</t>
  </si>
  <si>
    <t>Hong Kong</t>
  </si>
  <si>
    <t>INR 10 lacs p.a.</t>
  </si>
  <si>
    <t>Mnanager- Customer Project finance &amp; recovery</t>
  </si>
  <si>
    <t xml:space="preserve">Lead </t>
  </si>
  <si>
    <t>36000 British pounds</t>
  </si>
  <si>
    <t>Senior officer data reporting</t>
  </si>
  <si>
    <t>AM</t>
  </si>
  <si>
    <t>Rates Analyst</t>
  </si>
  <si>
    <t>Project Controller</t>
  </si>
  <si>
    <t>accoutant</t>
  </si>
  <si>
    <t>Programme Officer</t>
  </si>
  <si>
    <t>Digital Media Analyst</t>
  </si>
  <si>
    <t>Research Support Specialist</t>
  </si>
  <si>
    <t>US$ 85000</t>
  </si>
  <si>
    <t>Chief Financial Officer</t>
  </si>
  <si>
    <t>Â£33500</t>
  </si>
  <si>
    <t>Senior Manufacturing Engineer</t>
  </si>
  <si>
    <t>Customer Experence Engineer</t>
  </si>
  <si>
    <t>Baltic</t>
  </si>
  <si>
    <t>Manager - Controlling</t>
  </si>
  <si>
    <t>Sr. System Analyst</t>
  </si>
  <si>
    <t>Sr.Manager</t>
  </si>
  <si>
    <t>EUR 90000</t>
  </si>
  <si>
    <t>mainland Europe (Euro zone)</t>
  </si>
  <si>
    <t>$US16.110,72</t>
  </si>
  <si>
    <t>INFORMATION ANALIST</t>
  </si>
  <si>
    <t>COLOMBIA</t>
  </si>
  <si>
    <t>HR Supervisor</t>
  </si>
  <si>
    <t>Marketing Initatities Analyst</t>
  </si>
  <si>
    <t>Sales Compensation Analyst</t>
  </si>
  <si>
    <t>materials</t>
  </si>
  <si>
    <t>Actuarial Specialist</t>
  </si>
  <si>
    <t>Marketing Database Analyst</t>
  </si>
  <si>
    <t>INR 360000</t>
  </si>
  <si>
    <t>INR 50000</t>
  </si>
  <si>
    <t>Manager- Customer Support</t>
  </si>
  <si>
    <t>3.5 lac</t>
  </si>
  <si>
    <t>3r23regedf</t>
  </si>
  <si>
    <t>Revenue Focus Manager</t>
  </si>
  <si>
    <t>technical analyst</t>
  </si>
  <si>
    <t>US$100,000</t>
  </si>
  <si>
    <t>Senior Manager MIS</t>
  </si>
  <si>
    <t>AUD63000</t>
  </si>
  <si>
    <t>Financial Modelling adviser</t>
  </si>
  <si>
    <t>pm</t>
  </si>
  <si>
    <t>DK</t>
  </si>
  <si>
    <t>AML Analyst</t>
  </si>
  <si>
    <t xml:space="preserve">analyst </t>
  </si>
  <si>
    <t>$AUD 76300</t>
  </si>
  <si>
    <t>manager purchase</t>
  </si>
  <si>
    <t>Process Analyst</t>
  </si>
  <si>
    <t>60k usd</t>
  </si>
  <si>
    <t>buyer</t>
  </si>
  <si>
    <t>Inventory Analyst</t>
  </si>
  <si>
    <t>operator</t>
  </si>
  <si>
    <t>52,224.00ETB</t>
  </si>
  <si>
    <t>ETB</t>
  </si>
  <si>
    <t>Project Costing &amp;Dashboard reporting</t>
  </si>
  <si>
    <t>Ethiopia</t>
  </si>
  <si>
    <t>Marketing Analyst Co-op</t>
  </si>
  <si>
    <t>abc</t>
  </si>
  <si>
    <t>Rs23000/month</t>
  </si>
  <si>
    <t>MIS specialist</t>
  </si>
  <si>
    <t>research associate</t>
  </si>
  <si>
    <t>Monitoring and Evaluation Officer</t>
  </si>
  <si>
    <t>Vice President - Finance</t>
  </si>
  <si>
    <t xml:space="preserve">Operations Analyst </t>
  </si>
  <si>
    <t>Poultry Analyst</t>
  </si>
  <si>
    <t>Customer Resolution</t>
  </si>
  <si>
    <t>Business Analist</t>
  </si>
  <si>
    <t>south africa</t>
  </si>
  <si>
    <t>Oman</t>
  </si>
  <si>
    <t>eorl</t>
  </si>
  <si>
    <t>Corporate Trainer</t>
  </si>
  <si>
    <t>Administrative Coordinator</t>
  </si>
  <si>
    <t>Unique ID</t>
  </si>
  <si>
    <t>ID0001</t>
  </si>
  <si>
    <t>ID0002</t>
  </si>
  <si>
    <t>ID0003</t>
  </si>
  <si>
    <t>ID0004</t>
  </si>
  <si>
    <t>ID0005</t>
  </si>
  <si>
    <t>ID0006</t>
  </si>
  <si>
    <t>ID0007</t>
  </si>
  <si>
    <t>ID0008</t>
  </si>
  <si>
    <t>ID0009</t>
  </si>
  <si>
    <t>ID0010</t>
  </si>
  <si>
    <t>ID0011</t>
  </si>
  <si>
    <t>ID0012</t>
  </si>
  <si>
    <t>ID0013</t>
  </si>
  <si>
    <t>ID0014</t>
  </si>
  <si>
    <t>ID0015</t>
  </si>
  <si>
    <t>ID0016</t>
  </si>
  <si>
    <t>ID0017</t>
  </si>
  <si>
    <t>ID0018</t>
  </si>
  <si>
    <t>ID0019</t>
  </si>
  <si>
    <t>ID0020</t>
  </si>
  <si>
    <t>ID0021</t>
  </si>
  <si>
    <t>ID0022</t>
  </si>
  <si>
    <t>ID0023</t>
  </si>
  <si>
    <t>ID0024</t>
  </si>
  <si>
    <t>ID0025</t>
  </si>
  <si>
    <t>ID0026</t>
  </si>
  <si>
    <t>ID0028</t>
  </si>
  <si>
    <t>ID0029</t>
  </si>
  <si>
    <t>ID0030</t>
  </si>
  <si>
    <t>ID0031</t>
  </si>
  <si>
    <t>ID0032</t>
  </si>
  <si>
    <t>ID0033</t>
  </si>
  <si>
    <t>ID0035</t>
  </si>
  <si>
    <t>ID0036</t>
  </si>
  <si>
    <t>ID0037</t>
  </si>
  <si>
    <t>ID0038</t>
  </si>
  <si>
    <t>ID0039</t>
  </si>
  <si>
    <t>ID0040</t>
  </si>
  <si>
    <t>ID0041</t>
  </si>
  <si>
    <t>ID0042</t>
  </si>
  <si>
    <t>ID0043</t>
  </si>
  <si>
    <t>ID0044</t>
  </si>
  <si>
    <t>ID0045</t>
  </si>
  <si>
    <t>ID0046</t>
  </si>
  <si>
    <t>ID0047</t>
  </si>
  <si>
    <t>ID0048</t>
  </si>
  <si>
    <t>ID0049</t>
  </si>
  <si>
    <t>ID0050</t>
  </si>
  <si>
    <t>ID0051</t>
  </si>
  <si>
    <t>ID0052</t>
  </si>
  <si>
    <t>ID0053</t>
  </si>
  <si>
    <t>ID0054</t>
  </si>
  <si>
    <t>ID0055</t>
  </si>
  <si>
    <t>ID0056</t>
  </si>
  <si>
    <t>ID0057</t>
  </si>
  <si>
    <t>ID0058</t>
  </si>
  <si>
    <t>ID0059</t>
  </si>
  <si>
    <t>ID0060</t>
  </si>
  <si>
    <t>ID0061</t>
  </si>
  <si>
    <t>ID0062</t>
  </si>
  <si>
    <t>ID0063</t>
  </si>
  <si>
    <t>ID0064</t>
  </si>
  <si>
    <t>ID0065</t>
  </si>
  <si>
    <t>ID0066</t>
  </si>
  <si>
    <t>ID0067</t>
  </si>
  <si>
    <t>ID0068</t>
  </si>
  <si>
    <t>ID0069</t>
  </si>
  <si>
    <t>ID0070</t>
  </si>
  <si>
    <t>ID0071</t>
  </si>
  <si>
    <t>ID0072</t>
  </si>
  <si>
    <t>ID0073</t>
  </si>
  <si>
    <t>ID0074</t>
  </si>
  <si>
    <t>ID0075</t>
  </si>
  <si>
    <t>ID0076</t>
  </si>
  <si>
    <t>ID0077</t>
  </si>
  <si>
    <t>ID0078</t>
  </si>
  <si>
    <t>ID0079</t>
  </si>
  <si>
    <t>ID0080</t>
  </si>
  <si>
    <t>ID0081</t>
  </si>
  <si>
    <t>ID0082</t>
  </si>
  <si>
    <t>ID0083</t>
  </si>
  <si>
    <t>ID0084</t>
  </si>
  <si>
    <t>ID0085</t>
  </si>
  <si>
    <t>ID0086</t>
  </si>
  <si>
    <t>ID0087</t>
  </si>
  <si>
    <t>ID0088</t>
  </si>
  <si>
    <t>ID0089</t>
  </si>
  <si>
    <t>ID0090</t>
  </si>
  <si>
    <t>ID0091</t>
  </si>
  <si>
    <t>ID0092</t>
  </si>
  <si>
    <t>ID0093</t>
  </si>
  <si>
    <t>ID0094</t>
  </si>
  <si>
    <t>ID0095</t>
  </si>
  <si>
    <t>ID0096</t>
  </si>
  <si>
    <t>ID0097</t>
  </si>
  <si>
    <t>ID0098</t>
  </si>
  <si>
    <t>ID0099</t>
  </si>
  <si>
    <t>ID0100</t>
  </si>
  <si>
    <t>ID0101</t>
  </si>
  <si>
    <t>ID0102</t>
  </si>
  <si>
    <t>ID0103</t>
  </si>
  <si>
    <t>ID0104</t>
  </si>
  <si>
    <t>ID0105</t>
  </si>
  <si>
    <t>ID0106</t>
  </si>
  <si>
    <t>ID0107</t>
  </si>
  <si>
    <t>ID0108</t>
  </si>
  <si>
    <t>ID0109</t>
  </si>
  <si>
    <t>ID0111</t>
  </si>
  <si>
    <t>ID0112</t>
  </si>
  <si>
    <t>ID0113</t>
  </si>
  <si>
    <t>ID0114</t>
  </si>
  <si>
    <t>ID0115</t>
  </si>
  <si>
    <t>ID0116</t>
  </si>
  <si>
    <t>ID0117</t>
  </si>
  <si>
    <t>ID0118</t>
  </si>
  <si>
    <t>ID0119</t>
  </si>
  <si>
    <t>ID0120</t>
  </si>
  <si>
    <t>ID0121</t>
  </si>
  <si>
    <t>ID0122</t>
  </si>
  <si>
    <t>ID0123</t>
  </si>
  <si>
    <t>ID0124</t>
  </si>
  <si>
    <t>ID0125</t>
  </si>
  <si>
    <t>ID0126</t>
  </si>
  <si>
    <t>ID0127</t>
  </si>
  <si>
    <t>ID0128</t>
  </si>
  <si>
    <t>ID0129</t>
  </si>
  <si>
    <t>ID0130</t>
  </si>
  <si>
    <t>ID0131</t>
  </si>
  <si>
    <t>ID0132</t>
  </si>
  <si>
    <t>ID0133</t>
  </si>
  <si>
    <t>ID0134</t>
  </si>
  <si>
    <t>ID0135</t>
  </si>
  <si>
    <t>ID0136</t>
  </si>
  <si>
    <t>ID0137</t>
  </si>
  <si>
    <t>ID0138</t>
  </si>
  <si>
    <t>ID0139</t>
  </si>
  <si>
    <t>ID0140</t>
  </si>
  <si>
    <t>ID0141</t>
  </si>
  <si>
    <t>ID0142</t>
  </si>
  <si>
    <t>ID0143</t>
  </si>
  <si>
    <t>ID0144</t>
  </si>
  <si>
    <t>ID0145</t>
  </si>
  <si>
    <t>ID0146</t>
  </si>
  <si>
    <t>ID0147</t>
  </si>
  <si>
    <t>ID0148</t>
  </si>
  <si>
    <t>ID0149</t>
  </si>
  <si>
    <t>ID0150</t>
  </si>
  <si>
    <t>ID0151</t>
  </si>
  <si>
    <t>ID0152</t>
  </si>
  <si>
    <t>ID0153</t>
  </si>
  <si>
    <t>ID0154</t>
  </si>
  <si>
    <t>ID0155</t>
  </si>
  <si>
    <t>ID0156</t>
  </si>
  <si>
    <t>ID0157</t>
  </si>
  <si>
    <t>ID0158</t>
  </si>
  <si>
    <t>ID0159</t>
  </si>
  <si>
    <t>ID0160</t>
  </si>
  <si>
    <t>ID0161</t>
  </si>
  <si>
    <t>ID0162</t>
  </si>
  <si>
    <t>ID0163</t>
  </si>
  <si>
    <t>ID0164</t>
  </si>
  <si>
    <t>ID0165</t>
  </si>
  <si>
    <t>ID0166</t>
  </si>
  <si>
    <t>ID0167</t>
  </si>
  <si>
    <t>ID0168</t>
  </si>
  <si>
    <t>ID0169</t>
  </si>
  <si>
    <t>ID0170</t>
  </si>
  <si>
    <t>ID0171</t>
  </si>
  <si>
    <t>ID0172</t>
  </si>
  <si>
    <t>ID0173</t>
  </si>
  <si>
    <t>ID0174</t>
  </si>
  <si>
    <t>ID0175</t>
  </si>
  <si>
    <t>ID0176</t>
  </si>
  <si>
    <t>ID0177</t>
  </si>
  <si>
    <t>ID0178</t>
  </si>
  <si>
    <t>ID0179</t>
  </si>
  <si>
    <t>ID0180</t>
  </si>
  <si>
    <t>ID0181</t>
  </si>
  <si>
    <t>ID0182</t>
  </si>
  <si>
    <t>ID0183</t>
  </si>
  <si>
    <t>ID0184</t>
  </si>
  <si>
    <t>ID0185</t>
  </si>
  <si>
    <t>ID0186</t>
  </si>
  <si>
    <t>ID0187</t>
  </si>
  <si>
    <t>ID0188</t>
  </si>
  <si>
    <t>ID0189</t>
  </si>
  <si>
    <t>ID0190</t>
  </si>
  <si>
    <t>ID0192</t>
  </si>
  <si>
    <t>ID0193</t>
  </si>
  <si>
    <t>ID0194</t>
  </si>
  <si>
    <t>ID0195</t>
  </si>
  <si>
    <t>ID0196</t>
  </si>
  <si>
    <t>ID0197</t>
  </si>
  <si>
    <t>ID0198</t>
  </si>
  <si>
    <t>ID0200</t>
  </si>
  <si>
    <t>ID0201</t>
  </si>
  <si>
    <t>ID0202</t>
  </si>
  <si>
    <t>ID0203</t>
  </si>
  <si>
    <t>ID0204</t>
  </si>
  <si>
    <t>ID0205</t>
  </si>
  <si>
    <t>ID0207</t>
  </si>
  <si>
    <t>ID0208</t>
  </si>
  <si>
    <t>ID0209</t>
  </si>
  <si>
    <t>ID0210</t>
  </si>
  <si>
    <t>ID0211</t>
  </si>
  <si>
    <t>ID0212</t>
  </si>
  <si>
    <t>ID0213</t>
  </si>
  <si>
    <t>ID0214</t>
  </si>
  <si>
    <t>ID0215</t>
  </si>
  <si>
    <t>ID0216</t>
  </si>
  <si>
    <t>ID0217</t>
  </si>
  <si>
    <t>ID0218</t>
  </si>
  <si>
    <t>ID0219</t>
  </si>
  <si>
    <t>ID0220</t>
  </si>
  <si>
    <t>ID0221</t>
  </si>
  <si>
    <t>ID0222</t>
  </si>
  <si>
    <t>ID0223</t>
  </si>
  <si>
    <t>ID0224</t>
  </si>
  <si>
    <t>ID0225</t>
  </si>
  <si>
    <t>ID0226</t>
  </si>
  <si>
    <t>ID0227</t>
  </si>
  <si>
    <t>ID0228</t>
  </si>
  <si>
    <t>ID0229</t>
  </si>
  <si>
    <t>ID0230</t>
  </si>
  <si>
    <t>ID0231</t>
  </si>
  <si>
    <t>ID0232</t>
  </si>
  <si>
    <t>ID0233</t>
  </si>
  <si>
    <t>ID0234</t>
  </si>
  <si>
    <t>ID0235</t>
  </si>
  <si>
    <t>ID0236</t>
  </si>
  <si>
    <t>ID0237</t>
  </si>
  <si>
    <t>ID0238</t>
  </si>
  <si>
    <t>ID0239</t>
  </si>
  <si>
    <t>ID0240</t>
  </si>
  <si>
    <t>ID0241</t>
  </si>
  <si>
    <t>ID0242</t>
  </si>
  <si>
    <t>ID0243</t>
  </si>
  <si>
    <t>ID0244</t>
  </si>
  <si>
    <t>ID0245</t>
  </si>
  <si>
    <t>ID0246</t>
  </si>
  <si>
    <t>ID0247</t>
  </si>
  <si>
    <t>ID0248</t>
  </si>
  <si>
    <t>ID0249</t>
  </si>
  <si>
    <t>ID0250</t>
  </si>
  <si>
    <t>ID0251</t>
  </si>
  <si>
    <t>ID0252</t>
  </si>
  <si>
    <t>ID0253</t>
  </si>
  <si>
    <t>ID0254</t>
  </si>
  <si>
    <t>ID0255</t>
  </si>
  <si>
    <t>ID0256</t>
  </si>
  <si>
    <t>ID0257</t>
  </si>
  <si>
    <t>ID0258</t>
  </si>
  <si>
    <t>ID0259</t>
  </si>
  <si>
    <t>ID0260</t>
  </si>
  <si>
    <t>ID0261</t>
  </si>
  <si>
    <t>ID0262</t>
  </si>
  <si>
    <t>ID0263</t>
  </si>
  <si>
    <t>ID0264</t>
  </si>
  <si>
    <t>ID0265</t>
  </si>
  <si>
    <t>ID0266</t>
  </si>
  <si>
    <t>ID0267</t>
  </si>
  <si>
    <t>ID0268</t>
  </si>
  <si>
    <t>ID0269</t>
  </si>
  <si>
    <t>ID0270</t>
  </si>
  <si>
    <t>ID0271</t>
  </si>
  <si>
    <t>ID0272</t>
  </si>
  <si>
    <t>ID0273</t>
  </si>
  <si>
    <t>ID0274</t>
  </si>
  <si>
    <t>ID0275</t>
  </si>
  <si>
    <t>ID0276</t>
  </si>
  <si>
    <t>ID0277</t>
  </si>
  <si>
    <t>ID0278</t>
  </si>
  <si>
    <t>ID0279</t>
  </si>
  <si>
    <t>ID0280</t>
  </si>
  <si>
    <t>ID0281</t>
  </si>
  <si>
    <t>ID0282</t>
  </si>
  <si>
    <t>ID0283</t>
  </si>
  <si>
    <t>ID0284</t>
  </si>
  <si>
    <t>ID0285</t>
  </si>
  <si>
    <t>ID0286</t>
  </si>
  <si>
    <t>ID0287</t>
  </si>
  <si>
    <t>ID0288</t>
  </si>
  <si>
    <t>ID0289</t>
  </si>
  <si>
    <t>ID0290</t>
  </si>
  <si>
    <t>ID0291</t>
  </si>
  <si>
    <t>ID0292</t>
  </si>
  <si>
    <t>ID0293</t>
  </si>
  <si>
    <t>ID0294</t>
  </si>
  <si>
    <t>ID0295</t>
  </si>
  <si>
    <t>ID0296</t>
  </si>
  <si>
    <t>ID0297</t>
  </si>
  <si>
    <t>ID0298</t>
  </si>
  <si>
    <t>ID0299</t>
  </si>
  <si>
    <t>ID0300</t>
  </si>
  <si>
    <t>ID0301</t>
  </si>
  <si>
    <t>ID0302</t>
  </si>
  <si>
    <t>ID0303</t>
  </si>
  <si>
    <t>ID0304</t>
  </si>
  <si>
    <t>ID0305</t>
  </si>
  <si>
    <t>ID0306</t>
  </si>
  <si>
    <t>ID0307</t>
  </si>
  <si>
    <t>ID0308</t>
  </si>
  <si>
    <t>ID0309</t>
  </si>
  <si>
    <t>ID0310</t>
  </si>
  <si>
    <t>ID0311</t>
  </si>
  <si>
    <t>ID0312</t>
  </si>
  <si>
    <t>ID0313</t>
  </si>
  <si>
    <t>ID0314</t>
  </si>
  <si>
    <t>ID0315</t>
  </si>
  <si>
    <t>ID0316</t>
  </si>
  <si>
    <t>ID0317</t>
  </si>
  <si>
    <t>ID0318</t>
  </si>
  <si>
    <t>ID0319</t>
  </si>
  <si>
    <t>ID0320</t>
  </si>
  <si>
    <t>ID0321</t>
  </si>
  <si>
    <t>ID0322</t>
  </si>
  <si>
    <t>ID0323</t>
  </si>
  <si>
    <t>ID0324</t>
  </si>
  <si>
    <t>ID0325</t>
  </si>
  <si>
    <t>ID0326</t>
  </si>
  <si>
    <t>ID0327</t>
  </si>
  <si>
    <t>ID0328</t>
  </si>
  <si>
    <t>ID0329</t>
  </si>
  <si>
    <t>ID0330</t>
  </si>
  <si>
    <t>ID0331</t>
  </si>
  <si>
    <t>ID0332</t>
  </si>
  <si>
    <t>ID0333</t>
  </si>
  <si>
    <t>ID0334</t>
  </si>
  <si>
    <t>ID0335</t>
  </si>
  <si>
    <t>ID0336</t>
  </si>
  <si>
    <t>ID0337</t>
  </si>
  <si>
    <t>ID0338</t>
  </si>
  <si>
    <t>ID0339</t>
  </si>
  <si>
    <t>ID0340</t>
  </si>
  <si>
    <t>ID0341</t>
  </si>
  <si>
    <t>ID0342</t>
  </si>
  <si>
    <t>ID0343</t>
  </si>
  <si>
    <t>ID0344</t>
  </si>
  <si>
    <t>ID0346</t>
  </si>
  <si>
    <t>ID0347</t>
  </si>
  <si>
    <t>ID0348</t>
  </si>
  <si>
    <t>ID0349</t>
  </si>
  <si>
    <t>ID0350</t>
  </si>
  <si>
    <t>ID0351</t>
  </si>
  <si>
    <t>ID0352</t>
  </si>
  <si>
    <t>ID0353</t>
  </si>
  <si>
    <t>ID0354</t>
  </si>
  <si>
    <t>ID0355</t>
  </si>
  <si>
    <t>ID0356</t>
  </si>
  <si>
    <t>ID0357</t>
  </si>
  <si>
    <t>ID0358</t>
  </si>
  <si>
    <t>ID0359</t>
  </si>
  <si>
    <t>ID0360</t>
  </si>
  <si>
    <t>ID0361</t>
  </si>
  <si>
    <t>ID0362</t>
  </si>
  <si>
    <t>ID0363</t>
  </si>
  <si>
    <t>ID0365</t>
  </si>
  <si>
    <t>ID0366</t>
  </si>
  <si>
    <t>ID0367</t>
  </si>
  <si>
    <t>ID0368</t>
  </si>
  <si>
    <t>ID0369</t>
  </si>
  <si>
    <t>ID0370</t>
  </si>
  <si>
    <t>ID0371</t>
  </si>
  <si>
    <t>ID0372</t>
  </si>
  <si>
    <t>ID0373</t>
  </si>
  <si>
    <t>ID0374</t>
  </si>
  <si>
    <t>ID0375</t>
  </si>
  <si>
    <t>ID0376</t>
  </si>
  <si>
    <t>ID0377</t>
  </si>
  <si>
    <t>ID0378</t>
  </si>
  <si>
    <t>ID0379</t>
  </si>
  <si>
    <t>ID0380</t>
  </si>
  <si>
    <t>ID0381</t>
  </si>
  <si>
    <t>ID0382</t>
  </si>
  <si>
    <t>ID0383</t>
  </si>
  <si>
    <t>ID0384</t>
  </si>
  <si>
    <t>ID0385</t>
  </si>
  <si>
    <t>ID0386</t>
  </si>
  <si>
    <t>ID0387</t>
  </si>
  <si>
    <t>ID0388</t>
  </si>
  <si>
    <t>ID0389</t>
  </si>
  <si>
    <t>ID0390</t>
  </si>
  <si>
    <t>ID0391</t>
  </si>
  <si>
    <t>ID0392</t>
  </si>
  <si>
    <t>ID0393</t>
  </si>
  <si>
    <t>ID0394</t>
  </si>
  <si>
    <t>ID0395</t>
  </si>
  <si>
    <t>ID0396</t>
  </si>
  <si>
    <t>ID0397</t>
  </si>
  <si>
    <t>ID0398</t>
  </si>
  <si>
    <t>ID0399</t>
  </si>
  <si>
    <t>ID0400</t>
  </si>
  <si>
    <t>ID0401</t>
  </si>
  <si>
    <t>ID0402</t>
  </si>
  <si>
    <t>ID0403</t>
  </si>
  <si>
    <t>ID0404</t>
  </si>
  <si>
    <t>ID0405</t>
  </si>
  <si>
    <t>ID0406</t>
  </si>
  <si>
    <t>ID0407</t>
  </si>
  <si>
    <t>ID0408</t>
  </si>
  <si>
    <t>ID0409</t>
  </si>
  <si>
    <t>ID0410</t>
  </si>
  <si>
    <t>ID0411</t>
  </si>
  <si>
    <t>ID0412</t>
  </si>
  <si>
    <t>ID0413</t>
  </si>
  <si>
    <t>ID0414</t>
  </si>
  <si>
    <t>ID0415</t>
  </si>
  <si>
    <t>ID0416</t>
  </si>
  <si>
    <t>ID0417</t>
  </si>
  <si>
    <t>ID0418</t>
  </si>
  <si>
    <t>ID0419</t>
  </si>
  <si>
    <t>ID0420</t>
  </si>
  <si>
    <t>ID0421</t>
  </si>
  <si>
    <t>ID0422</t>
  </si>
  <si>
    <t>ID0423</t>
  </si>
  <si>
    <t>ID0424</t>
  </si>
  <si>
    <t>ID0425</t>
  </si>
  <si>
    <t>ID0426</t>
  </si>
  <si>
    <t>ID0427</t>
  </si>
  <si>
    <t>ID0428</t>
  </si>
  <si>
    <t>ID0429</t>
  </si>
  <si>
    <t>ID0430</t>
  </si>
  <si>
    <t>ID0431</t>
  </si>
  <si>
    <t>ID0432</t>
  </si>
  <si>
    <t>ID0433</t>
  </si>
  <si>
    <t>ID0434</t>
  </si>
  <si>
    <t>ID0435</t>
  </si>
  <si>
    <t>ID0436</t>
  </si>
  <si>
    <t>ID0437</t>
  </si>
  <si>
    <t>ID0438</t>
  </si>
  <si>
    <t>ID0439</t>
  </si>
  <si>
    <t>ID0440</t>
  </si>
  <si>
    <t>ID0441</t>
  </si>
  <si>
    <t>ID0442</t>
  </si>
  <si>
    <t>ID0443</t>
  </si>
  <si>
    <t>ID0444</t>
  </si>
  <si>
    <t>ID0445</t>
  </si>
  <si>
    <t>ID0446</t>
  </si>
  <si>
    <t>ID0447</t>
  </si>
  <si>
    <t>ID0448</t>
  </si>
  <si>
    <t>ID0449</t>
  </si>
  <si>
    <t>ID0450</t>
  </si>
  <si>
    <t>ID0451</t>
  </si>
  <si>
    <t>ID0452</t>
  </si>
  <si>
    <t>ID0453</t>
  </si>
  <si>
    <t>ID0454</t>
  </si>
  <si>
    <t>ID0455</t>
  </si>
  <si>
    <t>ID0456</t>
  </si>
  <si>
    <t>ID0457</t>
  </si>
  <si>
    <t>ID0458</t>
  </si>
  <si>
    <t>ID0459</t>
  </si>
  <si>
    <t>ID0460</t>
  </si>
  <si>
    <t>ID0461</t>
  </si>
  <si>
    <t>ID0462</t>
  </si>
  <si>
    <t>ID0463</t>
  </si>
  <si>
    <t>ID0464</t>
  </si>
  <si>
    <t>ID0465</t>
  </si>
  <si>
    <t>ID0466</t>
  </si>
  <si>
    <t>ID0467</t>
  </si>
  <si>
    <t>ID0468</t>
  </si>
  <si>
    <t>ID0469</t>
  </si>
  <si>
    <t>ID0470</t>
  </si>
  <si>
    <t>ID0471</t>
  </si>
  <si>
    <t>ID0472</t>
  </si>
  <si>
    <t>ID0473</t>
  </si>
  <si>
    <t>ID0474</t>
  </si>
  <si>
    <t>ID0476</t>
  </si>
  <si>
    <t>ID0477</t>
  </si>
  <si>
    <t>ID0478</t>
  </si>
  <si>
    <t>ID0479</t>
  </si>
  <si>
    <t>ID0480</t>
  </si>
  <si>
    <t>ID0481</t>
  </si>
  <si>
    <t>ID0482</t>
  </si>
  <si>
    <t>ID0484</t>
  </si>
  <si>
    <t>ID0485</t>
  </si>
  <si>
    <t>ID0486</t>
  </si>
  <si>
    <t>ID0487</t>
  </si>
  <si>
    <t>ID0488</t>
  </si>
  <si>
    <t>ID0489</t>
  </si>
  <si>
    <t>ID0490</t>
  </si>
  <si>
    <t>ID0491</t>
  </si>
  <si>
    <t>ID0492</t>
  </si>
  <si>
    <t>ID0493</t>
  </si>
  <si>
    <t>ID0494</t>
  </si>
  <si>
    <t>ID0495</t>
  </si>
  <si>
    <t>ID0496</t>
  </si>
  <si>
    <t>ID0497</t>
  </si>
  <si>
    <t>ID0498</t>
  </si>
  <si>
    <t>ID0499</t>
  </si>
  <si>
    <t>ID0500</t>
  </si>
  <si>
    <t>ID0501</t>
  </si>
  <si>
    <t>ID0502</t>
  </si>
  <si>
    <t>ID0503</t>
  </si>
  <si>
    <t>ID0504</t>
  </si>
  <si>
    <t>ID0505</t>
  </si>
  <si>
    <t>ID0506</t>
  </si>
  <si>
    <t>ID0507</t>
  </si>
  <si>
    <t>ID0508</t>
  </si>
  <si>
    <t>ID0509</t>
  </si>
  <si>
    <t>ID0510</t>
  </si>
  <si>
    <t>ID0511</t>
  </si>
  <si>
    <t>ID0512</t>
  </si>
  <si>
    <t>ID0513</t>
  </si>
  <si>
    <t>ID0514</t>
  </si>
  <si>
    <t>ID0515</t>
  </si>
  <si>
    <t>ID0516</t>
  </si>
  <si>
    <t>ID0517</t>
  </si>
  <si>
    <t>ID0518</t>
  </si>
  <si>
    <t>ID0519</t>
  </si>
  <si>
    <t>ID0520</t>
  </si>
  <si>
    <t>ID0521</t>
  </si>
  <si>
    <t>ID0522</t>
  </si>
  <si>
    <t>ID0523</t>
  </si>
  <si>
    <t>ID0524</t>
  </si>
  <si>
    <t>ID0525</t>
  </si>
  <si>
    <t>ID0526</t>
  </si>
  <si>
    <t>ID0527</t>
  </si>
  <si>
    <t>ID0528</t>
  </si>
  <si>
    <t>ID0529</t>
  </si>
  <si>
    <t>ID0530</t>
  </si>
  <si>
    <t>ID0531</t>
  </si>
  <si>
    <t>ID0532</t>
  </si>
  <si>
    <t>ID0533</t>
  </si>
  <si>
    <t>ID0534</t>
  </si>
  <si>
    <t>ID0535</t>
  </si>
  <si>
    <t>ID0536</t>
  </si>
  <si>
    <t>ID0537</t>
  </si>
  <si>
    <t>ID0538</t>
  </si>
  <si>
    <t>ID0539</t>
  </si>
  <si>
    <t>ID0540</t>
  </si>
  <si>
    <t>ID0541</t>
  </si>
  <si>
    <t>ID0543</t>
  </si>
  <si>
    <t>ID0544</t>
  </si>
  <si>
    <t>ID0545</t>
  </si>
  <si>
    <t>ID0546</t>
  </si>
  <si>
    <t>ID0547</t>
  </si>
  <si>
    <t>ID0548</t>
  </si>
  <si>
    <t>ID0549</t>
  </si>
  <si>
    <t>ID0550</t>
  </si>
  <si>
    <t>ID0551</t>
  </si>
  <si>
    <t>ID0552</t>
  </si>
  <si>
    <t>ID0553</t>
  </si>
  <si>
    <t>ID0554</t>
  </si>
  <si>
    <t>ID0555</t>
  </si>
  <si>
    <t>ID0556</t>
  </si>
  <si>
    <t>ID0557</t>
  </si>
  <si>
    <t>ID0558</t>
  </si>
  <si>
    <t>ID0559</t>
  </si>
  <si>
    <t>ID0560</t>
  </si>
  <si>
    <t>ID0561</t>
  </si>
  <si>
    <t>ID0562</t>
  </si>
  <si>
    <t>ID0563</t>
  </si>
  <si>
    <t>ID0564</t>
  </si>
  <si>
    <t>ID0565</t>
  </si>
  <si>
    <t>ID0566</t>
  </si>
  <si>
    <t>ID0567</t>
  </si>
  <si>
    <t>ID0568</t>
  </si>
  <si>
    <t>ID0569</t>
  </si>
  <si>
    <t>ID0570</t>
  </si>
  <si>
    <t>ID0572</t>
  </si>
  <si>
    <t>ID0573</t>
  </si>
  <si>
    <t>ID0574</t>
  </si>
  <si>
    <t>ID0575</t>
  </si>
  <si>
    <t>ID0576</t>
  </si>
  <si>
    <t>ID0577</t>
  </si>
  <si>
    <t>ID0578</t>
  </si>
  <si>
    <t>ID0579</t>
  </si>
  <si>
    <t>ID0580</t>
  </si>
  <si>
    <t>ID0581</t>
  </si>
  <si>
    <t>ID0582</t>
  </si>
  <si>
    <t>ID0583</t>
  </si>
  <si>
    <t>ID0584</t>
  </si>
  <si>
    <t>ID0585</t>
  </si>
  <si>
    <t>ID0586</t>
  </si>
  <si>
    <t>ID0587</t>
  </si>
  <si>
    <t>ID0588</t>
  </si>
  <si>
    <t>ID0589</t>
  </si>
  <si>
    <t>ID0590</t>
  </si>
  <si>
    <t>ID0591</t>
  </si>
  <si>
    <t>ID0592</t>
  </si>
  <si>
    <t>ID0593</t>
  </si>
  <si>
    <t>ID0594</t>
  </si>
  <si>
    <t>ID0595</t>
  </si>
  <si>
    <t>ID0596</t>
  </si>
  <si>
    <t>ID0597</t>
  </si>
  <si>
    <t>ID0598</t>
  </si>
  <si>
    <t>ID0599</t>
  </si>
  <si>
    <t>ID0600</t>
  </si>
  <si>
    <t>ID0601</t>
  </si>
  <si>
    <t>ID0602</t>
  </si>
  <si>
    <t>ID0603</t>
  </si>
  <si>
    <t>ID0604</t>
  </si>
  <si>
    <t>ID0605</t>
  </si>
  <si>
    <t>ID0606</t>
  </si>
  <si>
    <t>ID0608</t>
  </si>
  <si>
    <t>ID0609</t>
  </si>
  <si>
    <t>ID0611</t>
  </si>
  <si>
    <t>ID0612</t>
  </si>
  <si>
    <t>ID0613</t>
  </si>
  <si>
    <t>ID0614</t>
  </si>
  <si>
    <t>ID0615</t>
  </si>
  <si>
    <t>ID0616</t>
  </si>
  <si>
    <t>ID0617</t>
  </si>
  <si>
    <t>ID0618</t>
  </si>
  <si>
    <t>ID0619</t>
  </si>
  <si>
    <t>ID0620</t>
  </si>
  <si>
    <t>ID0621</t>
  </si>
  <si>
    <t>ID0622</t>
  </si>
  <si>
    <t>ID0623</t>
  </si>
  <si>
    <t>ID0624</t>
  </si>
  <si>
    <t>ID0625</t>
  </si>
  <si>
    <t>ID0626</t>
  </si>
  <si>
    <t>ID0627</t>
  </si>
  <si>
    <t>ID0628</t>
  </si>
  <si>
    <t>ID0629</t>
  </si>
  <si>
    <t>ID0630</t>
  </si>
  <si>
    <t>ID0631</t>
  </si>
  <si>
    <t>ID0632</t>
  </si>
  <si>
    <t>ID0633</t>
  </si>
  <si>
    <t>ID0634</t>
  </si>
  <si>
    <t>ID0635</t>
  </si>
  <si>
    <t>ID0636</t>
  </si>
  <si>
    <t>ID0637</t>
  </si>
  <si>
    <t>ID0638</t>
  </si>
  <si>
    <t>ID0639</t>
  </si>
  <si>
    <t>ID0640</t>
  </si>
  <si>
    <t>ID0641</t>
  </si>
  <si>
    <t>ID0642</t>
  </si>
  <si>
    <t>ID0643</t>
  </si>
  <si>
    <t>ID0644</t>
  </si>
  <si>
    <t>ID0645</t>
  </si>
  <si>
    <t>ID0646</t>
  </si>
  <si>
    <t>ID0647</t>
  </si>
  <si>
    <t>ID0648</t>
  </si>
  <si>
    <t>ID0649</t>
  </si>
  <si>
    <t>ID0650</t>
  </si>
  <si>
    <t>ID0651</t>
  </si>
  <si>
    <t>ID0652</t>
  </si>
  <si>
    <t>ID0653</t>
  </si>
  <si>
    <t>ID0654</t>
  </si>
  <si>
    <t>ID0655</t>
  </si>
  <si>
    <t>ID0657</t>
  </si>
  <si>
    <t>ID0658</t>
  </si>
  <si>
    <t>ID0659</t>
  </si>
  <si>
    <t>ID0660</t>
  </si>
  <si>
    <t>ID0661</t>
  </si>
  <si>
    <t>ID0662</t>
  </si>
  <si>
    <t>ID0663</t>
  </si>
  <si>
    <t>ID0664</t>
  </si>
  <si>
    <t>ID0665</t>
  </si>
  <si>
    <t>ID0666</t>
  </si>
  <si>
    <t>ID0667</t>
  </si>
  <si>
    <t>ID0668</t>
  </si>
  <si>
    <t>ID0669</t>
  </si>
  <si>
    <t>ID0670</t>
  </si>
  <si>
    <t>ID0671</t>
  </si>
  <si>
    <t>ID0672</t>
  </si>
  <si>
    <t>ID0673</t>
  </si>
  <si>
    <t>ID0674</t>
  </si>
  <si>
    <t>ID0675</t>
  </si>
  <si>
    <t>ID0676</t>
  </si>
  <si>
    <t>ID0677</t>
  </si>
  <si>
    <t>ID0678</t>
  </si>
  <si>
    <t>ID0679</t>
  </si>
  <si>
    <t>ID0680</t>
  </si>
  <si>
    <t>ID0681</t>
  </si>
  <si>
    <t>ID0682</t>
  </si>
  <si>
    <t>ID0683</t>
  </si>
  <si>
    <t>ID0684</t>
  </si>
  <si>
    <t>ID0685</t>
  </si>
  <si>
    <t>ID0686</t>
  </si>
  <si>
    <t>ID0687</t>
  </si>
  <si>
    <t>ID0688</t>
  </si>
  <si>
    <t>ID0689</t>
  </si>
  <si>
    <t>ID0690</t>
  </si>
  <si>
    <t>ID0691</t>
  </si>
  <si>
    <t>ID0692</t>
  </si>
  <si>
    <t>ID0693</t>
  </si>
  <si>
    <t>ID0694</t>
  </si>
  <si>
    <t>ID0695</t>
  </si>
  <si>
    <t>ID0696</t>
  </si>
  <si>
    <t>ID0697</t>
  </si>
  <si>
    <t>ID0698</t>
  </si>
  <si>
    <t>ID0699</t>
  </si>
  <si>
    <t>ID0700</t>
  </si>
  <si>
    <t>ID0701</t>
  </si>
  <si>
    <t>ID0702</t>
  </si>
  <si>
    <t>ID0703</t>
  </si>
  <si>
    <t>ID0704</t>
  </si>
  <si>
    <t>ID0705</t>
  </si>
  <si>
    <t>ID0706</t>
  </si>
  <si>
    <t>ID0707</t>
  </si>
  <si>
    <t>ID0708</t>
  </si>
  <si>
    <t>ID0709</t>
  </si>
  <si>
    <t>ID0710</t>
  </si>
  <si>
    <t>ID0711</t>
  </si>
  <si>
    <t>ID0712</t>
  </si>
  <si>
    <t>ID0713</t>
  </si>
  <si>
    <t>ID0714</t>
  </si>
  <si>
    <t>ID0715</t>
  </si>
  <si>
    <t>ID0716</t>
  </si>
  <si>
    <t>ID0717</t>
  </si>
  <si>
    <t>ID0718</t>
  </si>
  <si>
    <t>ID0719</t>
  </si>
  <si>
    <t>ID0720</t>
  </si>
  <si>
    <t>ID0721</t>
  </si>
  <si>
    <t>ID0722</t>
  </si>
  <si>
    <t>ID0723</t>
  </si>
  <si>
    <t>ID0724</t>
  </si>
  <si>
    <t>ID0725</t>
  </si>
  <si>
    <t>ID0726</t>
  </si>
  <si>
    <t>ID0727</t>
  </si>
  <si>
    <t>ID0728</t>
  </si>
  <si>
    <t>ID0729</t>
  </si>
  <si>
    <t>ID0730</t>
  </si>
  <si>
    <t>ID0731</t>
  </si>
  <si>
    <t>ID0732</t>
  </si>
  <si>
    <t>ID0733</t>
  </si>
  <si>
    <t>ID0734</t>
  </si>
  <si>
    <t>ID0735</t>
  </si>
  <si>
    <t>ID0736</t>
  </si>
  <si>
    <t>ID0737</t>
  </si>
  <si>
    <t>ID0738</t>
  </si>
  <si>
    <t>ID0739</t>
  </si>
  <si>
    <t>ID0740</t>
  </si>
  <si>
    <t>ID0741</t>
  </si>
  <si>
    <t>ID0742</t>
  </si>
  <si>
    <t>ID0743</t>
  </si>
  <si>
    <t>ID0744</t>
  </si>
  <si>
    <t>ID0745</t>
  </si>
  <si>
    <t>ID0746</t>
  </si>
  <si>
    <t>ID0747</t>
  </si>
  <si>
    <t>ID0748</t>
  </si>
  <si>
    <t>ID0749</t>
  </si>
  <si>
    <t>ID0750</t>
  </si>
  <si>
    <t>ID0751</t>
  </si>
  <si>
    <t>ID0752</t>
  </si>
  <si>
    <t>ID0753</t>
  </si>
  <si>
    <t>ID0754</t>
  </si>
  <si>
    <t>ID0755</t>
  </si>
  <si>
    <t>ID0756</t>
  </si>
  <si>
    <t>ID0757</t>
  </si>
  <si>
    <t>ID0758</t>
  </si>
  <si>
    <t>ID0759</t>
  </si>
  <si>
    <t>ID0760</t>
  </si>
  <si>
    <t>ID0761</t>
  </si>
  <si>
    <t>ID0762</t>
  </si>
  <si>
    <t>ID0763</t>
  </si>
  <si>
    <t>ID0764</t>
  </si>
  <si>
    <t>ID0765</t>
  </si>
  <si>
    <t>ID0766</t>
  </si>
  <si>
    <t>ID0767</t>
  </si>
  <si>
    <t>ID0768</t>
  </si>
  <si>
    <t>ID0769</t>
  </si>
  <si>
    <t>ID0770</t>
  </si>
  <si>
    <t>ID0771</t>
  </si>
  <si>
    <t>ID0772</t>
  </si>
  <si>
    <t>ID0773</t>
  </si>
  <si>
    <t>ID0774</t>
  </si>
  <si>
    <t>ID0775</t>
  </si>
  <si>
    <t>ID0776</t>
  </si>
  <si>
    <t>ID0777</t>
  </si>
  <si>
    <t>ID0778</t>
  </si>
  <si>
    <t>ID0779</t>
  </si>
  <si>
    <t>ID0780</t>
  </si>
  <si>
    <t>ID0781</t>
  </si>
  <si>
    <t>ID0782</t>
  </si>
  <si>
    <t>ID0783</t>
  </si>
  <si>
    <t>ID0784</t>
  </si>
  <si>
    <t>ID0785</t>
  </si>
  <si>
    <t>ID0786</t>
  </si>
  <si>
    <t>ID0787</t>
  </si>
  <si>
    <t>ID0788</t>
  </si>
  <si>
    <t>ID0789</t>
  </si>
  <si>
    <t>ID0790</t>
  </si>
  <si>
    <t>ID0791</t>
  </si>
  <si>
    <t>ID0792</t>
  </si>
  <si>
    <t>ID0793</t>
  </si>
  <si>
    <t>ID0794</t>
  </si>
  <si>
    <t>ID0795</t>
  </si>
  <si>
    <t>ID0796</t>
  </si>
  <si>
    <t>ID0797</t>
  </si>
  <si>
    <t>ID0798</t>
  </si>
  <si>
    <t>ID0799</t>
  </si>
  <si>
    <t>ID0800</t>
  </si>
  <si>
    <t>ID0801</t>
  </si>
  <si>
    <t>ID0802</t>
  </si>
  <si>
    <t>ID0803</t>
  </si>
  <si>
    <t>ID0804</t>
  </si>
  <si>
    <t>ID0805</t>
  </si>
  <si>
    <t>ID0806</t>
  </si>
  <si>
    <t>ID0807</t>
  </si>
  <si>
    <t>ID0808</t>
  </si>
  <si>
    <t>ID0809</t>
  </si>
  <si>
    <t>ID0810</t>
  </si>
  <si>
    <t>ID0811</t>
  </si>
  <si>
    <t>ID0812</t>
  </si>
  <si>
    <t>ID0813</t>
  </si>
  <si>
    <t>ID0814</t>
  </si>
  <si>
    <t>ID0815</t>
  </si>
  <si>
    <t>ID0816</t>
  </si>
  <si>
    <t>ID0817</t>
  </si>
  <si>
    <t>ID0818</t>
  </si>
  <si>
    <t>ID0820</t>
  </si>
  <si>
    <t>ID0821</t>
  </si>
  <si>
    <t>ID0822</t>
  </si>
  <si>
    <t>ID0823</t>
  </si>
  <si>
    <t>ID0824</t>
  </si>
  <si>
    <t>ID0825</t>
  </si>
  <si>
    <t>ID0826</t>
  </si>
  <si>
    <t>ID0827</t>
  </si>
  <si>
    <t>ID0828</t>
  </si>
  <si>
    <t>ID0829</t>
  </si>
  <si>
    <t>ID0830</t>
  </si>
  <si>
    <t>ID0831</t>
  </si>
  <si>
    <t>ID0832</t>
  </si>
  <si>
    <t>ID0833</t>
  </si>
  <si>
    <t>ID0834</t>
  </si>
  <si>
    <t>ID0835</t>
  </si>
  <si>
    <t>ID0836</t>
  </si>
  <si>
    <t>ID0837</t>
  </si>
  <si>
    <t>ID0838</t>
  </si>
  <si>
    <t>ID0839</t>
  </si>
  <si>
    <t>ID0840</t>
  </si>
  <si>
    <t>ID0841</t>
  </si>
  <si>
    <t>ID0842</t>
  </si>
  <si>
    <t>ID0844</t>
  </si>
  <si>
    <t>ID0845</t>
  </si>
  <si>
    <t>ID0846</t>
  </si>
  <si>
    <t>ID0847</t>
  </si>
  <si>
    <t>ID0848</t>
  </si>
  <si>
    <t>ID0849</t>
  </si>
  <si>
    <t>ID0850</t>
  </si>
  <si>
    <t>ID0851</t>
  </si>
  <si>
    <t>ID0852</t>
  </si>
  <si>
    <t>ID0854</t>
  </si>
  <si>
    <t>ID0855</t>
  </si>
  <si>
    <t>ID0856</t>
  </si>
  <si>
    <t>ID0857</t>
  </si>
  <si>
    <t>ID0858</t>
  </si>
  <si>
    <t>ID0859</t>
  </si>
  <si>
    <t>ID0860</t>
  </si>
  <si>
    <t>ID0861</t>
  </si>
  <si>
    <t>ID0862</t>
  </si>
  <si>
    <t>ID0863</t>
  </si>
  <si>
    <t>ID0864</t>
  </si>
  <si>
    <t>ID0865</t>
  </si>
  <si>
    <t>ID0866</t>
  </si>
  <si>
    <t>ID0867</t>
  </si>
  <si>
    <t>ID0868</t>
  </si>
  <si>
    <t>ID0869</t>
  </si>
  <si>
    <t>ID0870</t>
  </si>
  <si>
    <t>ID0871</t>
  </si>
  <si>
    <t>ID0872</t>
  </si>
  <si>
    <t>ID0873</t>
  </si>
  <si>
    <t>ID0874</t>
  </si>
  <si>
    <t>ID0875</t>
  </si>
  <si>
    <t>ID0876</t>
  </si>
  <si>
    <t>ID0877</t>
  </si>
  <si>
    <t>ID0878</t>
  </si>
  <si>
    <t>ID0879</t>
  </si>
  <si>
    <t>ID0880</t>
  </si>
  <si>
    <t>ID0881</t>
  </si>
  <si>
    <t>ID0882</t>
  </si>
  <si>
    <t>ID0883</t>
  </si>
  <si>
    <t>ID0884</t>
  </si>
  <si>
    <t>ID0885</t>
  </si>
  <si>
    <t>ID0886</t>
  </si>
  <si>
    <t>ID0887</t>
  </si>
  <si>
    <t>ID0888</t>
  </si>
  <si>
    <t>ID0889</t>
  </si>
  <si>
    <t>ID0890</t>
  </si>
  <si>
    <t>ID0891</t>
  </si>
  <si>
    <t>ID0892</t>
  </si>
  <si>
    <t>ID0893</t>
  </si>
  <si>
    <t>ID0894</t>
  </si>
  <si>
    <t>ID0895</t>
  </si>
  <si>
    <t>ID0896</t>
  </si>
  <si>
    <t>ID0897</t>
  </si>
  <si>
    <t>ID0898</t>
  </si>
  <si>
    <t>ID0899</t>
  </si>
  <si>
    <t>ID0900</t>
  </si>
  <si>
    <t>ID0901</t>
  </si>
  <si>
    <t>ID0903</t>
  </si>
  <si>
    <t>ID0904</t>
  </si>
  <si>
    <t>ID0905</t>
  </si>
  <si>
    <t>ID0906</t>
  </si>
  <si>
    <t>ID0907</t>
  </si>
  <si>
    <t>ID0908</t>
  </si>
  <si>
    <t>ID0909</t>
  </si>
  <si>
    <t>ID0910</t>
  </si>
  <si>
    <t>ID0911</t>
  </si>
  <si>
    <t>ID0912</t>
  </si>
  <si>
    <t>ID0913</t>
  </si>
  <si>
    <t>ID0914</t>
  </si>
  <si>
    <t>ID0915</t>
  </si>
  <si>
    <t>ID0916</t>
  </si>
  <si>
    <t>ID0917</t>
  </si>
  <si>
    <t>ID0918</t>
  </si>
  <si>
    <t>ID0919</t>
  </si>
  <si>
    <t>ID0920</t>
  </si>
  <si>
    <t>ID0921</t>
  </si>
  <si>
    <t>ID0922</t>
  </si>
  <si>
    <t>ID0923</t>
  </si>
  <si>
    <t>ID0924</t>
  </si>
  <si>
    <t>ID0925</t>
  </si>
  <si>
    <t>ID0927</t>
  </si>
  <si>
    <t>ID0928</t>
  </si>
  <si>
    <t>ID0929</t>
  </si>
  <si>
    <t>ID0930</t>
  </si>
  <si>
    <t>ID0931</t>
  </si>
  <si>
    <t>ID0932</t>
  </si>
  <si>
    <t>ID0933</t>
  </si>
  <si>
    <t>ID0934</t>
  </si>
  <si>
    <t>ID0935</t>
  </si>
  <si>
    <t>ID0936</t>
  </si>
  <si>
    <t>ID0937</t>
  </si>
  <si>
    <t>ID0938</t>
  </si>
  <si>
    <t>ID0939</t>
  </si>
  <si>
    <t>ID0940</t>
  </si>
  <si>
    <t>ID0941</t>
  </si>
  <si>
    <t>ID0943</t>
  </si>
  <si>
    <t>ID0944</t>
  </si>
  <si>
    <t>ID0945</t>
  </si>
  <si>
    <t>ID0946</t>
  </si>
  <si>
    <t>ID0948</t>
  </si>
  <si>
    <t>ID0949</t>
  </si>
  <si>
    <t>ID0950</t>
  </si>
  <si>
    <t>ID0951</t>
  </si>
  <si>
    <t>ID0952</t>
  </si>
  <si>
    <t>ID0953</t>
  </si>
  <si>
    <t>ID0954</t>
  </si>
  <si>
    <t>ID0955</t>
  </si>
  <si>
    <t>ID0957</t>
  </si>
  <si>
    <t>ID0958</t>
  </si>
  <si>
    <t>ID0959</t>
  </si>
  <si>
    <t>ID0960</t>
  </si>
  <si>
    <t>ID0961</t>
  </si>
  <si>
    <t>ID0962</t>
  </si>
  <si>
    <t>ID0963</t>
  </si>
  <si>
    <t>ID0964</t>
  </si>
  <si>
    <t>ID0965</t>
  </si>
  <si>
    <t>ID0966</t>
  </si>
  <si>
    <t>ID0967</t>
  </si>
  <si>
    <t>ID0968</t>
  </si>
  <si>
    <t>ID0969</t>
  </si>
  <si>
    <t>ID0970</t>
  </si>
  <si>
    <t>ID0971</t>
  </si>
  <si>
    <t>ID0972</t>
  </si>
  <si>
    <t>ID0973</t>
  </si>
  <si>
    <t>ID0974</t>
  </si>
  <si>
    <t>ID0975</t>
  </si>
  <si>
    <t>ID0976</t>
  </si>
  <si>
    <t>ID0977</t>
  </si>
  <si>
    <t>ID0978</t>
  </si>
  <si>
    <t>ID0979</t>
  </si>
  <si>
    <t>ID0980</t>
  </si>
  <si>
    <t>ID0981</t>
  </si>
  <si>
    <t>ID0983</t>
  </si>
  <si>
    <t>ID0984</t>
  </si>
  <si>
    <t>ID0985</t>
  </si>
  <si>
    <t>ID0986</t>
  </si>
  <si>
    <t>ID0987</t>
  </si>
  <si>
    <t>ID0988</t>
  </si>
  <si>
    <t>ID0989</t>
  </si>
  <si>
    <t>ID0990</t>
  </si>
  <si>
    <t>ID0991</t>
  </si>
  <si>
    <t>ID0992</t>
  </si>
  <si>
    <t>ID0993</t>
  </si>
  <si>
    <t>ID0994</t>
  </si>
  <si>
    <t>ID0995</t>
  </si>
  <si>
    <t>ID0996</t>
  </si>
  <si>
    <t>ID0997</t>
  </si>
  <si>
    <t>ID0998</t>
  </si>
  <si>
    <t>ID0999</t>
  </si>
  <si>
    <t>ID1000</t>
  </si>
  <si>
    <t>ID1001</t>
  </si>
  <si>
    <t>ID1002</t>
  </si>
  <si>
    <t>ID1003</t>
  </si>
  <si>
    <t>ID1004</t>
  </si>
  <si>
    <t>ID1005</t>
  </si>
  <si>
    <t>ID1006</t>
  </si>
  <si>
    <t>ID1007</t>
  </si>
  <si>
    <t>ID1008</t>
  </si>
  <si>
    <t>ID1009</t>
  </si>
  <si>
    <t>ID1010</t>
  </si>
  <si>
    <t>ID1011</t>
  </si>
  <si>
    <t>ID1012</t>
  </si>
  <si>
    <t>ID1013</t>
  </si>
  <si>
    <t>ID1014</t>
  </si>
  <si>
    <t>ID1015</t>
  </si>
  <si>
    <t>ID1016</t>
  </si>
  <si>
    <t>ID1017</t>
  </si>
  <si>
    <t>ID1018</t>
  </si>
  <si>
    <t>ID1019</t>
  </si>
  <si>
    <t>ID1020</t>
  </si>
  <si>
    <t>ID1021</t>
  </si>
  <si>
    <t>ID1023</t>
  </si>
  <si>
    <t>ID1024</t>
  </si>
  <si>
    <t>ID1025</t>
  </si>
  <si>
    <t>ID1026</t>
  </si>
  <si>
    <t>ID1027</t>
  </si>
  <si>
    <t>ID1028</t>
  </si>
  <si>
    <t>ID1029</t>
  </si>
  <si>
    <t>ID1030</t>
  </si>
  <si>
    <t>ID1031</t>
  </si>
  <si>
    <t>ID1032</t>
  </si>
  <si>
    <t>ID1033</t>
  </si>
  <si>
    <t>ID1034</t>
  </si>
  <si>
    <t>ID1035</t>
  </si>
  <si>
    <t>ID1036</t>
  </si>
  <si>
    <t>ID1037</t>
  </si>
  <si>
    <t>ID1038</t>
  </si>
  <si>
    <t>ID1039</t>
  </si>
  <si>
    <t>ID1040</t>
  </si>
  <si>
    <t>ID1041</t>
  </si>
  <si>
    <t>ID1042</t>
  </si>
  <si>
    <t>ID1043</t>
  </si>
  <si>
    <t>ID1044</t>
  </si>
  <si>
    <t>ID1045</t>
  </si>
  <si>
    <t>ID1046</t>
  </si>
  <si>
    <t>ID1047</t>
  </si>
  <si>
    <t>ID1048</t>
  </si>
  <si>
    <t>ID1049</t>
  </si>
  <si>
    <t>ID1050</t>
  </si>
  <si>
    <t>ID1051</t>
  </si>
  <si>
    <t>ID1052</t>
  </si>
  <si>
    <t>ID1053</t>
  </si>
  <si>
    <t>ID1054</t>
  </si>
  <si>
    <t>ID1055</t>
  </si>
  <si>
    <t>ID1056</t>
  </si>
  <si>
    <t>ID1057</t>
  </si>
  <si>
    <t>ID1058</t>
  </si>
  <si>
    <t>ID1059</t>
  </si>
  <si>
    <t>ID1060</t>
  </si>
  <si>
    <t>ID1061</t>
  </si>
  <si>
    <t>ID1062</t>
  </si>
  <si>
    <t>ID1063</t>
  </si>
  <si>
    <t>ID1064</t>
  </si>
  <si>
    <t>ID1065</t>
  </si>
  <si>
    <t>ID1066</t>
  </si>
  <si>
    <t>ID1067</t>
  </si>
  <si>
    <t>ID1068</t>
  </si>
  <si>
    <t>ID1069</t>
  </si>
  <si>
    <t>ID1070</t>
  </si>
  <si>
    <t>ID1071</t>
  </si>
  <si>
    <t>ID1072</t>
  </si>
  <si>
    <t>ID1074</t>
  </si>
  <si>
    <t>ID1075</t>
  </si>
  <si>
    <t>ID1076</t>
  </si>
  <si>
    <t>ID1077</t>
  </si>
  <si>
    <t>ID1078</t>
  </si>
  <si>
    <t>ID1079</t>
  </si>
  <si>
    <t>ID1080</t>
  </si>
  <si>
    <t>ID1081</t>
  </si>
  <si>
    <t>ID1082</t>
  </si>
  <si>
    <t>ID1083</t>
  </si>
  <si>
    <t>ID1084</t>
  </si>
  <si>
    <t>ID1085</t>
  </si>
  <si>
    <t>ID1086</t>
  </si>
  <si>
    <t>ID1087</t>
  </si>
  <si>
    <t>ID1088</t>
  </si>
  <si>
    <t>ID1089</t>
  </si>
  <si>
    <t>ID1090</t>
  </si>
  <si>
    <t>ID1091</t>
  </si>
  <si>
    <t>ID1092</t>
  </si>
  <si>
    <t>ID1093</t>
  </si>
  <si>
    <t>ID1094</t>
  </si>
  <si>
    <t>ID1095</t>
  </si>
  <si>
    <t>ID1096</t>
  </si>
  <si>
    <t>ID1097</t>
  </si>
  <si>
    <t>ID1098</t>
  </si>
  <si>
    <t>ID1099</t>
  </si>
  <si>
    <t>ID1100</t>
  </si>
  <si>
    <t>ID1101</t>
  </si>
  <si>
    <t>ID1102</t>
  </si>
  <si>
    <t>ID1103</t>
  </si>
  <si>
    <t>ID1104</t>
  </si>
  <si>
    <t>ID1105</t>
  </si>
  <si>
    <t>ID1107</t>
  </si>
  <si>
    <t>ID1108</t>
  </si>
  <si>
    <t>ID1109</t>
  </si>
  <si>
    <t>ID1110</t>
  </si>
  <si>
    <t>ID1111</t>
  </si>
  <si>
    <t>ID1112</t>
  </si>
  <si>
    <t>ID1113</t>
  </si>
  <si>
    <t>ID1114</t>
  </si>
  <si>
    <t>ID1115</t>
  </si>
  <si>
    <t>ID1116</t>
  </si>
  <si>
    <t>ID1117</t>
  </si>
  <si>
    <t>ID1118</t>
  </si>
  <si>
    <t>ID1119</t>
  </si>
  <si>
    <t>ID1120</t>
  </si>
  <si>
    <t>ID1121</t>
  </si>
  <si>
    <t>ID1122</t>
  </si>
  <si>
    <t>ID1123</t>
  </si>
  <si>
    <t>ID1124</t>
  </si>
  <si>
    <t>ID1125</t>
  </si>
  <si>
    <t>ID1126</t>
  </si>
  <si>
    <t>ID1127</t>
  </si>
  <si>
    <t>ID1128</t>
  </si>
  <si>
    <t>ID1129</t>
  </si>
  <si>
    <t>ID1130</t>
  </si>
  <si>
    <t>ID1131</t>
  </si>
  <si>
    <t>ID1132</t>
  </si>
  <si>
    <t>ID1133</t>
  </si>
  <si>
    <t>ID1134</t>
  </si>
  <si>
    <t>ID1135</t>
  </si>
  <si>
    <t>ID1136</t>
  </si>
  <si>
    <t>ID1137</t>
  </si>
  <si>
    <t>ID1138</t>
  </si>
  <si>
    <t>ID1139</t>
  </si>
  <si>
    <t>ID1140</t>
  </si>
  <si>
    <t>ID1141</t>
  </si>
  <si>
    <t>ID1142</t>
  </si>
  <si>
    <t>ID1143</t>
  </si>
  <si>
    <t>ID1144</t>
  </si>
  <si>
    <t>ID1145</t>
  </si>
  <si>
    <t>ID1146</t>
  </si>
  <si>
    <t>ID1147</t>
  </si>
  <si>
    <t>ID1148</t>
  </si>
  <si>
    <t>ID1149</t>
  </si>
  <si>
    <t>ID1150</t>
  </si>
  <si>
    <t>ID1151</t>
  </si>
  <si>
    <t>ID1152</t>
  </si>
  <si>
    <t>ID1153</t>
  </si>
  <si>
    <t>ID1154</t>
  </si>
  <si>
    <t>ID1155</t>
  </si>
  <si>
    <t>ID1156</t>
  </si>
  <si>
    <t>ID1157</t>
  </si>
  <si>
    <t>ID1158</t>
  </si>
  <si>
    <t>ID1159</t>
  </si>
  <si>
    <t>ID1160</t>
  </si>
  <si>
    <t>ID1161</t>
  </si>
  <si>
    <t>ID1162</t>
  </si>
  <si>
    <t>ID1163</t>
  </si>
  <si>
    <t>ID1164</t>
  </si>
  <si>
    <t>ID1165</t>
  </si>
  <si>
    <t>ID1166</t>
  </si>
  <si>
    <t>ID1167</t>
  </si>
  <si>
    <t>ID1168</t>
  </si>
  <si>
    <t>ID1169</t>
  </si>
  <si>
    <t>ID1170</t>
  </si>
  <si>
    <t>ID1171</t>
  </si>
  <si>
    <t>ID1172</t>
  </si>
  <si>
    <t>ID1173</t>
  </si>
  <si>
    <t>ID1175</t>
  </si>
  <si>
    <t>ID1176</t>
  </si>
  <si>
    <t>ID1177</t>
  </si>
  <si>
    <t>ID1178</t>
  </si>
  <si>
    <t>ID1179</t>
  </si>
  <si>
    <t>ID1180</t>
  </si>
  <si>
    <t>ID1181</t>
  </si>
  <si>
    <t>ID1182</t>
  </si>
  <si>
    <t>ID1183</t>
  </si>
  <si>
    <t>ID1184</t>
  </si>
  <si>
    <t>ID1185</t>
  </si>
  <si>
    <t>ID1186</t>
  </si>
  <si>
    <t>ID1187</t>
  </si>
  <si>
    <t>ID1188</t>
  </si>
  <si>
    <t>ID1189</t>
  </si>
  <si>
    <t>ID1190</t>
  </si>
  <si>
    <t>ID1191</t>
  </si>
  <si>
    <t>ID1192</t>
  </si>
  <si>
    <t>ID1193</t>
  </si>
  <si>
    <t>ID1194</t>
  </si>
  <si>
    <t>ID1195</t>
  </si>
  <si>
    <t>ID1196</t>
  </si>
  <si>
    <t>ID1197</t>
  </si>
  <si>
    <t>ID1198</t>
  </si>
  <si>
    <t>ID1199</t>
  </si>
  <si>
    <t>ID1200</t>
  </si>
  <si>
    <t>ID1201</t>
  </si>
  <si>
    <t>ID1202</t>
  </si>
  <si>
    <t>ID1203</t>
  </si>
  <si>
    <t>ID1204</t>
  </si>
  <si>
    <t>ID1205</t>
  </si>
  <si>
    <t>ID1206</t>
  </si>
  <si>
    <t>ID1207</t>
  </si>
  <si>
    <t>ID1208</t>
  </si>
  <si>
    <t>ID1209</t>
  </si>
  <si>
    <t>ID1210</t>
  </si>
  <si>
    <t>ID1211</t>
  </si>
  <si>
    <t>ID1212</t>
  </si>
  <si>
    <t>ID1213</t>
  </si>
  <si>
    <t>ID1214</t>
  </si>
  <si>
    <t>ID1215</t>
  </si>
  <si>
    <t>ID1216</t>
  </si>
  <si>
    <t>ID1217</t>
  </si>
  <si>
    <t>ID1218</t>
  </si>
  <si>
    <t>ID1219</t>
  </si>
  <si>
    <t>ID1220</t>
  </si>
  <si>
    <t>ID1221</t>
  </si>
  <si>
    <t>ID1222</t>
  </si>
  <si>
    <t>ID1223</t>
  </si>
  <si>
    <t>ID1224</t>
  </si>
  <si>
    <t>ID1225</t>
  </si>
  <si>
    <t>ID1226</t>
  </si>
  <si>
    <t>ID1227</t>
  </si>
  <si>
    <t>ID1228</t>
  </si>
  <si>
    <t>ID1229</t>
  </si>
  <si>
    <t>ID1230</t>
  </si>
  <si>
    <t>ID1231</t>
  </si>
  <si>
    <t>ID1232</t>
  </si>
  <si>
    <t>ID1233</t>
  </si>
  <si>
    <t>ID1234</t>
  </si>
  <si>
    <t>ID1235</t>
  </si>
  <si>
    <t>ID1236</t>
  </si>
  <si>
    <t>ID1237</t>
  </si>
  <si>
    <t>ID1238</t>
  </si>
  <si>
    <t>ID1239</t>
  </si>
  <si>
    <t>ID1240</t>
  </si>
  <si>
    <t>ID1241</t>
  </si>
  <si>
    <t>ID1242</t>
  </si>
  <si>
    <t>ID1243</t>
  </si>
  <si>
    <t>ID1244</t>
  </si>
  <si>
    <t>ID1245</t>
  </si>
  <si>
    <t>ID1246</t>
  </si>
  <si>
    <t>ID1247</t>
  </si>
  <si>
    <t>ID1248</t>
  </si>
  <si>
    <t>ID1249</t>
  </si>
  <si>
    <t>ID1250</t>
  </si>
  <si>
    <t>ID1251</t>
  </si>
  <si>
    <t>ID1252</t>
  </si>
  <si>
    <t>ID1253</t>
  </si>
  <si>
    <t>ID1254</t>
  </si>
  <si>
    <t>ID1255</t>
  </si>
  <si>
    <t>ID1256</t>
  </si>
  <si>
    <t>ID1257</t>
  </si>
  <si>
    <t>ID1258</t>
  </si>
  <si>
    <t>ID1259</t>
  </si>
  <si>
    <t>ID1260</t>
  </si>
  <si>
    <t>ID1261</t>
  </si>
  <si>
    <t>ID1262</t>
  </si>
  <si>
    <t>ID1263</t>
  </si>
  <si>
    <t>ID1264</t>
  </si>
  <si>
    <t>ID1265</t>
  </si>
  <si>
    <t>ID1266</t>
  </si>
  <si>
    <t>ID1267</t>
  </si>
  <si>
    <t>ID1268</t>
  </si>
  <si>
    <t>ID1270</t>
  </si>
  <si>
    <t>ID1271</t>
  </si>
  <si>
    <t>ID1273</t>
  </si>
  <si>
    <t>ID1274</t>
  </si>
  <si>
    <t>ID1275</t>
  </si>
  <si>
    <t>ID1276</t>
  </si>
  <si>
    <t>ID1277</t>
  </si>
  <si>
    <t>ID1278</t>
  </si>
  <si>
    <t>ID1279</t>
  </si>
  <si>
    <t>ID1280</t>
  </si>
  <si>
    <t>ID1281</t>
  </si>
  <si>
    <t>ID1282</t>
  </si>
  <si>
    <t>ID1283</t>
  </si>
  <si>
    <t>ID1284</t>
  </si>
  <si>
    <t>ID1285</t>
  </si>
  <si>
    <t>ID1286</t>
  </si>
  <si>
    <t>ID1287</t>
  </si>
  <si>
    <t>ID1288</t>
  </si>
  <si>
    <t>ID1289</t>
  </si>
  <si>
    <t>ID1290</t>
  </si>
  <si>
    <t>ID1291</t>
  </si>
  <si>
    <t>ID1292</t>
  </si>
  <si>
    <t>ID1294</t>
  </si>
  <si>
    <t>ID1295</t>
  </si>
  <si>
    <t>ID1296</t>
  </si>
  <si>
    <t>ID1297</t>
  </si>
  <si>
    <t>ID1298</t>
  </si>
  <si>
    <t>ID1299</t>
  </si>
  <si>
    <t>ID1301</t>
  </si>
  <si>
    <t>ID1302</t>
  </si>
  <si>
    <t>ID1303</t>
  </si>
  <si>
    <t>ID1304</t>
  </si>
  <si>
    <t>ID1305</t>
  </si>
  <si>
    <t>ID1306</t>
  </si>
  <si>
    <t>ID1307</t>
  </si>
  <si>
    <t>ID1308</t>
  </si>
  <si>
    <t>ID1309</t>
  </si>
  <si>
    <t>ID1310</t>
  </si>
  <si>
    <t>ID1311</t>
  </si>
  <si>
    <t>ID1312</t>
  </si>
  <si>
    <t>ID1313</t>
  </si>
  <si>
    <t>ID1314</t>
  </si>
  <si>
    <t>ID1315</t>
  </si>
  <si>
    <t>ID1316</t>
  </si>
  <si>
    <t>ID1317</t>
  </si>
  <si>
    <t>ID1318</t>
  </si>
  <si>
    <t>ID1319</t>
  </si>
  <si>
    <t>ID1320</t>
  </si>
  <si>
    <t>ID1322</t>
  </si>
  <si>
    <t>ID1323</t>
  </si>
  <si>
    <t>ID1324</t>
  </si>
  <si>
    <t>ID1325</t>
  </si>
  <si>
    <t>ID1326</t>
  </si>
  <si>
    <t>ID1327</t>
  </si>
  <si>
    <t>ID1328</t>
  </si>
  <si>
    <t>ID1329</t>
  </si>
  <si>
    <t>ID1330</t>
  </si>
  <si>
    <t>ID1331</t>
  </si>
  <si>
    <t>ID1332</t>
  </si>
  <si>
    <t>ID1333</t>
  </si>
  <si>
    <t>ID1334</t>
  </si>
  <si>
    <t>ID1335</t>
  </si>
  <si>
    <t>ID1336</t>
  </si>
  <si>
    <t>ID1337</t>
  </si>
  <si>
    <t>ID1338</t>
  </si>
  <si>
    <t>ID1339</t>
  </si>
  <si>
    <t>ID1340</t>
  </si>
  <si>
    <t>ID1341</t>
  </si>
  <si>
    <t>ID1342</t>
  </si>
  <si>
    <t>ID1343</t>
  </si>
  <si>
    <t>ID1344</t>
  </si>
  <si>
    <t>ID1345</t>
  </si>
  <si>
    <t>ID1346</t>
  </si>
  <si>
    <t>ID1347</t>
  </si>
  <si>
    <t>ID1348</t>
  </si>
  <si>
    <t>ID1349</t>
  </si>
  <si>
    <t>ID1350</t>
  </si>
  <si>
    <t>ID1351</t>
  </si>
  <si>
    <t>ID1352</t>
  </si>
  <si>
    <t>ID1353</t>
  </si>
  <si>
    <t>ID1354</t>
  </si>
  <si>
    <t>ID1355</t>
  </si>
  <si>
    <t>ID1356</t>
  </si>
  <si>
    <t>ID1357</t>
  </si>
  <si>
    <t>ID1358</t>
  </si>
  <si>
    <t>ID1359</t>
  </si>
  <si>
    <t>ID1360</t>
  </si>
  <si>
    <t>ID1361</t>
  </si>
  <si>
    <t>ID1362</t>
  </si>
  <si>
    <t>ID1363</t>
  </si>
  <si>
    <t>ID1364</t>
  </si>
  <si>
    <t>ID1365</t>
  </si>
  <si>
    <t>ID1366</t>
  </si>
  <si>
    <t>ID1367</t>
  </si>
  <si>
    <t>ID1368</t>
  </si>
  <si>
    <t>ID1369</t>
  </si>
  <si>
    <t>ID1370</t>
  </si>
  <si>
    <t>ID1371</t>
  </si>
  <si>
    <t>ID1372</t>
  </si>
  <si>
    <t>ID1373</t>
  </si>
  <si>
    <t>ID1374</t>
  </si>
  <si>
    <t>ID1375</t>
  </si>
  <si>
    <t>ID1376</t>
  </si>
  <si>
    <t>ID1377</t>
  </si>
  <si>
    <t>ID1378</t>
  </si>
  <si>
    <t>ID1379</t>
  </si>
  <si>
    <t>ID1380</t>
  </si>
  <si>
    <t>ID1381</t>
  </si>
  <si>
    <t>ID1382</t>
  </si>
  <si>
    <t>ID1383</t>
  </si>
  <si>
    <t>ID1384</t>
  </si>
  <si>
    <t>ID1385</t>
  </si>
  <si>
    <t>ID1386</t>
  </si>
  <si>
    <t>ID1387</t>
  </si>
  <si>
    <t>ID1388</t>
  </si>
  <si>
    <t>ID1389</t>
  </si>
  <si>
    <t>ID1390</t>
  </si>
  <si>
    <t>ID1391</t>
  </si>
  <si>
    <t>ID1392</t>
  </si>
  <si>
    <t>ID1393</t>
  </si>
  <si>
    <t>ID1394</t>
  </si>
  <si>
    <t>ID1395</t>
  </si>
  <si>
    <t>ID1396</t>
  </si>
  <si>
    <t>ID1397</t>
  </si>
  <si>
    <t>ID1398</t>
  </si>
  <si>
    <t>ID1399</t>
  </si>
  <si>
    <t>ID1400</t>
  </si>
  <si>
    <t>ID1401</t>
  </si>
  <si>
    <t>ID1402</t>
  </si>
  <si>
    <t>ID1403</t>
  </si>
  <si>
    <t>ID1404</t>
  </si>
  <si>
    <t>ID1405</t>
  </si>
  <si>
    <t>ID1406</t>
  </si>
  <si>
    <t>ID1407</t>
  </si>
  <si>
    <t>ID1408</t>
  </si>
  <si>
    <t>ID1409</t>
  </si>
  <si>
    <t>ID1410</t>
  </si>
  <si>
    <t>ID1411</t>
  </si>
  <si>
    <t>ID1412</t>
  </si>
  <si>
    <t>ID1413</t>
  </si>
  <si>
    <t>ID1414</t>
  </si>
  <si>
    <t>ID1415</t>
  </si>
  <si>
    <t>ID1416</t>
  </si>
  <si>
    <t>ID1417</t>
  </si>
  <si>
    <t>ID1418</t>
  </si>
  <si>
    <t>ID1419</t>
  </si>
  <si>
    <t>ID1420</t>
  </si>
  <si>
    <t>ID1421</t>
  </si>
  <si>
    <t>ID1422</t>
  </si>
  <si>
    <t>ID1423</t>
  </si>
  <si>
    <t>ID1424</t>
  </si>
  <si>
    <t>ID1425</t>
  </si>
  <si>
    <t>ID1426</t>
  </si>
  <si>
    <t>ID1427</t>
  </si>
  <si>
    <t>ID1428</t>
  </si>
  <si>
    <t>ID1429</t>
  </si>
  <si>
    <t>ID1430</t>
  </si>
  <si>
    <t>ID1431</t>
  </si>
  <si>
    <t>ID1432</t>
  </si>
  <si>
    <t>ID1433</t>
  </si>
  <si>
    <t>ID1434</t>
  </si>
  <si>
    <t>ID1435</t>
  </si>
  <si>
    <t>ID1436</t>
  </si>
  <si>
    <t>ID1437</t>
  </si>
  <si>
    <t>ID1438</t>
  </si>
  <si>
    <t>ID1439</t>
  </si>
  <si>
    <t>ID1440</t>
  </si>
  <si>
    <t>ID1442</t>
  </si>
  <si>
    <t>ID1443</t>
  </si>
  <si>
    <t>ID1444</t>
  </si>
  <si>
    <t>ID1445</t>
  </si>
  <si>
    <t>ID1446</t>
  </si>
  <si>
    <t>ID1447</t>
  </si>
  <si>
    <t>ID1448</t>
  </si>
  <si>
    <t>ID1449</t>
  </si>
  <si>
    <t>ID1450</t>
  </si>
  <si>
    <t>ID1451</t>
  </si>
  <si>
    <t>ID1452</t>
  </si>
  <si>
    <t>ID1453</t>
  </si>
  <si>
    <t>ID1454</t>
  </si>
  <si>
    <t>ID1455</t>
  </si>
  <si>
    <t>ID1456</t>
  </si>
  <si>
    <t>ID1457</t>
  </si>
  <si>
    <t>ID1458</t>
  </si>
  <si>
    <t>ID1459</t>
  </si>
  <si>
    <t>ID1460</t>
  </si>
  <si>
    <t>ID1461</t>
  </si>
  <si>
    <t>ID1462</t>
  </si>
  <si>
    <t>ID1463</t>
  </si>
  <si>
    <t>ID1464</t>
  </si>
  <si>
    <t>ID1465</t>
  </si>
  <si>
    <t>ID1466</t>
  </si>
  <si>
    <t>ID1467</t>
  </si>
  <si>
    <t>ID1468</t>
  </si>
  <si>
    <t>ID1469</t>
  </si>
  <si>
    <t>ID1470</t>
  </si>
  <si>
    <t>ID1471</t>
  </si>
  <si>
    <t>ID1472</t>
  </si>
  <si>
    <t>ID1473</t>
  </si>
  <si>
    <t>ID1474</t>
  </si>
  <si>
    <t>ID1475</t>
  </si>
  <si>
    <t>ID1476</t>
  </si>
  <si>
    <t>ID1477</t>
  </si>
  <si>
    <t>ID1478</t>
  </si>
  <si>
    <t>ID1479</t>
  </si>
  <si>
    <t>ID1480</t>
  </si>
  <si>
    <t>ID1481</t>
  </si>
  <si>
    <t>ID1482</t>
  </si>
  <si>
    <t>ID1483</t>
  </si>
  <si>
    <t>ID1484</t>
  </si>
  <si>
    <t>ID1485</t>
  </si>
  <si>
    <t>ID1486</t>
  </si>
  <si>
    <t>ID1487</t>
  </si>
  <si>
    <t>ID1488</t>
  </si>
  <si>
    <t>ID1489</t>
  </si>
  <si>
    <t>ID1490</t>
  </si>
  <si>
    <t>ID1491</t>
  </si>
  <si>
    <t>ID1492</t>
  </si>
  <si>
    <t>ID1493</t>
  </si>
  <si>
    <t>ID1494</t>
  </si>
  <si>
    <t>ID1495</t>
  </si>
  <si>
    <t>ID1496</t>
  </si>
  <si>
    <t>ID1497</t>
  </si>
  <si>
    <t>ID1498</t>
  </si>
  <si>
    <t>ID1499</t>
  </si>
  <si>
    <t>ID1500</t>
  </si>
  <si>
    <t>ID1501</t>
  </si>
  <si>
    <t>ID1502</t>
  </si>
  <si>
    <t>ID1503</t>
  </si>
  <si>
    <t>ID1504</t>
  </si>
  <si>
    <t>ID1505</t>
  </si>
  <si>
    <t>ID1506</t>
  </si>
  <si>
    <t>ID1507</t>
  </si>
  <si>
    <t>ID1508</t>
  </si>
  <si>
    <t>ID1509</t>
  </si>
  <si>
    <t>ID1510</t>
  </si>
  <si>
    <t>ID1511</t>
  </si>
  <si>
    <t>ID1512</t>
  </si>
  <si>
    <t>ID1513</t>
  </si>
  <si>
    <t>ID1514</t>
  </si>
  <si>
    <t>ID1515</t>
  </si>
  <si>
    <t>ID1516</t>
  </si>
  <si>
    <t>ID1519</t>
  </si>
  <si>
    <t>ID1520</t>
  </si>
  <si>
    <t>ID1521</t>
  </si>
  <si>
    <t>ID1522</t>
  </si>
  <si>
    <t>ID1523</t>
  </si>
  <si>
    <t>ID1524</t>
  </si>
  <si>
    <t>ID1525</t>
  </si>
  <si>
    <t>ID1526</t>
  </si>
  <si>
    <t>ID1527</t>
  </si>
  <si>
    <t>ID1528</t>
  </si>
  <si>
    <t>ID1529</t>
  </si>
  <si>
    <t>ID1530</t>
  </si>
  <si>
    <t>ID1531</t>
  </si>
  <si>
    <t>ID1532</t>
  </si>
  <si>
    <t>ID1533</t>
  </si>
  <si>
    <t>ID1534</t>
  </si>
  <si>
    <t>ID1535</t>
  </si>
  <si>
    <t>ID1536</t>
  </si>
  <si>
    <t>ID1537</t>
  </si>
  <si>
    <t>ID1539</t>
  </si>
  <si>
    <t>ID1540</t>
  </si>
  <si>
    <t>ID1541</t>
  </si>
  <si>
    <t>ID1542</t>
  </si>
  <si>
    <t>ID1543</t>
  </si>
  <si>
    <t>ID1544</t>
  </si>
  <si>
    <t>ID1545</t>
  </si>
  <si>
    <t>ID1546</t>
  </si>
  <si>
    <t>ID1547</t>
  </si>
  <si>
    <t>ID1548</t>
  </si>
  <si>
    <t>ID1549</t>
  </si>
  <si>
    <t>ID1550</t>
  </si>
  <si>
    <t>ID1551</t>
  </si>
  <si>
    <t>ID1552</t>
  </si>
  <si>
    <t>ID1553</t>
  </si>
  <si>
    <t>ID1554</t>
  </si>
  <si>
    <t>ID1555</t>
  </si>
  <si>
    <t>ID1556</t>
  </si>
  <si>
    <t>ID1557</t>
  </si>
  <si>
    <t>ID1558</t>
  </si>
  <si>
    <t>ID1559</t>
  </si>
  <si>
    <t>ID1560</t>
  </si>
  <si>
    <t>ID1561</t>
  </si>
  <si>
    <t>ID1562</t>
  </si>
  <si>
    <t>ID1563</t>
  </si>
  <si>
    <t>ID1564</t>
  </si>
  <si>
    <t>ID1565</t>
  </si>
  <si>
    <t>ID1566</t>
  </si>
  <si>
    <t>ID1567</t>
  </si>
  <si>
    <t>ID1569</t>
  </si>
  <si>
    <t>ID1570</t>
  </si>
  <si>
    <t>ID1571</t>
  </si>
  <si>
    <t>ID1572</t>
  </si>
  <si>
    <t>ID1573</t>
  </si>
  <si>
    <t>ID1574</t>
  </si>
  <si>
    <t>ID1575</t>
  </si>
  <si>
    <t>ID1576</t>
  </si>
  <si>
    <t>ID1577</t>
  </si>
  <si>
    <t>ID1578</t>
  </si>
  <si>
    <t>ID1579</t>
  </si>
  <si>
    <t>ID1580</t>
  </si>
  <si>
    <t>ID1581</t>
  </si>
  <si>
    <t>ID1582</t>
  </si>
  <si>
    <t>ID1583</t>
  </si>
  <si>
    <t>ID1584</t>
  </si>
  <si>
    <t>ID1585</t>
  </si>
  <si>
    <t>ID1586</t>
  </si>
  <si>
    <t>ID1587</t>
  </si>
  <si>
    <t>ID1588</t>
  </si>
  <si>
    <t>ID1589</t>
  </si>
  <si>
    <t>ID1590</t>
  </si>
  <si>
    <t>ID1591</t>
  </si>
  <si>
    <t>ID1592</t>
  </si>
  <si>
    <t>ID1593</t>
  </si>
  <si>
    <t>ID1594</t>
  </si>
  <si>
    <t>ID1595</t>
  </si>
  <si>
    <t>ID1596</t>
  </si>
  <si>
    <t>ID1597</t>
  </si>
  <si>
    <t>ID1598</t>
  </si>
  <si>
    <t>ID1600</t>
  </si>
  <si>
    <t>ID1601</t>
  </si>
  <si>
    <t>ID1602</t>
  </si>
  <si>
    <t>ID1603</t>
  </si>
  <si>
    <t>ID1604</t>
  </si>
  <si>
    <t>ID1605</t>
  </si>
  <si>
    <t>ID1606</t>
  </si>
  <si>
    <t>ID1607</t>
  </si>
  <si>
    <t>ID1608</t>
  </si>
  <si>
    <t>ID1609</t>
  </si>
  <si>
    <t>ID1610</t>
  </si>
  <si>
    <t>ID1611</t>
  </si>
  <si>
    <t>ID1612</t>
  </si>
  <si>
    <t>ID1613</t>
  </si>
  <si>
    <t>ID1614</t>
  </si>
  <si>
    <t>ID1615</t>
  </si>
  <si>
    <t>ID1616</t>
  </si>
  <si>
    <t>ID1617</t>
  </si>
  <si>
    <t>ID1618</t>
  </si>
  <si>
    <t>ID1619</t>
  </si>
  <si>
    <t>ID1620</t>
  </si>
  <si>
    <t>ID1621</t>
  </si>
  <si>
    <t>ID1623</t>
  </si>
  <si>
    <t>ID1624</t>
  </si>
  <si>
    <t>ID1625</t>
  </si>
  <si>
    <t>ID1626</t>
  </si>
  <si>
    <t>ID1627</t>
  </si>
  <si>
    <t>ID1628</t>
  </si>
  <si>
    <t>ID1629</t>
  </si>
  <si>
    <t>ID1630</t>
  </si>
  <si>
    <t>ID1631</t>
  </si>
  <si>
    <t>ID1632</t>
  </si>
  <si>
    <t>ID1633</t>
  </si>
  <si>
    <t>ID1634</t>
  </si>
  <si>
    <t>ID1635</t>
  </si>
  <si>
    <t>ID1636</t>
  </si>
  <si>
    <t>ID1637</t>
  </si>
  <si>
    <t>ID1638</t>
  </si>
  <si>
    <t>ID1639</t>
  </si>
  <si>
    <t>ID1640</t>
  </si>
  <si>
    <t>ID1641</t>
  </si>
  <si>
    <t>ID1642</t>
  </si>
  <si>
    <t>ID1643</t>
  </si>
  <si>
    <t>ID1644</t>
  </si>
  <si>
    <t>ID1645</t>
  </si>
  <si>
    <t>ID1646</t>
  </si>
  <si>
    <t>ID1647</t>
  </si>
  <si>
    <t>ID1648</t>
  </si>
  <si>
    <t>ID1649</t>
  </si>
  <si>
    <t>ID1650</t>
  </si>
  <si>
    <t>ID1651</t>
  </si>
  <si>
    <t>ID1652</t>
  </si>
  <si>
    <t>ID1653</t>
  </si>
  <si>
    <t>ID1654</t>
  </si>
  <si>
    <t>ID1655</t>
  </si>
  <si>
    <t>ID1656</t>
  </si>
  <si>
    <t>ID1657</t>
  </si>
  <si>
    <t>ID1658</t>
  </si>
  <si>
    <t>ID1659</t>
  </si>
  <si>
    <t>ID1660</t>
  </si>
  <si>
    <t>ID1661</t>
  </si>
  <si>
    <t>ID1662</t>
  </si>
  <si>
    <t>ID1663</t>
  </si>
  <si>
    <t>ID1664</t>
  </si>
  <si>
    <t>ID1665</t>
  </si>
  <si>
    <t>ID1666</t>
  </si>
  <si>
    <t>ID1667</t>
  </si>
  <si>
    <t>ID1668</t>
  </si>
  <si>
    <t>ID1669</t>
  </si>
  <si>
    <t>ID1670</t>
  </si>
  <si>
    <t>ID1671</t>
  </si>
  <si>
    <t>ID1672</t>
  </si>
  <si>
    <t>ID1673</t>
  </si>
  <si>
    <t>ID1674</t>
  </si>
  <si>
    <t>ID1675</t>
  </si>
  <si>
    <t>ID1677</t>
  </si>
  <si>
    <t>ID1678</t>
  </si>
  <si>
    <t>ID1679</t>
  </si>
  <si>
    <t>ID1680</t>
  </si>
  <si>
    <t>ID1681</t>
  </si>
  <si>
    <t>ID1682</t>
  </si>
  <si>
    <t>ID1683</t>
  </si>
  <si>
    <t>ID1684</t>
  </si>
  <si>
    <t>ID1685</t>
  </si>
  <si>
    <t>ID1686</t>
  </si>
  <si>
    <t>ID1687</t>
  </si>
  <si>
    <t>ID1688</t>
  </si>
  <si>
    <t>ID1689</t>
  </si>
  <si>
    <t>ID1690</t>
  </si>
  <si>
    <t>ID1691</t>
  </si>
  <si>
    <t>ID1692</t>
  </si>
  <si>
    <t>ID1693</t>
  </si>
  <si>
    <t>ID1694</t>
  </si>
  <si>
    <t>ID1695</t>
  </si>
  <si>
    <t>ID1696</t>
  </si>
  <si>
    <t>ID1697</t>
  </si>
  <si>
    <t>ID1698</t>
  </si>
  <si>
    <t>ID1699</t>
  </si>
  <si>
    <t>ID1700</t>
  </si>
  <si>
    <t>ID1701</t>
  </si>
  <si>
    <t>ID1702</t>
  </si>
  <si>
    <t>ID1703</t>
  </si>
  <si>
    <t>ID1704</t>
  </si>
  <si>
    <t>ID1705</t>
  </si>
  <si>
    <t>ID1706</t>
  </si>
  <si>
    <t>ID1707</t>
  </si>
  <si>
    <t>ID1708</t>
  </si>
  <si>
    <t>ID1710</t>
  </si>
  <si>
    <t>ID1711</t>
  </si>
  <si>
    <t>ID1712</t>
  </si>
  <si>
    <t>ID1713</t>
  </si>
  <si>
    <t>ID1714</t>
  </si>
  <si>
    <t>ID1716</t>
  </si>
  <si>
    <t>ID1717</t>
  </si>
  <si>
    <t>ID1718</t>
  </si>
  <si>
    <t>ID1719</t>
  </si>
  <si>
    <t>ID1720</t>
  </si>
  <si>
    <t>ID1721</t>
  </si>
  <si>
    <t>ID1722</t>
  </si>
  <si>
    <t>ID1723</t>
  </si>
  <si>
    <t>ID1724</t>
  </si>
  <si>
    <t>ID1725</t>
  </si>
  <si>
    <t>ID1726</t>
  </si>
  <si>
    <t>ID1727</t>
  </si>
  <si>
    <t>ID1729</t>
  </si>
  <si>
    <t>ID1730</t>
  </si>
  <si>
    <t>ID1731</t>
  </si>
  <si>
    <t>ID1732</t>
  </si>
  <si>
    <t>ID1733</t>
  </si>
  <si>
    <t>ID1734</t>
  </si>
  <si>
    <t>ID1735</t>
  </si>
  <si>
    <t>ID1736</t>
  </si>
  <si>
    <t>ID1737</t>
  </si>
  <si>
    <t>ID1738</t>
  </si>
  <si>
    <t>ID1739</t>
  </si>
  <si>
    <t>ID1740</t>
  </si>
  <si>
    <t>ID1741</t>
  </si>
  <si>
    <t>ID1742</t>
  </si>
  <si>
    <t>ID1743</t>
  </si>
  <si>
    <t>ID1744</t>
  </si>
  <si>
    <t>ID1745</t>
  </si>
  <si>
    <t>ID1746</t>
  </si>
  <si>
    <t>ID1747</t>
  </si>
  <si>
    <t>ID1748</t>
  </si>
  <si>
    <t>ID1749</t>
  </si>
  <si>
    <t>ID1750</t>
  </si>
  <si>
    <t>ID1751</t>
  </si>
  <si>
    <t>ID1752</t>
  </si>
  <si>
    <t>ID1753</t>
  </si>
  <si>
    <t>ID1754</t>
  </si>
  <si>
    <t>ID1755</t>
  </si>
  <si>
    <t>ID1756</t>
  </si>
  <si>
    <t>ID1757</t>
  </si>
  <si>
    <t>ID1758</t>
  </si>
  <si>
    <t>ID1759</t>
  </si>
  <si>
    <t>ID1760</t>
  </si>
  <si>
    <t>ID1761</t>
  </si>
  <si>
    <t>ID1762</t>
  </si>
  <si>
    <t>ID1763</t>
  </si>
  <si>
    <t>ID1764</t>
  </si>
  <si>
    <t>ID1765</t>
  </si>
  <si>
    <t>ID1766</t>
  </si>
  <si>
    <t>ID1767</t>
  </si>
  <si>
    <t>ID1768</t>
  </si>
  <si>
    <t>ID1769</t>
  </si>
  <si>
    <t>ID1770</t>
  </si>
  <si>
    <t>ID1771</t>
  </si>
  <si>
    <t>ID1772</t>
  </si>
  <si>
    <t>ID1773</t>
  </si>
  <si>
    <t>ID1774</t>
  </si>
  <si>
    <t>ID1775</t>
  </si>
  <si>
    <t>ID1776</t>
  </si>
  <si>
    <t>ID1777</t>
  </si>
  <si>
    <t>ID1778</t>
  </si>
  <si>
    <t>ID1779</t>
  </si>
  <si>
    <t>ID1780</t>
  </si>
  <si>
    <t>ID1781</t>
  </si>
  <si>
    <t>ID1782</t>
  </si>
  <si>
    <t>ID1783</t>
  </si>
  <si>
    <t>ID1784</t>
  </si>
  <si>
    <t>ID1785</t>
  </si>
  <si>
    <t>ID1786</t>
  </si>
  <si>
    <t>ID1787</t>
  </si>
  <si>
    <t>ID1788</t>
  </si>
  <si>
    <t>ID1789</t>
  </si>
  <si>
    <t>ID1790</t>
  </si>
  <si>
    <t>ID1791</t>
  </si>
  <si>
    <t>ID1792</t>
  </si>
  <si>
    <t>ID1793</t>
  </si>
  <si>
    <t>ID1794</t>
  </si>
  <si>
    <t>ID1795</t>
  </si>
  <si>
    <t>ID1796</t>
  </si>
  <si>
    <t>ID1797</t>
  </si>
  <si>
    <t>ID1798</t>
  </si>
  <si>
    <t>ID1799</t>
  </si>
  <si>
    <t>ID1800</t>
  </si>
  <si>
    <t>ID1801</t>
  </si>
  <si>
    <t>ID1802</t>
  </si>
  <si>
    <t>ID1803</t>
  </si>
  <si>
    <t>ID1804</t>
  </si>
  <si>
    <t>ID1805</t>
  </si>
  <si>
    <t>ID1806</t>
  </si>
  <si>
    <t>ID1807</t>
  </si>
  <si>
    <t>ID1808</t>
  </si>
  <si>
    <t>ID1809</t>
  </si>
  <si>
    <t>ID1810</t>
  </si>
  <si>
    <t>ID1811</t>
  </si>
  <si>
    <t>ID1812</t>
  </si>
  <si>
    <t>ID1813</t>
  </si>
  <si>
    <t>ID1814</t>
  </si>
  <si>
    <t>ID1815</t>
  </si>
  <si>
    <t>ID1816</t>
  </si>
  <si>
    <t>ID1818</t>
  </si>
  <si>
    <t>ID1819</t>
  </si>
  <si>
    <t>ID1820</t>
  </si>
  <si>
    <t>ID1821</t>
  </si>
  <si>
    <t>ID1822</t>
  </si>
  <si>
    <t>ID1823</t>
  </si>
  <si>
    <t>ID1824</t>
  </si>
  <si>
    <t>ID1825</t>
  </si>
  <si>
    <t>ID1826</t>
  </si>
  <si>
    <t>ID1827</t>
  </si>
  <si>
    <t>ID1828</t>
  </si>
  <si>
    <t>ID1829</t>
  </si>
  <si>
    <t>ID1830</t>
  </si>
  <si>
    <t>ID1831</t>
  </si>
  <si>
    <t>ID1832</t>
  </si>
  <si>
    <t>ID1833</t>
  </si>
  <si>
    <t>ID1834</t>
  </si>
  <si>
    <t>ID1835</t>
  </si>
  <si>
    <t>ID1836</t>
  </si>
  <si>
    <t>ID1837</t>
  </si>
  <si>
    <t>ID1838</t>
  </si>
  <si>
    <t>ID1839</t>
  </si>
  <si>
    <t>ID1840</t>
  </si>
  <si>
    <t>ID1841</t>
  </si>
  <si>
    <t>ID1842</t>
  </si>
  <si>
    <t>ID1843</t>
  </si>
  <si>
    <t>ID1844</t>
  </si>
  <si>
    <t>ID1845</t>
  </si>
  <si>
    <t>ID1846</t>
  </si>
  <si>
    <t>ID1847</t>
  </si>
  <si>
    <t>ID1848</t>
  </si>
  <si>
    <t>ID1849</t>
  </si>
  <si>
    <t>ID1850</t>
  </si>
  <si>
    <t>ID1851</t>
  </si>
  <si>
    <t>ID1852</t>
  </si>
  <si>
    <t>ID1853</t>
  </si>
  <si>
    <t>ID1854</t>
  </si>
  <si>
    <t>ID1855</t>
  </si>
  <si>
    <t>ID1857</t>
  </si>
  <si>
    <t>ID1858</t>
  </si>
  <si>
    <t>ID1859</t>
  </si>
  <si>
    <t>ID1860</t>
  </si>
  <si>
    <t>ID1861</t>
  </si>
  <si>
    <t>ID1862</t>
  </si>
  <si>
    <t>ID1863</t>
  </si>
  <si>
    <t>ID1864</t>
  </si>
  <si>
    <t>ID1865</t>
  </si>
  <si>
    <t>ID1866</t>
  </si>
  <si>
    <t>ID1867</t>
  </si>
  <si>
    <t>ID1868</t>
  </si>
  <si>
    <t>ID1869</t>
  </si>
  <si>
    <t>ID1870</t>
  </si>
  <si>
    <t>ID1871</t>
  </si>
  <si>
    <t>ID1872</t>
  </si>
  <si>
    <t>ID1873</t>
  </si>
  <si>
    <t>ID1874</t>
  </si>
  <si>
    <t>ID1875</t>
  </si>
  <si>
    <t>ID1876</t>
  </si>
  <si>
    <t>ID1877</t>
  </si>
  <si>
    <t>ID1878</t>
  </si>
  <si>
    <t>ID1879</t>
  </si>
  <si>
    <t>ID1880</t>
  </si>
  <si>
    <t>ID1881</t>
  </si>
  <si>
    <t>ID1882</t>
  </si>
  <si>
    <t>ID1883</t>
  </si>
  <si>
    <t>ID1884</t>
  </si>
  <si>
    <t>ID1885</t>
  </si>
  <si>
    <t>ID1886</t>
  </si>
  <si>
    <t>ID1887</t>
  </si>
  <si>
    <t>ID1888</t>
  </si>
  <si>
    <t>ID1889</t>
  </si>
  <si>
    <t>ID1890</t>
  </si>
  <si>
    <t>ID1891</t>
  </si>
  <si>
    <t>ID1892</t>
  </si>
  <si>
    <t>ID1893</t>
  </si>
  <si>
    <t>ID1894</t>
  </si>
  <si>
    <t>ID1895</t>
  </si>
  <si>
    <t>ID1896</t>
  </si>
  <si>
    <t>ID1897</t>
  </si>
  <si>
    <t>ID1898</t>
  </si>
  <si>
    <t>ID1899</t>
  </si>
  <si>
    <t>ID1900</t>
  </si>
  <si>
    <t>ID1901</t>
  </si>
  <si>
    <t>ID1902</t>
  </si>
  <si>
    <t>ID1903</t>
  </si>
  <si>
    <t>ID1904</t>
  </si>
  <si>
    <t>ID1905</t>
  </si>
  <si>
    <t>ID1906</t>
  </si>
  <si>
    <t>ID1907</t>
  </si>
  <si>
    <t>ID1908</t>
  </si>
  <si>
    <t>ID1909</t>
  </si>
  <si>
    <t>ID1910</t>
  </si>
  <si>
    <t>ID1911</t>
  </si>
  <si>
    <t>ID1912</t>
  </si>
  <si>
    <t>ID1914</t>
  </si>
  <si>
    <t>ID1915</t>
  </si>
  <si>
    <t>ID1916</t>
  </si>
  <si>
    <t>ID1917</t>
  </si>
  <si>
    <t>ID1918</t>
  </si>
  <si>
    <t>ID1919</t>
  </si>
  <si>
    <t>ID1920</t>
  </si>
  <si>
    <t>ID1921</t>
  </si>
  <si>
    <t>ID1922</t>
  </si>
  <si>
    <t>ID1924</t>
  </si>
  <si>
    <t>ID1925</t>
  </si>
  <si>
    <t>ID1927</t>
  </si>
  <si>
    <t>ID1928</t>
  </si>
  <si>
    <t>ID1929</t>
  </si>
  <si>
    <t>ID1930</t>
  </si>
  <si>
    <t>ID1931</t>
  </si>
  <si>
    <t>ID1932</t>
  </si>
  <si>
    <t>in USD</t>
  </si>
  <si>
    <t>Value of 1 American Dollar</t>
  </si>
  <si>
    <t xml:space="preserve">     Argentine Peso </t>
  </si>
  <si>
    <t>ARS</t>
  </si>
  <si>
    <t xml:space="preserve">     Australian Dollar </t>
  </si>
  <si>
    <t xml:space="preserve">     Botswana Pula </t>
  </si>
  <si>
    <t>BWP</t>
  </si>
  <si>
    <t xml:space="preserve">     Brazilian Real </t>
  </si>
  <si>
    <t>BRL</t>
  </si>
  <si>
    <t xml:space="preserve">     British Pound </t>
  </si>
  <si>
    <t xml:space="preserve">     Brunei dollar </t>
  </si>
  <si>
    <t>BND</t>
  </si>
  <si>
    <t xml:space="preserve">     Bulgarian Lev </t>
  </si>
  <si>
    <t>BGN</t>
  </si>
  <si>
    <t xml:space="preserve">     Canadian Dollar </t>
  </si>
  <si>
    <t xml:space="preserve">     Chilean Peso </t>
  </si>
  <si>
    <t>CLP</t>
  </si>
  <si>
    <t xml:space="preserve">     Chinese Yuan </t>
  </si>
  <si>
    <t>CNY</t>
  </si>
  <si>
    <t xml:space="preserve">     Colombian Peso </t>
  </si>
  <si>
    <t>COP</t>
  </si>
  <si>
    <t xml:space="preserve">     Croatian Kuna </t>
  </si>
  <si>
    <t>HRK</t>
  </si>
  <si>
    <t xml:space="preserve">     Danish Krone </t>
  </si>
  <si>
    <t xml:space="preserve">     Euro </t>
  </si>
  <si>
    <t xml:space="preserve">     Hong Kong Dollar </t>
  </si>
  <si>
    <t>HKD</t>
  </si>
  <si>
    <t xml:space="preserve">     Hungarian Forint </t>
  </si>
  <si>
    <t>HUF</t>
  </si>
  <si>
    <t xml:space="preserve">     Iceland Krona </t>
  </si>
  <si>
    <t>ISK</t>
  </si>
  <si>
    <t xml:space="preserve">     Indian Rupee </t>
  </si>
  <si>
    <t xml:space="preserve">     Indonesian Rupiah </t>
  </si>
  <si>
    <t xml:space="preserve">     Israeli New Shekel </t>
  </si>
  <si>
    <t>ILS</t>
  </si>
  <si>
    <t xml:space="preserve">     Japanese Yen </t>
  </si>
  <si>
    <t xml:space="preserve">     Kazakhstani Tenge </t>
  </si>
  <si>
    <t>KZT</t>
  </si>
  <si>
    <t xml:space="preserve">     Kuwaiti Dinar </t>
  </si>
  <si>
    <t>KWD</t>
  </si>
  <si>
    <t xml:space="preserve">     Latvian Lat </t>
  </si>
  <si>
    <t>LVL</t>
  </si>
  <si>
    <t xml:space="preserve">     Libyan Dinar </t>
  </si>
  <si>
    <t>LYD</t>
  </si>
  <si>
    <t xml:space="preserve">     Lithuanian Litas </t>
  </si>
  <si>
    <t>LTL</t>
  </si>
  <si>
    <t xml:space="preserve">     Malaysian Ringgit </t>
  </si>
  <si>
    <t>MYR</t>
  </si>
  <si>
    <t xml:space="preserve">     Mauritius Rupee </t>
  </si>
  <si>
    <t>MUR</t>
  </si>
  <si>
    <t xml:space="preserve">     Mexican Peso </t>
  </si>
  <si>
    <t xml:space="preserve">     Nepalese Rupee </t>
  </si>
  <si>
    <t>NPR</t>
  </si>
  <si>
    <t xml:space="preserve">     New Zealand Dollar </t>
  </si>
  <si>
    <t xml:space="preserve">     Norwegian Kroner </t>
  </si>
  <si>
    <t xml:space="preserve">     Omani Rial </t>
  </si>
  <si>
    <t>OMR</t>
  </si>
  <si>
    <t xml:space="preserve">     Pakistan Rupee </t>
  </si>
  <si>
    <t xml:space="preserve">     Philippine Peso </t>
  </si>
  <si>
    <t>PHP</t>
  </si>
  <si>
    <t xml:space="preserve">     Qatari Rial </t>
  </si>
  <si>
    <t>QAR</t>
  </si>
  <si>
    <t xml:space="preserve">     Romanian Leu </t>
  </si>
  <si>
    <t xml:space="preserve">     Russian Ruble </t>
  </si>
  <si>
    <t>RUB</t>
  </si>
  <si>
    <t xml:space="preserve">     Saudi Riyal </t>
  </si>
  <si>
    <t>SAR</t>
  </si>
  <si>
    <t xml:space="preserve">     Singapore Dollar </t>
  </si>
  <si>
    <t xml:space="preserve">     South African Rand </t>
  </si>
  <si>
    <t xml:space="preserve">     South Korean Won </t>
  </si>
  <si>
    <t>KRW</t>
  </si>
  <si>
    <t xml:space="preserve">     Sri Lanka Rupee </t>
  </si>
  <si>
    <t xml:space="preserve">     Swedish Krona </t>
  </si>
  <si>
    <t xml:space="preserve">     Swiss Franc </t>
  </si>
  <si>
    <t xml:space="preserve">     Taiwan Dollar </t>
  </si>
  <si>
    <t>TWD</t>
  </si>
  <si>
    <t xml:space="preserve">     Thai Baht </t>
  </si>
  <si>
    <t>THB</t>
  </si>
  <si>
    <t xml:space="preserve">     Trinidad/Tobago Dollar </t>
  </si>
  <si>
    <t>TTD</t>
  </si>
  <si>
    <t xml:space="preserve">     Turkish Lira </t>
  </si>
  <si>
    <t>TRY</t>
  </si>
  <si>
    <t xml:space="preserve">     Venezuelan Bolivar </t>
  </si>
  <si>
    <t>VEF</t>
  </si>
  <si>
    <t>Source: Xrates on 6/21/2012</t>
  </si>
  <si>
    <t>UAE Dirham</t>
  </si>
  <si>
    <t>clean Salary (in local currency)</t>
  </si>
  <si>
    <t>Salary in USD</t>
  </si>
  <si>
    <t>Bangladesh Takha</t>
  </si>
  <si>
    <t>Costarican CRC</t>
  </si>
  <si>
    <t>Costarican</t>
  </si>
  <si>
    <t>Egyptian Pound</t>
  </si>
  <si>
    <t>NAIRA</t>
  </si>
  <si>
    <t>Nigerian Naira</t>
  </si>
  <si>
    <t>DOP</t>
  </si>
  <si>
    <t>Dominican Peso</t>
  </si>
  <si>
    <t>Polish Zloty</t>
  </si>
  <si>
    <t>Kenyan Shilling</t>
  </si>
  <si>
    <t>Mongolian Tughrik</t>
  </si>
  <si>
    <t>Mongolian</t>
  </si>
  <si>
    <t>Moroccan Dirham</t>
  </si>
  <si>
    <t>Ethiopian Birr</t>
  </si>
  <si>
    <t>Excel Salary Survey Data</t>
  </si>
  <si>
    <t>Note: Experience data is not available for first few hundred rows.</t>
  </si>
  <si>
    <t>Years of Experience</t>
  </si>
  <si>
    <t>and xe.com</t>
  </si>
  <si>
    <t>Job Type</t>
  </si>
  <si>
    <t>Reporting</t>
  </si>
  <si>
    <t>Misc.</t>
  </si>
  <si>
    <t>CXO or Top Mgmt.</t>
  </si>
  <si>
    <t>Actual</t>
  </si>
  <si>
    <t>Mapping</t>
  </si>
  <si>
    <t>clean Country</t>
  </si>
  <si>
    <t>Country Mapping</t>
  </si>
  <si>
    <t>Currency Mapping</t>
  </si>
  <si>
    <t>Mapping Sheet</t>
  </si>
  <si>
    <t>Average of Salary in USD</t>
  </si>
  <si>
    <t>Australia &amp; NZ</t>
  </si>
  <si>
    <t>EU-16</t>
  </si>
  <si>
    <t>Middle East</t>
  </si>
  <si>
    <t>Africa</t>
  </si>
  <si>
    <t>Other</t>
  </si>
  <si>
    <t>Mapping2</t>
  </si>
  <si>
    <t>Missing</t>
  </si>
  <si>
    <t>Years of Experience mapping</t>
  </si>
  <si>
    <t>0-1</t>
  </si>
  <si>
    <t>1-3</t>
  </si>
  <si>
    <t>11-15</t>
  </si>
  <si>
    <t>16+</t>
  </si>
  <si>
    <t>How many hours of a day you work on Excel mapping</t>
  </si>
  <si>
    <t>Values</t>
  </si>
  <si>
    <t>My-Years if Experience</t>
  </si>
  <si>
    <t>My-How many hours of a day you work on Excel2</t>
  </si>
  <si>
    <t>Sum of Salary in USD</t>
  </si>
  <si>
    <t>Min</t>
  </si>
  <si>
    <t>Max</t>
  </si>
  <si>
    <t>divided by 1000 to get in K</t>
  </si>
  <si>
    <t>4-6</t>
  </si>
  <si>
    <t>7-10</t>
  </si>
  <si>
    <t>Count</t>
  </si>
  <si>
    <t>Mean</t>
  </si>
  <si>
    <t>SD</t>
  </si>
  <si>
    <t>Q1</t>
  </si>
  <si>
    <t>Median</t>
  </si>
  <si>
    <t>Q3</t>
  </si>
  <si>
    <t>Bottom</t>
  </si>
  <si>
    <t>2Q Box</t>
  </si>
  <si>
    <t>3Q Box</t>
  </si>
  <si>
    <t>Whisker-</t>
  </si>
  <si>
    <t>Whisker+</t>
  </si>
  <si>
    <t>http://jfly.iam.u-tokyo.ac.jp/color/:</t>
  </si>
  <si>
    <t>R</t>
  </si>
  <si>
    <t>G</t>
  </si>
  <si>
    <t>B</t>
  </si>
  <si>
    <t>Source:</t>
  </si>
  <si>
    <t>תוויות עמודה</t>
  </si>
  <si>
    <t>תוויות שורה</t>
  </si>
  <si>
    <t>סכום כולל</t>
  </si>
  <si>
    <t>(פריטים מרובים)</t>
  </si>
  <si>
    <t>(הכל)</t>
  </si>
  <si>
    <t>סכום</t>
  </si>
  <si>
    <t>Removed:</t>
  </si>
  <si>
    <t>http://www.visualquest.in/2012/05/bar-in-bar-techniques-at-work.html</t>
  </si>
  <si>
    <t>Avg of Salary in K USD</t>
  </si>
  <si>
    <t>Avg of hours of a day you work on Excel</t>
  </si>
  <si>
    <t>Russia &amp; CEE</t>
  </si>
  <si>
    <t>Sou&amp;Cen America</t>
  </si>
  <si>
    <t>East&amp;South Asia</t>
  </si>
  <si>
    <t>Zoom scale:</t>
  </si>
  <si>
    <t>Experience</t>
  </si>
  <si>
    <t>Location</t>
  </si>
  <si>
    <t>What</t>
  </si>
  <si>
    <t>Why</t>
  </si>
  <si>
    <t>Resources</t>
  </si>
  <si>
    <t>Bar in Bar comparison chart</t>
  </si>
  <si>
    <t>Box &amp; Whisker chart</t>
  </si>
  <si>
    <t>In my opinion its a very effecitive graph to compare measures</t>
  </si>
  <si>
    <t>its rarely used in Excel. See the link for Jon Peltier's tutorial on</t>
  </si>
  <si>
    <t>how to make them.</t>
  </si>
  <si>
    <t>http://peltiertech.com/WordPress/excel-box-and-whisker-diagrams-box-plots/</t>
  </si>
  <si>
    <t>Color blind Friendly</t>
  </si>
  <si>
    <t xml:space="preserve">maybe its time to give it some thought. Without a doubt considerable </t>
  </si>
  <si>
    <t>with their RGB values. See the link for more in deep explanation.</t>
  </si>
  <si>
    <t>Zoom In / Zoom Out button</t>
  </si>
  <si>
    <t>http://peltiertech.com/</t>
  </si>
  <si>
    <t>Designed to work only on the Box&amp;Whisker charts in the dashboard</t>
  </si>
  <si>
    <t xml:space="preserve">of different scale. See the link for more deep dive analysis of this type </t>
  </si>
  <si>
    <t>Pivot Slicers</t>
  </si>
  <si>
    <t>You can change the look of the slicer more than it at</t>
  </si>
  <si>
    <t>http://www.jkp-ads.com/Articles/slicers02.asp</t>
  </si>
  <si>
    <t>first seems. This site explains it all:</t>
  </si>
  <si>
    <t xml:space="preserve"> - for more on everything on excel</t>
  </si>
  <si>
    <t>charts.</t>
  </si>
  <si>
    <t>to get a better understanding of the data.</t>
  </si>
  <si>
    <t>General</t>
  </si>
  <si>
    <t>The dashboard is designed to work on Excel 2010 and above only.</t>
  </si>
  <si>
    <t>Done with a very basic VBA code that changes the Y-scale.</t>
  </si>
  <si>
    <t>Hit Alt+F11 to see it in the Module.</t>
  </si>
  <si>
    <t>Slice &amp; dice the data anyway you want. Also looks visually much</t>
  </si>
  <si>
    <t>Tablet Friendly</t>
  </si>
  <si>
    <t xml:space="preserve">Going to start with a disclaimer: this file was not tested on Tablet so </t>
  </si>
  <si>
    <t>Two features designed to make it Tablet friendly:</t>
  </si>
  <si>
    <t>for a "Touch" device.</t>
  </si>
  <si>
    <r>
      <t>1.</t>
    </r>
    <r>
      <rPr>
        <i/>
        <u/>
        <sz val="11"/>
        <color theme="1"/>
        <rFont val="Arial"/>
        <family val="2"/>
        <scheme val="minor"/>
      </rPr>
      <t xml:space="preserve"> Pivot slicers without scroll bar</t>
    </r>
    <r>
      <rPr>
        <i/>
        <sz val="11"/>
        <color theme="1"/>
        <rFont val="Arial"/>
        <family val="2"/>
        <scheme val="minor"/>
      </rPr>
      <t xml:space="preserve"> - such control is much more suitable</t>
    </r>
  </si>
  <si>
    <r>
      <t xml:space="preserve">2. Pivot slicers </t>
    </r>
    <r>
      <rPr>
        <i/>
        <u/>
        <sz val="11"/>
        <color theme="1"/>
        <rFont val="Arial"/>
        <family val="2"/>
        <scheme val="minor"/>
      </rPr>
      <t>location on the dashboard</t>
    </r>
    <r>
      <rPr>
        <i/>
        <sz val="11"/>
        <color theme="1"/>
        <rFont val="Arial"/>
        <family val="2"/>
        <scheme val="minor"/>
      </rPr>
      <t xml:space="preserve"> - Lots of research is conducted</t>
    </r>
  </si>
  <si>
    <t>on the subject of how people use tablets and how User Interface should</t>
  </si>
  <si>
    <t>http://docs.blackberry.com/en/developers/deliverables/41577/efficient_ergonomics.jsp</t>
  </si>
  <si>
    <t>http://www.google.com/url?sa=t&amp;rct=j&amp;q=&amp;esrc=s&amp;source=web&amp;cd=9&amp;ved=0CFYQFjAI&amp;url=http%3A%2F%2Fwww.thinkmind.org%2Fdownload.php%3Farticleid%3Dachi_2012_7_40_20128&amp;ei=FTv1T6rgBMef8gOS88CCBw&amp;usg=AFQjCNGIag2H_NY8gIpxAResKTEsv1mZLg</t>
  </si>
  <si>
    <t>Few examples (not even the tip of the iceberg):</t>
  </si>
  <si>
    <t xml:space="preserve">be built.  The slicers are placed on the sides (and on the lower part of the </t>
  </si>
  <si>
    <t>of charts (and many others on the site).</t>
  </si>
  <si>
    <t>Excellent chart which exhibits high Data-Ink Ratio, unfortunately</t>
  </si>
  <si>
    <t>This is a topic usually overlooked by excel users (including myself) and</t>
  </si>
  <si>
    <t>amount of people looking at charts have some type of the condition.</t>
  </si>
  <si>
    <t>In the "cbPalette" tab a palette with suitable colors is included along</t>
  </si>
  <si>
    <t>better than the old pivot controls and gives a "look&amp;feel" experience of a</t>
  </si>
  <si>
    <t>dedicated BI platforms such as Qlikview.</t>
  </si>
  <si>
    <t>Main Features / Elements</t>
  </si>
  <si>
    <t xml:space="preserve">screen) so it will be easier to use them with yout thumbs when  you hold </t>
  </si>
  <si>
    <t>the tablet in two hands.</t>
  </si>
  <si>
    <t>additional tweaks are likely to be needed for complete friendliness :)</t>
  </si>
  <si>
    <t>Originally my intention was to explain each change and the logic behind it</t>
  </si>
  <si>
    <t>Changes made to raw data and 2 cents on Wage analysis</t>
  </si>
  <si>
    <t>but I won't :) instead here's my 2 cents on wage analysis:</t>
  </si>
  <si>
    <t>Most data remapped,</t>
  </si>
  <si>
    <t>One remark nontheless</t>
  </si>
  <si>
    <t>I'm aware that comparing countries to regions (i.e. UK to EU-16</t>
  </si>
  <si>
    <t xml:space="preserve">Wages are a very complex subject to analyze even if you limit yourself </t>
  </si>
  <si>
    <t>to one country let alone conducting an almost global wage analysis. In</t>
  </si>
  <si>
    <t xml:space="preserve">addition to economical differences between countries which require some </t>
  </si>
  <si>
    <t>adjustments (such as PPP adjustment suggested by Chandoo) lots of</t>
  </si>
  <si>
    <t xml:space="preserve">factors distort these kind of survey data: </t>
  </si>
  <si>
    <t>1. Bonuses - in some work contracts you receive annual bonus, in some</t>
  </si>
  <si>
    <t xml:space="preserve">it depends on certain achievements. Some people consider it part of </t>
  </si>
  <si>
    <t>the base salary, some don't.</t>
  </si>
  <si>
    <t>15 lines of data removed,</t>
  </si>
  <si>
    <t>2. Relocation - dramatically increases the wages in certain cases</t>
  </si>
  <si>
    <t>3. Insurance (Medical,Social etc) &amp; Taxes significantly affect wages</t>
  </si>
  <si>
    <t>4. Sometimes people take lower wages for more flexible work time, more</t>
  </si>
  <si>
    <t>vacation days etc.</t>
  </si>
  <si>
    <t>5. The income Self employed workers charge for their time is income</t>
  </si>
  <si>
    <t xml:space="preserve"> and not a wage. The wage they pay themselves is affected by many </t>
  </si>
  <si>
    <t xml:space="preserve">factors (i.e. Office rent). </t>
  </si>
  <si>
    <t xml:space="preserve">In conclusion - There is no unified parameter called "Wage" so one </t>
  </si>
  <si>
    <t>should keep this in mind when analyzing this survey (or any other).</t>
  </si>
  <si>
    <t>or to South East Asia is not a best pratice. Still it works for me :)</t>
  </si>
  <si>
    <t>who are in europe but not in Euro Zone.</t>
  </si>
  <si>
    <t>The difference between EU-16 and EU is that EU consists of countries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</si>
</sst>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64" formatCode="d\ mmmm\ yyyy\,\ h:mm\ AM/PM"/>
    <numFmt numFmtId="165" formatCode="0.0"/>
  </numFmts>
  <fonts count="28" x14ac:knownFonts="1">
    <font>
      <sz val="11"/>
      <color theme="1"/>
      <name val="Arial"/>
      <family val="2"/>
      <scheme val="minor"/>
    </font>
    <font>
      <sz val="11"/>
      <color theme="1"/>
      <name val="Arial"/>
      <family val="2"/>
      <charset val="177"/>
      <scheme val="minor"/>
    </font>
    <font>
      <u/>
      <sz val="11"/>
      <color theme="10"/>
      <name val="Arial"/>
      <family val="2"/>
      <scheme val="minor"/>
    </font>
    <font>
      <sz val="18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1"/>
      <color rgb="FF00B050"/>
      <name val="Arial"/>
      <family val="2"/>
      <scheme val="minor"/>
    </font>
    <font>
      <b/>
      <sz val="11"/>
      <color theme="0"/>
      <name val="Arial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b/>
      <sz val="11"/>
      <color rgb="FFFF0000"/>
      <name val="Arial"/>
      <family val="2"/>
      <scheme val="minor"/>
    </font>
    <font>
      <b/>
      <sz val="11"/>
      <color rgb="FF00B050"/>
      <name val="Arial"/>
      <family val="2"/>
      <scheme val="minor"/>
    </font>
    <font>
      <b/>
      <sz val="11"/>
      <color rgb="FF0070C0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sz val="11"/>
      <color theme="0"/>
      <name val="Arial"/>
      <family val="2"/>
      <scheme val="minor"/>
    </font>
    <font>
      <sz val="9"/>
      <color theme="1"/>
      <name val="Arial"/>
      <family val="2"/>
      <scheme val="minor"/>
    </font>
    <font>
      <sz val="9"/>
      <name val="Arial"/>
      <family val="2"/>
    </font>
    <font>
      <b/>
      <i/>
      <sz val="9"/>
      <name val="Arial"/>
      <family val="2"/>
    </font>
    <font>
      <b/>
      <i/>
      <sz val="20"/>
      <name val="Arial"/>
      <family val="2"/>
      <scheme val="minor"/>
    </font>
    <font>
      <b/>
      <i/>
      <sz val="22"/>
      <name val="Arial"/>
      <family val="2"/>
      <scheme val="minor"/>
    </font>
    <font>
      <b/>
      <i/>
      <sz val="14"/>
      <name val="Arial"/>
      <family val="2"/>
      <scheme val="minor"/>
    </font>
    <font>
      <b/>
      <sz val="11"/>
      <color theme="1"/>
      <name val="Arial"/>
      <family val="2"/>
      <scheme val="minor"/>
    </font>
    <font>
      <b/>
      <sz val="11"/>
      <color rgb="FFC00000"/>
      <name val="Arial"/>
      <family val="2"/>
      <scheme val="minor"/>
    </font>
    <font>
      <i/>
      <sz val="11"/>
      <color theme="1"/>
      <name val="Arial"/>
      <family val="2"/>
      <scheme val="minor"/>
    </font>
    <font>
      <b/>
      <i/>
      <sz val="11"/>
      <color rgb="FFC00000"/>
      <name val="Arial"/>
      <family val="2"/>
      <scheme val="minor"/>
    </font>
    <font>
      <i/>
      <u/>
      <sz val="11"/>
      <color theme="1"/>
      <name val="Arial"/>
      <family val="2"/>
      <scheme val="minor"/>
    </font>
    <font>
      <i/>
      <u/>
      <sz val="8"/>
      <color theme="10"/>
      <name val="Arial"/>
      <family val="2"/>
      <scheme val="minor"/>
    </font>
    <font>
      <i/>
      <u/>
      <sz val="8"/>
      <color theme="10"/>
      <name val="Arial"/>
      <family val="2"/>
    </font>
    <font>
      <i/>
      <u/>
      <sz val="9"/>
      <color theme="10"/>
      <name val="Arial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rgb="FF56B4E9"/>
        <bgColor indexed="64"/>
      </patternFill>
    </fill>
    <fill>
      <patternFill patternType="solid">
        <fgColor rgb="FFD55E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69F00"/>
        <bgColor indexed="64"/>
      </patternFill>
    </fill>
    <fill>
      <patternFill patternType="solid">
        <fgColor rgb="FFF0E442"/>
        <bgColor indexed="64"/>
      </patternFill>
    </fill>
    <fill>
      <patternFill patternType="solid">
        <fgColor rgb="FFCC79A7"/>
        <bgColor indexed="64"/>
      </patternFill>
    </fill>
    <fill>
      <patternFill patternType="solid">
        <fgColor rgb="FF009E73"/>
        <bgColor indexed="64"/>
      </patternFill>
    </fill>
    <fill>
      <patternFill patternType="solid">
        <fgColor rgb="FF0072B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4C4C4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15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9" tint="-0.499984740745262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7">
    <xf numFmtId="0" fontId="0" fillId="0" borderId="0"/>
    <xf numFmtId="0" fontId="2" fillId="0" borderId="0" applyNumberFormat="0" applyFill="0" applyBorder="0" applyAlignment="0" applyProtection="0"/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8" fillId="0" borderId="0" applyNumberFormat="0" applyFill="0" applyBorder="0" applyAlignment="0" applyProtection="0"/>
    <xf numFmtId="43" fontId="7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7" fillId="0" borderId="0"/>
    <xf numFmtId="0" fontId="1" fillId="0" borderId="0"/>
    <xf numFmtId="0" fontId="1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07">
    <xf numFmtId="0" fontId="0" fillId="0" borderId="0" xfId="0"/>
    <xf numFmtId="164" fontId="0" fillId="0" borderId="0" xfId="0" applyNumberFormat="1" applyAlignment="1">
      <alignment horizontal="left"/>
    </xf>
    <xf numFmtId="0" fontId="2" fillId="0" borderId="0" xfId="1"/>
    <xf numFmtId="0" fontId="5" fillId="0" borderId="0" xfId="0" applyFont="1"/>
    <xf numFmtId="0" fontId="0" fillId="0" borderId="0" xfId="0" applyAlignment="1">
      <alignment horizontal="left" indent="1"/>
    </xf>
    <xf numFmtId="0" fontId="6" fillId="2" borderId="0" xfId="0" applyFont="1" applyFill="1"/>
    <xf numFmtId="0" fontId="0" fillId="0" borderId="1" xfId="0" applyBorder="1"/>
    <xf numFmtId="0" fontId="6" fillId="2" borderId="1" xfId="0" applyFont="1" applyFill="1" applyBorder="1"/>
    <xf numFmtId="0" fontId="0" fillId="0" borderId="0" xfId="0" pivotButton="1"/>
    <xf numFmtId="0" fontId="0" fillId="0" borderId="0" xfId="0" applyAlignment="1">
      <alignment horizontal="right"/>
    </xf>
    <xf numFmtId="0" fontId="0" fillId="0" borderId="0" xfId="0" applyNumberFormat="1"/>
    <xf numFmtId="0" fontId="0" fillId="3" borderId="0" xfId="0" applyFill="1"/>
    <xf numFmtId="0" fontId="0" fillId="0" borderId="2" xfId="0" applyFont="1" applyBorder="1"/>
    <xf numFmtId="0" fontId="0" fillId="4" borderId="2" xfId="0" applyFont="1" applyFill="1" applyBorder="1"/>
    <xf numFmtId="0" fontId="0" fillId="0" borderId="0" xfId="0" quotePrefix="1"/>
    <xf numFmtId="0" fontId="6" fillId="5" borderId="3" xfId="0" applyFont="1" applyFill="1" applyBorder="1"/>
    <xf numFmtId="0" fontId="6" fillId="5" borderId="2" xfId="0" applyFont="1" applyFill="1" applyBorder="1"/>
    <xf numFmtId="0" fontId="6" fillId="5" borderId="4" xfId="0" applyFont="1" applyFill="1" applyBorder="1"/>
    <xf numFmtId="0" fontId="6" fillId="5" borderId="0" xfId="0" applyFont="1" applyFill="1" applyBorder="1" applyAlignment="1"/>
    <xf numFmtId="3" fontId="0" fillId="0" borderId="0" xfId="0" applyNumberFormat="1"/>
    <xf numFmtId="0" fontId="7" fillId="0" borderId="0" xfId="2"/>
    <xf numFmtId="0" fontId="7" fillId="0" borderId="0" xfId="2" applyFont="1"/>
    <xf numFmtId="2" fontId="7" fillId="0" borderId="0" xfId="2" applyNumberFormat="1"/>
    <xf numFmtId="0" fontId="1" fillId="0" borderId="0" xfId="4"/>
    <xf numFmtId="0" fontId="8" fillId="0" borderId="0" xfId="5"/>
    <xf numFmtId="0" fontId="1" fillId="6" borderId="0" xfId="4" applyFill="1"/>
    <xf numFmtId="0" fontId="1" fillId="7" borderId="0" xfId="4" applyFill="1"/>
    <xf numFmtId="0" fontId="1" fillId="8" borderId="0" xfId="4" applyFill="1"/>
    <xf numFmtId="0" fontId="1" fillId="9" borderId="0" xfId="4" applyFill="1"/>
    <xf numFmtId="0" fontId="1" fillId="10" borderId="0" xfId="4" applyFill="1"/>
    <xf numFmtId="0" fontId="1" fillId="11" borderId="0" xfId="4" applyFill="1"/>
    <xf numFmtId="0" fontId="1" fillId="12" borderId="0" xfId="4" applyFill="1"/>
    <xf numFmtId="0" fontId="1" fillId="13" borderId="0" xfId="4" applyFill="1"/>
    <xf numFmtId="0" fontId="1" fillId="14" borderId="0" xfId="4" applyFill="1"/>
    <xf numFmtId="0" fontId="9" fillId="0" borderId="0" xfId="4" applyFont="1"/>
    <xf numFmtId="0" fontId="10" fillId="0" borderId="0" xfId="4" applyFont="1"/>
    <xf numFmtId="0" fontId="11" fillId="0" borderId="0" xfId="4" applyFont="1"/>
    <xf numFmtId="9" fontId="1" fillId="0" borderId="0" xfId="4" applyNumberFormat="1"/>
    <xf numFmtId="0" fontId="12" fillId="0" borderId="0" xfId="4" applyFont="1"/>
    <xf numFmtId="0" fontId="7" fillId="0" borderId="0" xfId="2" applyFont="1" applyAlignment="1">
      <alignment vertical="center"/>
    </xf>
    <xf numFmtId="0" fontId="7" fillId="16" borderId="0" xfId="2" applyFont="1" applyFill="1"/>
    <xf numFmtId="0" fontId="13" fillId="3" borderId="0" xfId="0" applyFont="1" applyFill="1"/>
    <xf numFmtId="0" fontId="12" fillId="0" borderId="0" xfId="0" applyFont="1"/>
    <xf numFmtId="165" fontId="13" fillId="3" borderId="0" xfId="0" applyNumberFormat="1" applyFont="1" applyFill="1"/>
    <xf numFmtId="0" fontId="14" fillId="0" borderId="0" xfId="0" pivotButton="1" applyFont="1" applyAlignment="1">
      <alignment wrapText="1"/>
    </xf>
    <xf numFmtId="0" fontId="14" fillId="0" borderId="0" xfId="0" applyFont="1" applyAlignment="1">
      <alignment wrapText="1"/>
    </xf>
    <xf numFmtId="0" fontId="15" fillId="0" borderId="0" xfId="2" applyFont="1" applyAlignment="1">
      <alignment wrapText="1"/>
    </xf>
    <xf numFmtId="0" fontId="14" fillId="0" borderId="0" xfId="0" applyFont="1"/>
    <xf numFmtId="3" fontId="7" fillId="15" borderId="0" xfId="2" applyNumberFormat="1" applyFill="1"/>
    <xf numFmtId="1" fontId="7" fillId="15" borderId="0" xfId="2" applyNumberFormat="1" applyFill="1"/>
    <xf numFmtId="0" fontId="0" fillId="4" borderId="5" xfId="0" applyFont="1" applyFill="1" applyBorder="1"/>
    <xf numFmtId="0" fontId="0" fillId="4" borderId="6" xfId="0" applyFont="1" applyFill="1" applyBorder="1"/>
    <xf numFmtId="0" fontId="0" fillId="0" borderId="5" xfId="0" applyFont="1" applyBorder="1"/>
    <xf numFmtId="0" fontId="0" fillId="0" borderId="6" xfId="0" applyFont="1" applyBorder="1"/>
    <xf numFmtId="0" fontId="0" fillId="12" borderId="0" xfId="0" applyFill="1"/>
    <xf numFmtId="0" fontId="0" fillId="17" borderId="0" xfId="0" applyFill="1"/>
    <xf numFmtId="0" fontId="0" fillId="18" borderId="0" xfId="0" applyFill="1"/>
    <xf numFmtId="0" fontId="0" fillId="6" borderId="0" xfId="0" applyFill="1"/>
    <xf numFmtId="0" fontId="13" fillId="19" borderId="0" xfId="0" applyFont="1" applyFill="1"/>
    <xf numFmtId="0" fontId="0" fillId="20" borderId="0" xfId="0" applyFill="1"/>
    <xf numFmtId="0" fontId="0" fillId="21" borderId="0" xfId="0" applyFill="1"/>
    <xf numFmtId="164" fontId="0" fillId="4" borderId="6" xfId="0" applyNumberFormat="1" applyFont="1" applyFill="1" applyBorder="1" applyAlignment="1">
      <alignment horizontal="left"/>
    </xf>
    <xf numFmtId="0" fontId="0" fillId="4" borderId="6" xfId="0" applyFont="1" applyFill="1" applyBorder="1" applyAlignment="1">
      <alignment horizontal="left" indent="1"/>
    </xf>
    <xf numFmtId="0" fontId="0" fillId="4" borderId="6" xfId="0" applyNumberFormat="1" applyFont="1" applyFill="1" applyBorder="1"/>
    <xf numFmtId="164" fontId="0" fillId="0" borderId="6" xfId="0" applyNumberFormat="1" applyFont="1" applyBorder="1" applyAlignment="1">
      <alignment horizontal="left"/>
    </xf>
    <xf numFmtId="0" fontId="0" fillId="0" borderId="6" xfId="0" applyFont="1" applyBorder="1" applyAlignment="1">
      <alignment horizontal="left" indent="1"/>
    </xf>
    <xf numFmtId="0" fontId="0" fillId="0" borderId="6" xfId="0" applyNumberFormat="1" applyFont="1" applyBorder="1"/>
    <xf numFmtId="0" fontId="0" fillId="4" borderId="7" xfId="0" applyNumberFormat="1" applyFont="1" applyFill="1" applyBorder="1"/>
    <xf numFmtId="0" fontId="0" fillId="0" borderId="7" xfId="0" applyNumberFormat="1" applyFont="1" applyBorder="1"/>
    <xf numFmtId="3" fontId="16" fillId="17" borderId="8" xfId="2" applyNumberFormat="1" applyFont="1" applyFill="1" applyBorder="1" applyAlignment="1">
      <alignment horizontal="left"/>
    </xf>
    <xf numFmtId="0" fontId="16" fillId="17" borderId="8" xfId="2" applyFont="1" applyFill="1" applyBorder="1"/>
    <xf numFmtId="0" fontId="0" fillId="22" borderId="0" xfId="0" applyFill="1"/>
    <xf numFmtId="0" fontId="0" fillId="23" borderId="9" xfId="0" applyFill="1" applyBorder="1"/>
    <xf numFmtId="0" fontId="17" fillId="23" borderId="9" xfId="0" applyFont="1" applyFill="1" applyBorder="1"/>
    <xf numFmtId="0" fontId="0" fillId="23" borderId="0" xfId="0" applyFill="1"/>
    <xf numFmtId="0" fontId="0" fillId="24" borderId="0" xfId="0" applyFill="1"/>
    <xf numFmtId="0" fontId="18" fillId="23" borderId="9" xfId="0" applyFont="1" applyFill="1" applyBorder="1"/>
    <xf numFmtId="0" fontId="9" fillId="0" borderId="0" xfId="0" applyFont="1"/>
    <xf numFmtId="0" fontId="19" fillId="23" borderId="9" xfId="0" applyFont="1" applyFill="1" applyBorder="1"/>
    <xf numFmtId="0" fontId="20" fillId="0" borderId="0" xfId="0" applyFont="1"/>
    <xf numFmtId="0" fontId="0" fillId="0" borderId="10" xfId="0" applyBorder="1"/>
    <xf numFmtId="0" fontId="0" fillId="0" borderId="0" xfId="0" applyBorder="1"/>
    <xf numFmtId="0" fontId="21" fillId="0" borderId="11" xfId="0" applyFont="1" applyBorder="1"/>
    <xf numFmtId="0" fontId="0" fillId="0" borderId="11" xfId="0" applyBorder="1"/>
    <xf numFmtId="0" fontId="22" fillId="0" borderId="0" xfId="0" applyFont="1"/>
    <xf numFmtId="0" fontId="22" fillId="0" borderId="10" xfId="0" applyFont="1" applyBorder="1"/>
    <xf numFmtId="0" fontId="22" fillId="0" borderId="0" xfId="0" applyFont="1" applyBorder="1"/>
    <xf numFmtId="0" fontId="22" fillId="0" borderId="0" xfId="0" applyFont="1" applyFill="1" applyBorder="1"/>
    <xf numFmtId="0" fontId="23" fillId="0" borderId="0" xfId="0" applyFont="1"/>
    <xf numFmtId="0" fontId="22" fillId="0" borderId="0" xfId="0" applyFont="1" applyAlignment="1">
      <alignment horizontal="left" indent="1"/>
    </xf>
    <xf numFmtId="0" fontId="22" fillId="0" borderId="0" xfId="0" applyFont="1" applyBorder="1" applyAlignment="1">
      <alignment horizontal="left" indent="1"/>
    </xf>
    <xf numFmtId="0" fontId="22" fillId="0" borderId="11" xfId="0" applyFont="1" applyBorder="1" applyAlignment="1">
      <alignment horizontal="left" indent="1"/>
    </xf>
    <xf numFmtId="0" fontId="25" fillId="0" borderId="0" xfId="1" applyFont="1"/>
    <xf numFmtId="0" fontId="26" fillId="0" borderId="0" xfId="5" applyFont="1"/>
    <xf numFmtId="0" fontId="27" fillId="0" borderId="0" xfId="1" applyFont="1" applyBorder="1"/>
    <xf numFmtId="0" fontId="22" fillId="0" borderId="0" xfId="0" quotePrefix="1" applyFont="1" applyBorder="1"/>
    <xf numFmtId="0" fontId="22" fillId="0" borderId="10" xfId="0" quotePrefix="1" applyFont="1" applyBorder="1"/>
    <xf numFmtId="0" fontId="27" fillId="0" borderId="10" xfId="1" applyFont="1" applyBorder="1"/>
    <xf numFmtId="0" fontId="4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6" fillId="2" borderId="2" xfId="0" applyFont="1" applyFill="1" applyBorder="1" applyAlignment="1">
      <alignment horizontal="center"/>
    </xf>
    <xf numFmtId="0" fontId="0" fillId="0" borderId="12" xfId="0" applyBorder="1"/>
    <xf numFmtId="0" fontId="22" fillId="0" borderId="13" xfId="0" applyFont="1" applyBorder="1"/>
    <xf numFmtId="0" fontId="22" fillId="0" borderId="14" xfId="0" applyFont="1" applyBorder="1"/>
    <xf numFmtId="0" fontId="0" fillId="0" borderId="13" xfId="0" applyBorder="1"/>
    <xf numFmtId="0" fontId="0" fillId="0" borderId="14" xfId="0" applyBorder="1"/>
    <xf numFmtId="0" fontId="12" fillId="0" borderId="11" xfId="0" applyFont="1" applyBorder="1"/>
  </cellXfs>
  <cellStyles count="17">
    <cellStyle name="Comma 2" xfId="6"/>
    <cellStyle name="Comma 3" xfId="7"/>
    <cellStyle name="Normal" xfId="0" builtinId="0"/>
    <cellStyle name="Normal 2" xfId="2"/>
    <cellStyle name="Normal 3" xfId="8"/>
    <cellStyle name="Normal 4" xfId="9"/>
    <cellStyle name="Normal 5" xfId="10"/>
    <cellStyle name="Normal 6" xfId="11"/>
    <cellStyle name="Normal 7" xfId="4"/>
    <cellStyle name="Normal 8" xfId="12"/>
    <cellStyle name="Normal 9" xfId="13"/>
    <cellStyle name="Percent 2" xfId="14"/>
    <cellStyle name="Percent 3" xfId="15"/>
    <cellStyle name="Percent 4" xfId="16"/>
    <cellStyle name="היפר-קישור" xfId="1" builtinId="8"/>
    <cellStyle name="היפר-קישור 2" xfId="3"/>
    <cellStyle name="היפר-קישור 3" xfId="5"/>
  </cellStyles>
  <dxfs count="40">
    <dxf>
      <font>
        <sz val="9"/>
      </font>
    </dxf>
    <dxf>
      <font>
        <sz val="9"/>
      </font>
    </dxf>
    <dxf>
      <alignment wrapText="1" readingOrder="0"/>
    </dxf>
    <dxf>
      <alignment wrapText="1" readingOrder="0"/>
    </dxf>
    <dxf>
      <alignment wrapText="1" readingOrder="0"/>
    </dxf>
    <dxf>
      <font>
        <sz val="9"/>
      </font>
    </dxf>
    <dxf>
      <font>
        <sz val="9"/>
      </font>
    </dxf>
    <dxf>
      <alignment wrapText="1" readingOrder="0"/>
    </dxf>
    <dxf>
      <alignment wrapText="1" readingOrder="0"/>
    </dxf>
    <dxf>
      <font>
        <sz val="9"/>
      </font>
    </dxf>
    <dxf>
      <font>
        <sz val="9"/>
      </font>
    </dxf>
    <dxf>
      <alignment wrapText="1" readingOrder="0"/>
    </dxf>
    <dxf>
      <alignment wrapTex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minor"/>
      </font>
      <border diagonalUp="0" diagonalDown="0">
        <left/>
        <right/>
        <top/>
        <bottom style="thin">
          <color theme="4" tint="0.39997558519241921"/>
        </bottom>
        <vertical/>
        <horizontal/>
      </border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minor"/>
      </font>
      <fill>
        <patternFill patternType="solid">
          <fgColor theme="4"/>
          <bgColor theme="4"/>
        </patternFill>
      </fill>
    </dxf>
    <dxf>
      <font>
        <strike/>
        <color theme="1" tint="0.499984740745262"/>
      </font>
    </dxf>
    <dxf>
      <font>
        <strike/>
        <color theme="1" tint="0.499984740745262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left" vertical="bottom" textRotation="0" wrapText="0" relativeIndent="1" justifyLastLine="0" shrinkToFit="0" readingOrder="0"/>
    </dxf>
    <dxf>
      <numFmt numFmtId="164" formatCode="d\ mmmm\ yyyy\,\ h:mm\ AM/PM"/>
      <alignment horizontal="left" vertical="bottom" textRotation="0" wrapText="0" indent="0" justifyLastLine="0" shrinkToFit="0" readingOrder="0"/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strike/>
        <color theme="1" tint="0.499984740745262"/>
      </font>
    </dxf>
    <dxf>
      <font>
        <b/>
        <i val="0"/>
        <sz val="20"/>
        <color theme="0"/>
      </font>
      <fill>
        <patternFill>
          <bgColor rgb="FFF68B32"/>
        </patternFill>
      </fill>
      <border>
        <bottom style="thin">
          <color theme="4"/>
        </bottom>
        <vertical/>
        <horizontal/>
      </border>
    </dxf>
    <dxf>
      <font>
        <b/>
        <i val="0"/>
        <sz val="18"/>
        <color theme="1"/>
        <name val="Arial"/>
        <scheme val="none"/>
      </font>
      <fill>
        <patternFill patternType="solid">
          <fgColor rgb="FFFFFF00"/>
          <bgColor theme="0" tint="-4.9989318521683403E-2"/>
        </patternFill>
      </fill>
      <border>
        <left style="thin">
          <color theme="1" tint="0.34998626667073579"/>
        </left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  <vertical/>
        <horizontal/>
      </border>
    </dxf>
  </dxfs>
  <tableStyles count="1" defaultTableStyle="TableStyleMedium2" defaultPivotStyle="PivotStyleLight16">
    <tableStyle name="MyStyle1" pivot="0" table="0" count="10">
      <tableStyleElement type="wholeTable" dxfId="39"/>
      <tableStyleElement type="headerRow" dxfId="38"/>
    </tableStyle>
  </tableStyles>
  <colors>
    <mruColors>
      <color rgb="FFF68B32"/>
      <color rgb="FFF0E442"/>
      <color rgb="FFD55E00"/>
      <color rgb="FF0072B2"/>
      <color rgb="FFFFFFFF"/>
      <color rgb="FFE69F00"/>
      <color rgb="FF56B4E9"/>
      <color rgb="FF009E73"/>
      <color rgb="FFF0F042"/>
      <color rgb="FFC4C4C4"/>
    </mruColors>
  </colors>
  <extLst>
    <ext xmlns:x14="http://schemas.microsoft.com/office/spreadsheetml/2009/9/main" uri="{46F421CA-312F-682f-3DD2-61675219B42D}">
      <x14:dxfs count="8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89013336588644"/>
              <bgColor theme="3" tint="0.59996337778862885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63377788628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0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MyStyle1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7/relationships/slicerCache" Target="slicerCaches/slicerCache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7/relationships/slicerCache" Target="slicerCaches/slicerCache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1.xml"/><Relationship Id="rId5" Type="http://schemas.openxmlformats.org/officeDocument/2006/relationships/worksheet" Target="worksheets/sheet5.xml"/><Relationship Id="rId15" Type="http://schemas.microsoft.com/office/2007/relationships/slicerCache" Target="slicerCaches/slicerCache4.xml"/><Relationship Id="rId10" Type="http://schemas.openxmlformats.org/officeDocument/2006/relationships/externalLink" Target="externalLinks/externalLink2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7/relationships/slicerCache" Target="slicerCaches/slicerCache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[salary-data-for-contest4.xlsm]Bar_Charts!pvtBar1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63"/>
        <c:spPr>
          <a:solidFill>
            <a:srgbClr val="56B4E9"/>
          </a:solidFill>
        </c:spPr>
        <c:marker>
          <c:symbol val="none"/>
        </c:marker>
      </c:pivotFmt>
      <c:pivotFmt>
        <c:idx val="164"/>
        <c:spPr>
          <a:solidFill>
            <a:srgbClr val="F0E442"/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Bar_Charts!$C$5:$C$6</c:f>
              <c:strCache>
                <c:ptCount val="1"/>
                <c:pt idx="0">
                  <c:v>Avg of Salary in K USD</c:v>
                </c:pt>
              </c:strCache>
            </c:strRef>
          </c:tx>
          <c:spPr>
            <a:solidFill>
              <a:srgbClr val="56B4E9"/>
            </a:solidFill>
          </c:spPr>
          <c:invertIfNegative val="0"/>
          <c:cat>
            <c:strRef>
              <c:f>Bar_Charts!$A$7:$A$13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Bar_Charts!$C$7:$C$13</c:f>
              <c:numCache>
                <c:formatCode>#,##0</c:formatCode>
                <c:ptCount val="6"/>
                <c:pt idx="0">
                  <c:v>27.591222176203122</c:v>
                </c:pt>
                <c:pt idx="1">
                  <c:v>28.502635614117484</c:v>
                </c:pt>
                <c:pt idx="2">
                  <c:v>36.125471493125829</c:v>
                </c:pt>
                <c:pt idx="3">
                  <c:v>48.377114998166888</c:v>
                </c:pt>
                <c:pt idx="4">
                  <c:v>58.917586651470813</c:v>
                </c:pt>
                <c:pt idx="5">
                  <c:v>71.582239682460624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overlap val="100"/>
        <c:axId val="340413824"/>
        <c:axId val="340412288"/>
      </c:barChart>
      <c:barChart>
        <c:barDir val="col"/>
        <c:grouping val="clustered"/>
        <c:varyColors val="0"/>
        <c:ser>
          <c:idx val="0"/>
          <c:order val="0"/>
          <c:tx>
            <c:strRef>
              <c:f>Bar_Charts!$B$5:$B$6</c:f>
              <c:strCache>
                <c:ptCount val="1"/>
                <c:pt idx="0">
                  <c:v>Avg of hours of a day you work on Excel</c:v>
                </c:pt>
              </c:strCache>
            </c:strRef>
          </c:tx>
          <c:spPr>
            <a:solidFill>
              <a:srgbClr val="F0E442"/>
            </a:solidFill>
          </c:spPr>
          <c:invertIfNegative val="0"/>
          <c:cat>
            <c:strRef>
              <c:f>Bar_Charts!$A$7:$A$13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Bar_Charts!$B$7:$B$13</c:f>
              <c:numCache>
                <c:formatCode>#,##0</c:formatCode>
                <c:ptCount val="6"/>
                <c:pt idx="0">
                  <c:v>5.1896551724137927</c:v>
                </c:pt>
                <c:pt idx="1">
                  <c:v>4.9894067796610173</c:v>
                </c:pt>
                <c:pt idx="2">
                  <c:v>4.9617737003058107</c:v>
                </c:pt>
                <c:pt idx="3">
                  <c:v>4.8807189542483664</c:v>
                </c:pt>
                <c:pt idx="4">
                  <c:v>4.6798941798941796</c:v>
                </c:pt>
                <c:pt idx="5">
                  <c:v>4.3016759776536313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0"/>
        <c:overlap val="100"/>
        <c:axId val="340425344"/>
        <c:axId val="340423808"/>
      </c:barChart>
      <c:valAx>
        <c:axId val="34041228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340413824"/>
        <c:crosses val="autoZero"/>
        <c:crossBetween val="between"/>
      </c:valAx>
      <c:catAx>
        <c:axId val="340413824"/>
        <c:scaling>
          <c:orientation val="minMax"/>
        </c:scaling>
        <c:delete val="0"/>
        <c:axPos val="b"/>
        <c:majorTickMark val="out"/>
        <c:minorTickMark val="none"/>
        <c:tickLblPos val="nextTo"/>
        <c:crossAx val="340412288"/>
        <c:crosses val="autoZero"/>
        <c:auto val="1"/>
        <c:lblAlgn val="ctr"/>
        <c:lblOffset val="100"/>
        <c:noMultiLvlLbl val="0"/>
      </c:catAx>
      <c:valAx>
        <c:axId val="340423808"/>
        <c:scaling>
          <c:orientation val="minMax"/>
          <c:max val="25"/>
        </c:scaling>
        <c:delete val="0"/>
        <c:axPos val="r"/>
        <c:numFmt formatCode="#,##0" sourceLinked="1"/>
        <c:majorTickMark val="out"/>
        <c:minorTickMark val="none"/>
        <c:tickLblPos val="nextTo"/>
        <c:crossAx val="340425344"/>
        <c:crosses val="max"/>
        <c:crossBetween val="between"/>
      </c:valAx>
      <c:catAx>
        <c:axId val="340425344"/>
        <c:scaling>
          <c:orientation val="minMax"/>
        </c:scaling>
        <c:delete val="1"/>
        <c:axPos val="b"/>
        <c:majorTickMark val="out"/>
        <c:minorTickMark val="none"/>
        <c:tickLblPos val="none"/>
        <c:crossAx val="34042380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[salary-data-for-contest4.xlsm]Bar_Charts!pvtBar2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63"/>
        <c:spPr>
          <a:solidFill>
            <a:schemeClr val="tx1">
              <a:lumMod val="50000"/>
              <a:lumOff val="50000"/>
            </a:schemeClr>
          </a:solidFill>
        </c:spPr>
      </c:pivotFmt>
      <c:pivotFmt>
        <c:idx val="164"/>
        <c:spPr>
          <a:solidFill>
            <a:schemeClr val="tx1"/>
          </a:solidFill>
        </c:spPr>
        <c:marker>
          <c:symbol val="none"/>
        </c:marker>
      </c:pivotFmt>
      <c:pivotFmt>
        <c:idx val="165"/>
        <c:spPr>
          <a:solidFill>
            <a:srgbClr val="F0E442"/>
          </a:solidFill>
        </c:spPr>
        <c:marker>
          <c:symbol val="none"/>
        </c:marker>
      </c:pivotFmt>
      <c:pivotFmt>
        <c:idx val="166"/>
        <c:spPr>
          <a:solidFill>
            <a:srgbClr val="009E73"/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Bar_Charts!$K$5:$K$6</c:f>
              <c:strCache>
                <c:ptCount val="1"/>
                <c:pt idx="0">
                  <c:v>Avg of Salary in K USD</c:v>
                </c:pt>
              </c:strCache>
            </c:strRef>
          </c:tx>
          <c:spPr>
            <a:solidFill>
              <a:srgbClr val="009E73"/>
            </a:solidFill>
          </c:spPr>
          <c:invertIfNegative val="0"/>
          <c:cat>
            <c:strRef>
              <c:f>Bar_Charts!$I$7:$I$16</c:f>
              <c:strCache>
                <c:ptCount val="9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Manager</c:v>
                </c:pt>
                <c:pt idx="7">
                  <c:v>Accountant</c:v>
                </c:pt>
                <c:pt idx="8">
                  <c:v>Reporting</c:v>
                </c:pt>
              </c:strCache>
            </c:strRef>
          </c:cat>
          <c:val>
            <c:numRef>
              <c:f>Bar_Charts!$K$7:$K$16</c:f>
              <c:numCache>
                <c:formatCode>#,##0</c:formatCode>
                <c:ptCount val="9"/>
                <c:pt idx="0">
                  <c:v>92.945903175288549</c:v>
                </c:pt>
                <c:pt idx="1">
                  <c:v>61.690252660289843</c:v>
                </c:pt>
                <c:pt idx="2">
                  <c:v>60.43012921743945</c:v>
                </c:pt>
                <c:pt idx="3">
                  <c:v>49.956132944873787</c:v>
                </c:pt>
                <c:pt idx="4">
                  <c:v>48.093592487638006</c:v>
                </c:pt>
                <c:pt idx="5">
                  <c:v>43.464320983367664</c:v>
                </c:pt>
                <c:pt idx="6">
                  <c:v>42.147384113797273</c:v>
                </c:pt>
                <c:pt idx="7">
                  <c:v>42.098821874814988</c:v>
                </c:pt>
                <c:pt idx="8">
                  <c:v>16.478624035917242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40733952"/>
        <c:axId val="340732160"/>
      </c:barChart>
      <c:barChart>
        <c:barDir val="col"/>
        <c:grouping val="clustered"/>
        <c:varyColors val="0"/>
        <c:ser>
          <c:idx val="0"/>
          <c:order val="0"/>
          <c:tx>
            <c:strRef>
              <c:f>Bar_Charts!$J$5:$J$6</c:f>
              <c:strCache>
                <c:ptCount val="1"/>
                <c:pt idx="0">
                  <c:v>Avg of hours of a day you work on Excel</c:v>
                </c:pt>
              </c:strCache>
            </c:strRef>
          </c:tx>
          <c:spPr>
            <a:solidFill>
              <a:srgbClr val="F0E442"/>
            </a:solidFill>
          </c:spPr>
          <c:invertIfNegative val="0"/>
          <c:cat>
            <c:strRef>
              <c:f>Bar_Charts!$I$7:$I$16</c:f>
              <c:strCache>
                <c:ptCount val="9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Manager</c:v>
                </c:pt>
                <c:pt idx="7">
                  <c:v>Accountant</c:v>
                </c:pt>
                <c:pt idx="8">
                  <c:v>Reporting</c:v>
                </c:pt>
              </c:strCache>
            </c:strRef>
          </c:cat>
          <c:val>
            <c:numRef>
              <c:f>Bar_Charts!$J$7:$J$16</c:f>
              <c:numCache>
                <c:formatCode>#,##0</c:formatCode>
                <c:ptCount val="9"/>
                <c:pt idx="0">
                  <c:v>4.5106382978723403</c:v>
                </c:pt>
                <c:pt idx="1">
                  <c:v>4.872727272727273</c:v>
                </c:pt>
                <c:pt idx="2">
                  <c:v>4.5344827586206895</c:v>
                </c:pt>
                <c:pt idx="3">
                  <c:v>4.9074074074074074</c:v>
                </c:pt>
                <c:pt idx="4">
                  <c:v>3.6530612244897958</c:v>
                </c:pt>
                <c:pt idx="5">
                  <c:v>5.0923809523809522</c:v>
                </c:pt>
                <c:pt idx="6">
                  <c:v>4.461636828644501</c:v>
                </c:pt>
                <c:pt idx="7">
                  <c:v>4.9702970297029703</c:v>
                </c:pt>
                <c:pt idx="8">
                  <c:v>5.9859154929577461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9"/>
        <c:overlap val="100"/>
        <c:axId val="340737024"/>
        <c:axId val="340735488"/>
      </c:barChart>
      <c:valAx>
        <c:axId val="340732160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340733952"/>
        <c:crosses val="autoZero"/>
        <c:crossBetween val="between"/>
      </c:valAx>
      <c:catAx>
        <c:axId val="340733952"/>
        <c:scaling>
          <c:orientation val="minMax"/>
        </c:scaling>
        <c:delete val="0"/>
        <c:axPos val="b"/>
        <c:majorTickMark val="out"/>
        <c:minorTickMark val="none"/>
        <c:tickLblPos val="nextTo"/>
        <c:crossAx val="340732160"/>
        <c:crosses val="autoZero"/>
        <c:auto val="1"/>
        <c:lblAlgn val="ctr"/>
        <c:lblOffset val="100"/>
        <c:noMultiLvlLbl val="0"/>
      </c:catAx>
      <c:valAx>
        <c:axId val="340735488"/>
        <c:scaling>
          <c:orientation val="minMax"/>
          <c:max val="25"/>
        </c:scaling>
        <c:delete val="0"/>
        <c:axPos val="r"/>
        <c:numFmt formatCode="#,##0" sourceLinked="1"/>
        <c:majorTickMark val="out"/>
        <c:minorTickMark val="none"/>
        <c:tickLblPos val="nextTo"/>
        <c:crossAx val="340737024"/>
        <c:crosses val="max"/>
        <c:crossBetween val="between"/>
      </c:valAx>
      <c:catAx>
        <c:axId val="340737024"/>
        <c:scaling>
          <c:orientation val="minMax"/>
        </c:scaling>
        <c:delete val="1"/>
        <c:axPos val="b"/>
        <c:majorTickMark val="out"/>
        <c:minorTickMark val="none"/>
        <c:tickLblPos val="none"/>
        <c:crossAx val="34073548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[salary-data-for-contest4.xlsm]Bar_Charts!pvtBar3</c:name>
    <c:fmtId val="2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63"/>
        <c:spPr>
          <a:solidFill>
            <a:schemeClr val="tx1">
              <a:lumMod val="50000"/>
              <a:lumOff val="50000"/>
            </a:schemeClr>
          </a:solidFill>
        </c:spPr>
      </c:pivotFmt>
      <c:pivotFmt>
        <c:idx val="164"/>
        <c:spPr>
          <a:solidFill>
            <a:schemeClr val="tx1"/>
          </a:solidFill>
        </c:spPr>
        <c:marker>
          <c:symbol val="none"/>
        </c:marker>
      </c:pivotFmt>
      <c:pivotFmt>
        <c:idx val="165"/>
        <c:spPr>
          <a:solidFill>
            <a:schemeClr val="tx1"/>
          </a:solidFill>
        </c:spPr>
        <c:marker>
          <c:symbol val="none"/>
        </c:marker>
      </c:pivotFmt>
      <c:pivotFmt>
        <c:idx val="166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67"/>
        <c:spPr>
          <a:solidFill>
            <a:schemeClr val="tx1">
              <a:lumMod val="50000"/>
              <a:lumOff val="50000"/>
            </a:schemeClr>
          </a:solidFill>
        </c:spPr>
        <c:marker>
          <c:symbol val="none"/>
        </c:marker>
      </c:pivotFmt>
      <c:pivotFmt>
        <c:idx val="168"/>
        <c:spPr>
          <a:solidFill>
            <a:srgbClr val="D55E00"/>
          </a:solidFill>
        </c:spPr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Bar_Charts!$S$5:$S$6</c:f>
              <c:strCache>
                <c:ptCount val="1"/>
                <c:pt idx="0">
                  <c:v>Avg of Salary in K USD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invertIfNegative val="0"/>
          <c:cat>
            <c:strRef>
              <c:f>Bar_Charts!$Q$7:$Q$19</c:f>
              <c:strCache>
                <c:ptCount val="12"/>
                <c:pt idx="0">
                  <c:v>Australia &amp; NZ</c:v>
                </c:pt>
                <c:pt idx="1">
                  <c:v>EU</c:v>
                </c:pt>
                <c:pt idx="2">
                  <c:v>USA</c:v>
                </c:pt>
                <c:pt idx="3">
                  <c:v>Canada</c:v>
                </c:pt>
                <c:pt idx="4">
                  <c:v>UK</c:v>
                </c:pt>
                <c:pt idx="5">
                  <c:v>EU-16</c:v>
                </c:pt>
                <c:pt idx="6">
                  <c:v>Russia &amp; CEE</c:v>
                </c:pt>
                <c:pt idx="7">
                  <c:v>Middle East</c:v>
                </c:pt>
                <c:pt idx="8">
                  <c:v>Africa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Bar_Charts!$S$7:$S$19</c:f>
              <c:numCache>
                <c:formatCode>#,##0</c:formatCode>
                <c:ptCount val="12"/>
                <c:pt idx="0">
                  <c:v>89.542521760122028</c:v>
                </c:pt>
                <c:pt idx="1">
                  <c:v>73.669728241478381</c:v>
                </c:pt>
                <c:pt idx="2">
                  <c:v>73.120946587537077</c:v>
                </c:pt>
                <c:pt idx="3">
                  <c:v>70.674810156722472</c:v>
                </c:pt>
                <c:pt idx="4">
                  <c:v>62.818382566752661</c:v>
                </c:pt>
                <c:pt idx="5">
                  <c:v>56.89219153925265</c:v>
                </c:pt>
                <c:pt idx="6">
                  <c:v>45.480694950924473</c:v>
                </c:pt>
                <c:pt idx="7">
                  <c:v>39.070865534813755</c:v>
                </c:pt>
                <c:pt idx="8">
                  <c:v>38.214009103362997</c:v>
                </c:pt>
                <c:pt idx="9">
                  <c:v>29.97585540950594</c:v>
                </c:pt>
                <c:pt idx="10">
                  <c:v>22.885450799931959</c:v>
                </c:pt>
                <c:pt idx="11">
                  <c:v>13.173128237255234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8"/>
        <c:overlap val="100"/>
        <c:axId val="340849792"/>
        <c:axId val="340843904"/>
      </c:barChart>
      <c:barChart>
        <c:barDir val="col"/>
        <c:grouping val="clustered"/>
        <c:varyColors val="0"/>
        <c:ser>
          <c:idx val="0"/>
          <c:order val="0"/>
          <c:tx>
            <c:strRef>
              <c:f>Bar_Charts!$R$5:$R$6</c:f>
              <c:strCache>
                <c:ptCount val="1"/>
                <c:pt idx="0">
                  <c:v>Avg of hours of a day you work on Excel</c:v>
                </c:pt>
              </c:strCache>
            </c:strRef>
          </c:tx>
          <c:spPr>
            <a:solidFill>
              <a:srgbClr val="D55E00"/>
            </a:solidFill>
          </c:spPr>
          <c:invertIfNegative val="0"/>
          <c:cat>
            <c:strRef>
              <c:f>Bar_Charts!$Q$7:$Q$19</c:f>
              <c:strCache>
                <c:ptCount val="12"/>
                <c:pt idx="0">
                  <c:v>Australia &amp; NZ</c:v>
                </c:pt>
                <c:pt idx="1">
                  <c:v>EU</c:v>
                </c:pt>
                <c:pt idx="2">
                  <c:v>USA</c:v>
                </c:pt>
                <c:pt idx="3">
                  <c:v>Canada</c:v>
                </c:pt>
                <c:pt idx="4">
                  <c:v>UK</c:v>
                </c:pt>
                <c:pt idx="5">
                  <c:v>EU-16</c:v>
                </c:pt>
                <c:pt idx="6">
                  <c:v>Russia &amp; CEE</c:v>
                </c:pt>
                <c:pt idx="7">
                  <c:v>Middle East</c:v>
                </c:pt>
                <c:pt idx="8">
                  <c:v>Africa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Bar_Charts!$R$7:$R$19</c:f>
              <c:numCache>
                <c:formatCode>#,##0</c:formatCode>
                <c:ptCount val="12"/>
                <c:pt idx="0">
                  <c:v>4.3764044943820224</c:v>
                </c:pt>
                <c:pt idx="1">
                  <c:v>4.166666666666667</c:v>
                </c:pt>
                <c:pt idx="2">
                  <c:v>4.7121661721068246</c:v>
                </c:pt>
                <c:pt idx="3">
                  <c:v>4.9375</c:v>
                </c:pt>
                <c:pt idx="4">
                  <c:v>5</c:v>
                </c:pt>
                <c:pt idx="5">
                  <c:v>4.3819444444444446</c:v>
                </c:pt>
                <c:pt idx="6">
                  <c:v>6.25</c:v>
                </c:pt>
                <c:pt idx="7">
                  <c:v>4.8809523809523814</c:v>
                </c:pt>
                <c:pt idx="8">
                  <c:v>6.096774193548387</c:v>
                </c:pt>
                <c:pt idx="9">
                  <c:v>5.4629629629629628</c:v>
                </c:pt>
                <c:pt idx="10">
                  <c:v>4.9358974358974361</c:v>
                </c:pt>
                <c:pt idx="11">
                  <c:v>4.9027484143763216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99"/>
        <c:overlap val="100"/>
        <c:axId val="340869504"/>
        <c:axId val="340851328"/>
      </c:barChart>
      <c:valAx>
        <c:axId val="340843904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crossAx val="340849792"/>
        <c:crosses val="autoZero"/>
        <c:crossBetween val="between"/>
      </c:valAx>
      <c:catAx>
        <c:axId val="340849792"/>
        <c:scaling>
          <c:orientation val="minMax"/>
        </c:scaling>
        <c:delete val="0"/>
        <c:axPos val="b"/>
        <c:majorTickMark val="out"/>
        <c:minorTickMark val="none"/>
        <c:tickLblPos val="nextTo"/>
        <c:crossAx val="340843904"/>
        <c:crosses val="autoZero"/>
        <c:auto val="1"/>
        <c:lblAlgn val="ctr"/>
        <c:lblOffset val="100"/>
        <c:noMultiLvlLbl val="0"/>
      </c:catAx>
      <c:valAx>
        <c:axId val="340851328"/>
        <c:scaling>
          <c:orientation val="minMax"/>
          <c:max val="25"/>
        </c:scaling>
        <c:delete val="0"/>
        <c:axPos val="r"/>
        <c:numFmt formatCode="#,##0" sourceLinked="1"/>
        <c:majorTickMark val="out"/>
        <c:minorTickMark val="none"/>
        <c:tickLblPos val="nextTo"/>
        <c:crossAx val="340869504"/>
        <c:crosses val="max"/>
        <c:crossBetween val="between"/>
      </c:valAx>
      <c:catAx>
        <c:axId val="340869504"/>
        <c:scaling>
          <c:orientation val="minMax"/>
        </c:scaling>
        <c:delete val="1"/>
        <c:axPos val="b"/>
        <c:majorTickMark val="out"/>
        <c:minorTickMark val="none"/>
        <c:tickLblPos val="none"/>
        <c:crossAx val="340851328"/>
        <c:crosses val="autoZero"/>
        <c:auto val="1"/>
        <c:lblAlgn val="ctr"/>
        <c:lblOffset val="100"/>
        <c:noMultiLvlLbl val="0"/>
      </c:cat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BxW_Charts!$B$12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BxW_Charts!$C$15:$H$15</c:f>
                <c:numCache>
                  <c:formatCode>General</c:formatCode>
                  <c:ptCount val="6"/>
                  <c:pt idx="0">
                    <c:v>6.7670083412281752</c:v>
                  </c:pt>
                  <c:pt idx="1">
                    <c:v>4.605076045235049</c:v>
                  </c:pt>
                  <c:pt idx="2">
                    <c:v>5.3957987562950986</c:v>
                  </c:pt>
                  <c:pt idx="3">
                    <c:v>13.476413930936017</c:v>
                  </c:pt>
                  <c:pt idx="4">
                    <c:v>21.6</c:v>
                  </c:pt>
                  <c:pt idx="5">
                    <c:v>31.637960992740123</c:v>
                  </c:pt>
                </c:numCache>
              </c:numRef>
            </c:minus>
            <c:spPr>
              <a:ln>
                <a:solidFill>
                  <a:prstClr val="white">
                    <a:lumMod val="50000"/>
                  </a:prstClr>
                </a:solidFill>
              </a:ln>
            </c:spPr>
          </c:errBars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BxW_Charts!$C$12:$H$12</c:f>
              <c:numCache>
                <c:formatCode>#,##0</c:formatCode>
                <c:ptCount val="6"/>
                <c:pt idx="0">
                  <c:v>8.9039583437212837</c:v>
                </c:pt>
                <c:pt idx="1">
                  <c:v>6.4108500074793247</c:v>
                </c:pt>
                <c:pt idx="2">
                  <c:v>7.5327487587882072</c:v>
                </c:pt>
                <c:pt idx="3">
                  <c:v>15.259580835358271</c:v>
                </c:pt>
                <c:pt idx="4">
                  <c:v>24</c:v>
                </c:pt>
                <c:pt idx="5">
                  <c:v>34.837960992740122</c:v>
                </c:pt>
              </c:numCache>
            </c:numRef>
          </c:val>
        </c:ser>
        <c:ser>
          <c:idx val="1"/>
          <c:order val="1"/>
          <c:tx>
            <c:strRef>
              <c:f>BxW_Charts!$B$13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rgbClr val="D55E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BxW_Charts!$C$13:$H$13</c:f>
              <c:numCache>
                <c:formatCode>#,##0</c:formatCode>
                <c:ptCount val="6"/>
                <c:pt idx="0">
                  <c:v>11.096041656278716</c:v>
                </c:pt>
                <c:pt idx="1">
                  <c:v>8.6575145846837671</c:v>
                </c:pt>
                <c:pt idx="2">
                  <c:v>12.98197126514563</c:v>
                </c:pt>
                <c:pt idx="3">
                  <c:v>24.44264756548278</c:v>
                </c:pt>
                <c:pt idx="4">
                  <c:v>33.16797475462235</c:v>
                </c:pt>
                <c:pt idx="5">
                  <c:v>28.969086495654977</c:v>
                </c:pt>
              </c:numCache>
            </c:numRef>
          </c:val>
        </c:ser>
        <c:ser>
          <c:idx val="2"/>
          <c:order val="2"/>
          <c:tx>
            <c:strRef>
              <c:f>BxW_Charts!$B$14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rgbClr val="0072B2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BxW_Charts!$C$16:$H$16</c:f>
                <c:numCache>
                  <c:formatCode>General</c:formatCode>
                  <c:ptCount val="6"/>
                  <c:pt idx="0">
                    <c:v>59.712558967355235</c:v>
                  </c:pt>
                  <c:pt idx="1">
                    <c:v>103.13035006969363</c:v>
                  </c:pt>
                  <c:pt idx="2">
                    <c:v>119.10879278164424</c:v>
                  </c:pt>
                  <c:pt idx="3">
                    <c:v>187.42343547181684</c:v>
                  </c:pt>
                  <c:pt idx="4">
                    <c:v>143.6718990184894</c:v>
                  </c:pt>
                  <c:pt idx="5">
                    <c:v>198.40131375514807</c:v>
                  </c:pt>
                </c:numCache>
              </c:numRef>
            </c:plus>
            <c:minus>
              <c:numRef>
                <c:f>BxW_Charts!$H$18</c:f>
                <c:numCache>
                  <c:formatCode>General</c:formatCode>
                  <c:ptCount val="1"/>
                </c:numCache>
              </c:numRef>
            </c:minus>
            <c:spPr>
              <a:ln>
                <a:solidFill>
                  <a:prstClr val="white">
                    <a:lumMod val="50000"/>
                  </a:prstClr>
                </a:solidFill>
              </a:ln>
            </c:spPr>
          </c:errBars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BxW_Charts!$C$14:$H$14</c:f>
              <c:numCache>
                <c:formatCode>#,##0</c:formatCode>
                <c:ptCount val="6"/>
                <c:pt idx="0">
                  <c:v>22.278406672908332</c:v>
                </c:pt>
                <c:pt idx="1">
                  <c:v>30.085635407836904</c:v>
                </c:pt>
                <c:pt idx="2">
                  <c:v>37.976487194421921</c:v>
                </c:pt>
                <c:pt idx="3">
                  <c:v>32.87433612734209</c:v>
                </c:pt>
                <c:pt idx="4">
                  <c:v>27.83202524537765</c:v>
                </c:pt>
                <c:pt idx="5">
                  <c:v>37.791638756456834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39760640"/>
        <c:axId val="339762560"/>
      </c:barChart>
      <c:lineChart>
        <c:grouping val="standard"/>
        <c:varyColors val="0"/>
        <c:ser>
          <c:idx val="3"/>
          <c:order val="3"/>
          <c:tx>
            <c:strRef>
              <c:f>BxW_Charts!$B$5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0E442"/>
              </a:solidFill>
              <a:ln>
                <a:noFill/>
              </a:ln>
            </c:spPr>
          </c:marker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BxW_Charts!$C$5:$H$5</c:f>
              <c:numCache>
                <c:formatCode>#,##0</c:formatCode>
                <c:ptCount val="6"/>
                <c:pt idx="0">
                  <c:v>27.591222176203114</c:v>
                </c:pt>
                <c:pt idx="1">
                  <c:v>28.502635614117491</c:v>
                </c:pt>
                <c:pt idx="2">
                  <c:v>36.125471493125808</c:v>
                </c:pt>
                <c:pt idx="3">
                  <c:v>48.37711499816686</c:v>
                </c:pt>
                <c:pt idx="4">
                  <c:v>58.91758665147082</c:v>
                </c:pt>
                <c:pt idx="5">
                  <c:v>71.582239682460624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9760640"/>
        <c:axId val="339762560"/>
      </c:lineChart>
      <c:catAx>
        <c:axId val="339760640"/>
        <c:scaling>
          <c:orientation val="minMax"/>
        </c:scaling>
        <c:delete val="0"/>
        <c:axPos val="b"/>
        <c:majorTickMark val="none"/>
        <c:minorTickMark val="none"/>
        <c:tickLblPos val="nextTo"/>
        <c:crossAx val="339762560"/>
        <c:crosses val="autoZero"/>
        <c:auto val="1"/>
        <c:lblAlgn val="ctr"/>
        <c:lblOffset val="100"/>
        <c:noMultiLvlLbl val="0"/>
      </c:catAx>
      <c:valAx>
        <c:axId val="339762560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33976064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BxW_Charts!$B$12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BxW_Charts!$Q$15:$Y$15</c:f>
                <c:numCache>
                  <c:formatCode>General</c:formatCode>
                  <c:ptCount val="9"/>
                  <c:pt idx="0">
                    <c:v>12.863049997506891</c:v>
                  </c:pt>
                  <c:pt idx="1">
                    <c:v>9.8584114680306065</c:v>
                  </c:pt>
                  <c:pt idx="2">
                    <c:v>49.328812496883614</c:v>
                  </c:pt>
                  <c:pt idx="3">
                    <c:v>11.316833095577746</c:v>
                  </c:pt>
                  <c:pt idx="4">
                    <c:v>16.624830774710563</c:v>
                  </c:pt>
                  <c:pt idx="5">
                    <c:v>20.120410009473812</c:v>
                  </c:pt>
                  <c:pt idx="6">
                    <c:v>11.613562509349155</c:v>
                  </c:pt>
                  <c:pt idx="7">
                    <c:v>31.481000000000002</c:v>
                  </c:pt>
                  <c:pt idx="8">
                    <c:v>2.2373744500320516</c:v>
                  </c:pt>
                </c:numCache>
              </c:numRef>
            </c:minus>
            <c:spPr>
              <a:ln>
                <a:solidFill>
                  <a:prstClr val="white">
                    <a:lumMod val="50000"/>
                  </a:prstClr>
                </a:solidFill>
              </a:ln>
            </c:spPr>
          </c:errBars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BxW_Charts!$Q$12:$Y$12</c:f>
              <c:numCache>
                <c:formatCode>0</c:formatCode>
                <c:ptCount val="9"/>
                <c:pt idx="0">
                  <c:v>15</c:v>
                </c:pt>
                <c:pt idx="1">
                  <c:v>11.664185430274882</c:v>
                </c:pt>
                <c:pt idx="2">
                  <c:v>52</c:v>
                </c:pt>
                <c:pt idx="3">
                  <c:v>13.1</c:v>
                </c:pt>
                <c:pt idx="4">
                  <c:v>19.189170777702294</c:v>
                </c:pt>
                <c:pt idx="5">
                  <c:v>22.684750012465543</c:v>
                </c:pt>
                <c:pt idx="6">
                  <c:v>14.28475001246554</c:v>
                </c:pt>
                <c:pt idx="7">
                  <c:v>35.5</c:v>
                </c:pt>
                <c:pt idx="8">
                  <c:v>4.1479104190558953</c:v>
                </c:pt>
              </c:numCache>
            </c:numRef>
          </c:val>
        </c:ser>
        <c:ser>
          <c:idx val="1"/>
          <c:order val="1"/>
          <c:tx>
            <c:strRef>
              <c:f>BxW_Charts!$B$13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rgbClr val="56B4E9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BxW_Charts!$Q$13:$Y$13</c:f>
              <c:numCache>
                <c:formatCode>0</c:formatCode>
                <c:ptCount val="9"/>
                <c:pt idx="0">
                  <c:v>30</c:v>
                </c:pt>
                <c:pt idx="1">
                  <c:v>28.335814569725116</c:v>
                </c:pt>
                <c:pt idx="2">
                  <c:v>43</c:v>
                </c:pt>
                <c:pt idx="3">
                  <c:v>31.554095718350929</c:v>
                </c:pt>
                <c:pt idx="4">
                  <c:v>35.658539805466425</c:v>
                </c:pt>
                <c:pt idx="5">
                  <c:v>34.483224742156807</c:v>
                </c:pt>
                <c:pt idx="6">
                  <c:v>35.146013204577358</c:v>
                </c:pt>
                <c:pt idx="7">
                  <c:v>13.5</c:v>
                </c:pt>
                <c:pt idx="8">
                  <c:v>2.9752562559211322</c:v>
                </c:pt>
              </c:numCache>
            </c:numRef>
          </c:val>
        </c:ser>
        <c:ser>
          <c:idx val="2"/>
          <c:order val="2"/>
          <c:tx>
            <c:strRef>
              <c:f>BxW_Charts!$B$14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rgbClr val="009E73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BxW_Charts!$Q$16:$Y$16</c:f>
                <c:numCache>
                  <c:formatCode>General</c:formatCode>
                  <c:ptCount val="9"/>
                  <c:pt idx="0">
                    <c:v>179.76684884103886</c:v>
                  </c:pt>
                  <c:pt idx="1">
                    <c:v>330.38708711004119</c:v>
                  </c:pt>
                  <c:pt idx="2">
                    <c:v>175</c:v>
                  </c:pt>
                  <c:pt idx="3">
                    <c:v>114.55286911730863</c:v>
                  </c:pt>
                  <c:pt idx="4">
                    <c:v>157.63679643132517</c:v>
                  </c:pt>
                  <c:pt idx="5">
                    <c:v>139.32699653663909</c:v>
                  </c:pt>
                  <c:pt idx="6">
                    <c:v>156.36974856804207</c:v>
                  </c:pt>
                  <c:pt idx="7">
                    <c:v>327.88416662511486</c:v>
                  </c:pt>
                  <c:pt idx="8">
                    <c:v>235.54988779832155</c:v>
                  </c:pt>
                </c:numCache>
              </c:numRef>
            </c:plus>
            <c:minus>
              <c:numRef>
                <c:f>BxW_Charts!$H$18</c:f>
                <c:numCache>
                  <c:formatCode>General</c:formatCode>
                  <c:ptCount val="1"/>
                </c:numCache>
              </c:numRef>
            </c:minus>
            <c:spPr>
              <a:ln>
                <a:solidFill>
                  <a:prstClr val="white">
                    <a:lumMod val="50000"/>
                  </a:prstClr>
                </a:solidFill>
              </a:ln>
            </c:spPr>
          </c:errBars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BxW_Charts!$Q$14:$Y$14</c:f>
              <c:numCache>
                <c:formatCode>0</c:formatCode>
                <c:ptCount val="9"/>
                <c:pt idx="0">
                  <c:v>21.073531916542834</c:v>
                </c:pt>
                <c:pt idx="1">
                  <c:v>29.612912889958835</c:v>
                </c:pt>
                <c:pt idx="2">
                  <c:v>30</c:v>
                </c:pt>
                <c:pt idx="3">
                  <c:v>18.393035164340439</c:v>
                </c:pt>
                <c:pt idx="4">
                  <c:v>37.515492985506114</c:v>
                </c:pt>
                <c:pt idx="5">
                  <c:v>32.176927727227962</c:v>
                </c:pt>
                <c:pt idx="6">
                  <c:v>25.319236782957098</c:v>
                </c:pt>
                <c:pt idx="7">
                  <c:v>23.115833374885142</c:v>
                </c:pt>
                <c:pt idx="8">
                  <c:v>11.406833325022973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1664128"/>
        <c:axId val="341666048"/>
      </c:barChart>
      <c:lineChart>
        <c:grouping val="standard"/>
        <c:varyColors val="0"/>
        <c:ser>
          <c:idx val="3"/>
          <c:order val="3"/>
          <c:tx>
            <c:strRef>
              <c:f>BxW_Charts!$B$5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0F042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BxW_Charts!$Q$5:$Y$5</c:f>
              <c:numCache>
                <c:formatCode>0</c:formatCode>
                <c:ptCount val="9"/>
                <c:pt idx="0">
                  <c:v>46.388319833605053</c:v>
                </c:pt>
                <c:pt idx="1">
                  <c:v>46.66781678872762</c:v>
                </c:pt>
                <c:pt idx="2">
                  <c:v>97.2658756186608</c:v>
                </c:pt>
                <c:pt idx="3">
                  <c:v>45.182838907761365</c:v>
                </c:pt>
                <c:pt idx="4">
                  <c:v>62.950733221147324</c:v>
                </c:pt>
                <c:pt idx="5">
                  <c:v>65.10392902576551</c:v>
                </c:pt>
                <c:pt idx="6">
                  <c:v>51.715151424567132</c:v>
                </c:pt>
                <c:pt idx="7">
                  <c:v>59.812969274133827</c:v>
                </c:pt>
                <c:pt idx="8">
                  <c:v>19.574158532349131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664128"/>
        <c:axId val="341666048"/>
      </c:lineChart>
      <c:catAx>
        <c:axId val="341664128"/>
        <c:scaling>
          <c:orientation val="minMax"/>
        </c:scaling>
        <c:delete val="0"/>
        <c:axPos val="b"/>
        <c:majorTickMark val="none"/>
        <c:minorTickMark val="none"/>
        <c:tickLblPos val="nextTo"/>
        <c:crossAx val="341666048"/>
        <c:crosses val="autoZero"/>
        <c:auto val="1"/>
        <c:lblAlgn val="ctr"/>
        <c:lblOffset val="100"/>
        <c:noMultiLvlLbl val="0"/>
      </c:catAx>
      <c:valAx>
        <c:axId val="341666048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341664128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BxW_Charts!$B$12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Ref>
                <c:f>[2]BxW_Charts!$BJ$18</c:f>
                <c:numCache>
                  <c:formatCode>General</c:formatCode>
                  <c:ptCount val="1"/>
                </c:numCache>
              </c:numRef>
            </c:plus>
            <c:minus>
              <c:numRef>
                <c:f>[2]BxW_Charts!$AK$15:$AV$15</c:f>
                <c:numCache>
                  <c:formatCode>General</c:formatCode>
                  <c:ptCount val="12"/>
                  <c:pt idx="0">
                    <c:v>43.807047488395099</c:v>
                  </c:pt>
                  <c:pt idx="1">
                    <c:v>12.992085411495079</c:v>
                  </c:pt>
                  <c:pt idx="2">
                    <c:v>39</c:v>
                  </c:pt>
                  <c:pt idx="3">
                    <c:v>29.792019037879086</c:v>
                  </c:pt>
                  <c:pt idx="4">
                    <c:v>25.612896921093366</c:v>
                  </c:pt>
                  <c:pt idx="5">
                    <c:v>26.111983169748235</c:v>
                  </c:pt>
                  <c:pt idx="6">
                    <c:v>3.9427500000000002</c:v>
                  </c:pt>
                  <c:pt idx="7">
                    <c:v>18</c:v>
                  </c:pt>
                  <c:pt idx="8">
                    <c:v>9.3055710365259046</c:v>
                  </c:pt>
                  <c:pt idx="9">
                    <c:v>5.5</c:v>
                  </c:pt>
                  <c:pt idx="10">
                    <c:v>3.0755976881565861</c:v>
                  </c:pt>
                  <c:pt idx="11">
                    <c:v>3.2054250037396623</c:v>
                  </c:pt>
                </c:numCache>
              </c:numRef>
            </c:minus>
            <c:spPr>
              <a:ln>
                <a:solidFill>
                  <a:prstClr val="white">
                    <a:lumMod val="50000"/>
                  </a:prstClr>
                </a:solidFill>
              </a:ln>
            </c:spPr>
          </c:errBars>
          <c:cat>
            <c:strRef>
              <c:f>BxW_Charts!$AK$3:$AV$3</c:f>
              <c:strCache>
                <c:ptCount val="12"/>
                <c:pt idx="0">
                  <c:v>Australia &amp; NZ</c:v>
                </c:pt>
                <c:pt idx="1">
                  <c:v>USA</c:v>
                </c:pt>
                <c:pt idx="2">
                  <c:v>Canada</c:v>
                </c:pt>
                <c:pt idx="3">
                  <c:v>UK</c:v>
                </c:pt>
                <c:pt idx="4">
                  <c:v>EU</c:v>
                </c:pt>
                <c:pt idx="5">
                  <c:v>EU-16</c:v>
                </c:pt>
                <c:pt idx="6">
                  <c:v>Russia &amp; CEE</c:v>
                </c:pt>
                <c:pt idx="7">
                  <c:v>Africa</c:v>
                </c:pt>
                <c:pt idx="8">
                  <c:v>Middle East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BxW_Charts!$AK$12:$AV$12</c:f>
              <c:numCache>
                <c:formatCode>0</c:formatCode>
                <c:ptCount val="12"/>
                <c:pt idx="0">
                  <c:v>63.807047488395099</c:v>
                </c:pt>
                <c:pt idx="1">
                  <c:v>50</c:v>
                </c:pt>
                <c:pt idx="2">
                  <c:v>51.134799197576996</c:v>
                </c:pt>
                <c:pt idx="3">
                  <c:v>42.950857913833488</c:v>
                </c:pt>
                <c:pt idx="4">
                  <c:v>19.399999999999999</c:v>
                </c:pt>
                <c:pt idx="5">
                  <c:v>38.111983169748235</c:v>
                </c:pt>
                <c:pt idx="6">
                  <c:v>14.55</c:v>
                </c:pt>
                <c:pt idx="7">
                  <c:v>12.326656394453005</c:v>
                </c:pt>
                <c:pt idx="8">
                  <c:v>24</c:v>
                </c:pt>
                <c:pt idx="9">
                  <c:v>11.3</c:v>
                </c:pt>
                <c:pt idx="10">
                  <c:v>5.0826943786459067</c:v>
                </c:pt>
                <c:pt idx="11">
                  <c:v>5.3423750062327704</c:v>
                </c:pt>
              </c:numCache>
            </c:numRef>
          </c:val>
        </c:ser>
        <c:ser>
          <c:idx val="1"/>
          <c:order val="1"/>
          <c:tx>
            <c:strRef>
              <c:f>BxW_Charts!$B$13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rgbClr val="56B4E9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BxW_Charts!$AK$3:$AV$3</c:f>
              <c:strCache>
                <c:ptCount val="12"/>
                <c:pt idx="0">
                  <c:v>Australia &amp; NZ</c:v>
                </c:pt>
                <c:pt idx="1">
                  <c:v>USA</c:v>
                </c:pt>
                <c:pt idx="2">
                  <c:v>Canada</c:v>
                </c:pt>
                <c:pt idx="3">
                  <c:v>UK</c:v>
                </c:pt>
                <c:pt idx="4">
                  <c:v>EU</c:v>
                </c:pt>
                <c:pt idx="5">
                  <c:v>EU-16</c:v>
                </c:pt>
                <c:pt idx="6">
                  <c:v>Russia &amp; CEE</c:v>
                </c:pt>
                <c:pt idx="7">
                  <c:v>Africa</c:v>
                </c:pt>
                <c:pt idx="8">
                  <c:v>Middle East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BxW_Charts!$AK$13:$AV$13</c:f>
              <c:numCache>
                <c:formatCode>0</c:formatCode>
                <c:ptCount val="12"/>
                <c:pt idx="0">
                  <c:v>22.885273305828946</c:v>
                </c:pt>
                <c:pt idx="1">
                  <c:v>15</c:v>
                </c:pt>
                <c:pt idx="2">
                  <c:v>12.783699799394249</c:v>
                </c:pt>
                <c:pt idx="3">
                  <c:v>12.215381608521461</c:v>
                </c:pt>
                <c:pt idx="4">
                  <c:v>39.604135180796575</c:v>
                </c:pt>
                <c:pt idx="5">
                  <c:v>15.24479326789929</c:v>
                </c:pt>
                <c:pt idx="6">
                  <c:v>20.95</c:v>
                </c:pt>
                <c:pt idx="7">
                  <c:v>12.537343605546996</c:v>
                </c:pt>
                <c:pt idx="8">
                  <c:v>12</c:v>
                </c:pt>
                <c:pt idx="9">
                  <c:v>8.3000000000000007</c:v>
                </c:pt>
                <c:pt idx="10">
                  <c:v>8.5203217208038602</c:v>
                </c:pt>
                <c:pt idx="11">
                  <c:v>3.5615833374885133</c:v>
                </c:pt>
              </c:numCache>
            </c:numRef>
          </c:val>
        </c:ser>
        <c:ser>
          <c:idx val="2"/>
          <c:order val="2"/>
          <c:tx>
            <c:strRef>
              <c:f>BxW_Charts!$B$14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rgbClr val="009E73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[2]BxW_Charts!$AK$16:$AV$16</c:f>
                <c:numCache>
                  <c:formatCode>General</c:formatCode>
                  <c:ptCount val="12"/>
                  <c:pt idx="0">
                    <c:v>99.951146327458289</c:v>
                  </c:pt>
                  <c:pt idx="1">
                    <c:v>123.53626343417636</c:v>
                  </c:pt>
                  <c:pt idx="2">
                    <c:v>215</c:v>
                  </c:pt>
                  <c:pt idx="3">
                    <c:v>168.64650119970105</c:v>
                  </c:pt>
                  <c:pt idx="4">
                    <c:v>155.17947941984033</c:v>
                  </c:pt>
                  <c:pt idx="5">
                    <c:v>101.27953043495934</c:v>
                  </c:pt>
                  <c:pt idx="6">
                    <c:v>54.335949509244699</c:v>
                  </c:pt>
                  <c:pt idx="7">
                    <c:v>47.05</c:v>
                  </c:pt>
                  <c:pt idx="8">
                    <c:v>135.77295214082454</c:v>
                  </c:pt>
                  <c:pt idx="9">
                    <c:v>117.43435006969364</c:v>
                  </c:pt>
                  <c:pt idx="10">
                    <c:v>87.3</c:v>
                  </c:pt>
                  <c:pt idx="11">
                    <c:v>171.84639603382078</c:v>
                  </c:pt>
                </c:numCache>
              </c:numRef>
            </c:plus>
            <c:minus>
              <c:numRef>
                <c:f>[2]BxW_Charts!$H$18</c:f>
                <c:numCache>
                  <c:formatCode>General</c:formatCode>
                  <c:ptCount val="1"/>
                </c:numCache>
              </c:numRef>
            </c:minus>
            <c:spPr>
              <a:ln>
                <a:solidFill>
                  <a:prstClr val="white">
                    <a:lumMod val="50000"/>
                  </a:prstClr>
                </a:solidFill>
              </a:ln>
            </c:spPr>
          </c:errBars>
          <c:cat>
            <c:strRef>
              <c:f>BxW_Charts!$AK$3:$AV$3</c:f>
              <c:strCache>
                <c:ptCount val="12"/>
                <c:pt idx="0">
                  <c:v>Australia &amp; NZ</c:v>
                </c:pt>
                <c:pt idx="1">
                  <c:v>USA</c:v>
                </c:pt>
                <c:pt idx="2">
                  <c:v>Canada</c:v>
                </c:pt>
                <c:pt idx="3">
                  <c:v>UK</c:v>
                </c:pt>
                <c:pt idx="4">
                  <c:v>EU</c:v>
                </c:pt>
                <c:pt idx="5">
                  <c:v>EU-16</c:v>
                </c:pt>
                <c:pt idx="6">
                  <c:v>Russia &amp; CEE</c:v>
                </c:pt>
                <c:pt idx="7">
                  <c:v>Africa</c:v>
                </c:pt>
                <c:pt idx="8">
                  <c:v>Middle East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BxW_Charts!$AK$14:$AV$14</c:f>
              <c:numCache>
                <c:formatCode>0</c:formatCode>
                <c:ptCount val="12"/>
                <c:pt idx="0">
                  <c:v>15.808599674240838</c:v>
                </c:pt>
                <c:pt idx="1">
                  <c:v>20</c:v>
                </c:pt>
                <c:pt idx="2">
                  <c:v>14.750422845454899</c:v>
                </c:pt>
                <c:pt idx="3">
                  <c:v>25.285988878486101</c:v>
                </c:pt>
                <c:pt idx="4">
                  <c:v>46.131500403516462</c:v>
                </c:pt>
                <c:pt idx="5">
                  <c:v>21.949215147226596</c:v>
                </c:pt>
                <c:pt idx="6">
                  <c:v>24.5</c:v>
                </c:pt>
                <c:pt idx="7">
                  <c:v>26.633005988023957</c:v>
                </c:pt>
                <c:pt idx="8">
                  <c:v>19.725000000000001</c:v>
                </c:pt>
                <c:pt idx="9">
                  <c:v>12.647500000000001</c:v>
                </c:pt>
                <c:pt idx="10">
                  <c:v>19.996983900550234</c:v>
                </c:pt>
                <c:pt idx="11">
                  <c:v>6.2861945906672272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1394560"/>
        <c:axId val="341396480"/>
      </c:barChart>
      <c:lineChart>
        <c:grouping val="standard"/>
        <c:varyColors val="0"/>
        <c:ser>
          <c:idx val="3"/>
          <c:order val="3"/>
          <c:tx>
            <c:strRef>
              <c:f>BxW_Charts!$B$5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0F042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BxW_Charts!$AK$5:$AV$5</c:f>
              <c:numCache>
                <c:formatCode>0</c:formatCode>
                <c:ptCount val="12"/>
                <c:pt idx="0">
                  <c:v>89.331055653697021</c:v>
                </c:pt>
                <c:pt idx="1">
                  <c:v>72.683982084690541</c:v>
                </c:pt>
                <c:pt idx="2">
                  <c:v>69.810011451672437</c:v>
                </c:pt>
                <c:pt idx="3">
                  <c:v>67.240730112795859</c:v>
                </c:pt>
                <c:pt idx="4">
                  <c:v>66.590812335405047</c:v>
                </c:pt>
                <c:pt idx="5">
                  <c:v>59.24292348848153</c:v>
                </c:pt>
                <c:pt idx="6">
                  <c:v>42.919663861624706</c:v>
                </c:pt>
                <c:pt idx="7">
                  <c:v>42.575940660978297</c:v>
                </c:pt>
                <c:pt idx="8">
                  <c:v>41.002754888052444</c:v>
                </c:pt>
                <c:pt idx="9">
                  <c:v>33.057055800809756</c:v>
                </c:pt>
                <c:pt idx="10">
                  <c:v>24.782299875217962</c:v>
                </c:pt>
                <c:pt idx="11">
                  <c:v>13.500754216911474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1394560"/>
        <c:axId val="341396480"/>
      </c:lineChart>
      <c:catAx>
        <c:axId val="341394560"/>
        <c:scaling>
          <c:orientation val="minMax"/>
        </c:scaling>
        <c:delete val="0"/>
        <c:axPos val="b"/>
        <c:majorTickMark val="none"/>
        <c:minorTickMark val="none"/>
        <c:tickLblPos val="nextTo"/>
        <c:crossAx val="341396480"/>
        <c:crosses val="autoZero"/>
        <c:auto val="1"/>
        <c:lblAlgn val="ctr"/>
        <c:lblOffset val="100"/>
        <c:noMultiLvlLbl val="0"/>
      </c:catAx>
      <c:valAx>
        <c:axId val="341396480"/>
        <c:scaling>
          <c:orientation val="minMax"/>
        </c:scaling>
        <c:delete val="0"/>
        <c:axPos val="l"/>
        <c:numFmt formatCode="0" sourceLinked="0"/>
        <c:majorTickMark val="out"/>
        <c:minorTickMark val="none"/>
        <c:tickLblPos val="nextTo"/>
        <c:crossAx val="34139456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[salary-data-for-contest4.xlsm]Bar_Charts!pvtBar1</c:name>
    <c:fmtId val="3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63"/>
        <c:spPr>
          <a:solidFill>
            <a:srgbClr val="56B4E9"/>
          </a:solidFill>
        </c:spPr>
        <c:marker>
          <c:symbol val="none"/>
        </c:marker>
      </c:pivotFmt>
      <c:pivotFmt>
        <c:idx val="164"/>
        <c:spPr>
          <a:solidFill>
            <a:srgbClr val="F0E442"/>
          </a:solidFill>
        </c:spPr>
        <c:marker>
          <c:symbol val="none"/>
        </c:marker>
      </c:pivotFmt>
      <c:pivotFmt>
        <c:idx val="165"/>
        <c:spPr>
          <a:solidFill>
            <a:srgbClr val="56B4E9"/>
          </a:solidFill>
        </c:spPr>
        <c:marker>
          <c:symbol val="none"/>
        </c:marker>
      </c:pivotFmt>
      <c:pivotFmt>
        <c:idx val="166"/>
        <c:spPr>
          <a:solidFill>
            <a:srgbClr val="F0E442"/>
          </a:solidFill>
        </c:spPr>
        <c:marker>
          <c:symbol val="none"/>
        </c:marker>
      </c:pivotFmt>
      <c:pivotFmt>
        <c:idx val="167"/>
        <c:spPr>
          <a:solidFill>
            <a:srgbClr val="C4C4C4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2800" b="1" baseline="0">
                  <a:latin typeface="Segoe UI" pitchFamily="34" charset="0"/>
                  <a:cs typeface="Segoe UI" pitchFamily="34" charset="0"/>
                </a:defRPr>
              </a:pPr>
              <a:endParaRPr lang="he-I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68"/>
        <c:spPr>
          <a:solidFill>
            <a:sysClr val="windowText" lastClr="00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2800" b="0" baseline="0">
                  <a:solidFill>
                    <a:schemeClr val="bg1"/>
                  </a:solidFill>
                  <a:latin typeface="Segoe UI" pitchFamily="34" charset="0"/>
                  <a:cs typeface="Segoe UI" pitchFamily="34" charset="0"/>
                </a:defRPr>
              </a:pPr>
              <a:endParaRPr lang="he-I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Bar_Charts!$C$5:$C$6</c:f>
              <c:strCache>
                <c:ptCount val="1"/>
                <c:pt idx="0">
                  <c:v>Avg of Salary in K USD</c:v>
                </c:pt>
              </c:strCache>
            </c:strRef>
          </c:tx>
          <c:spPr>
            <a:solidFill>
              <a:srgbClr val="C4C4C4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2800" b="1" baseline="0">
                    <a:latin typeface="Segoe UI" pitchFamily="34" charset="0"/>
                    <a:cs typeface="Segoe UI" pitchFamily="34" charset="0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Bar_Charts!$A$7:$A$13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Bar_Charts!$C$7:$C$13</c:f>
              <c:numCache>
                <c:formatCode>#,##0</c:formatCode>
                <c:ptCount val="6"/>
                <c:pt idx="0">
                  <c:v>27.591222176203122</c:v>
                </c:pt>
                <c:pt idx="1">
                  <c:v>28.502635614117484</c:v>
                </c:pt>
                <c:pt idx="2">
                  <c:v>36.125471493125829</c:v>
                </c:pt>
                <c:pt idx="3">
                  <c:v>48.377114998166888</c:v>
                </c:pt>
                <c:pt idx="4">
                  <c:v>58.917586651470813</c:v>
                </c:pt>
                <c:pt idx="5">
                  <c:v>71.582239682460624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overlap val="100"/>
        <c:axId val="341269888"/>
        <c:axId val="341268352"/>
      </c:barChart>
      <c:barChart>
        <c:barDir val="col"/>
        <c:grouping val="clustered"/>
        <c:varyColors val="0"/>
        <c:ser>
          <c:idx val="0"/>
          <c:order val="0"/>
          <c:tx>
            <c:strRef>
              <c:f>Bar_Charts!$B$5:$B$6</c:f>
              <c:strCache>
                <c:ptCount val="1"/>
                <c:pt idx="0">
                  <c:v>Avg of hours of a day you work on Excel</c:v>
                </c:pt>
              </c:strCache>
            </c:strRef>
          </c:tx>
          <c:spPr>
            <a:solidFill>
              <a:sysClr val="windowText" lastClr="00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2800" b="0" baseline="0">
                    <a:solidFill>
                      <a:schemeClr val="bg1"/>
                    </a:solidFill>
                    <a:latin typeface="Segoe UI" pitchFamily="34" charset="0"/>
                    <a:cs typeface="Segoe UI" pitchFamily="34" charset="0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Bar_Charts!$A$7:$A$13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Bar_Charts!$B$7:$B$13</c:f>
              <c:numCache>
                <c:formatCode>#,##0</c:formatCode>
                <c:ptCount val="6"/>
                <c:pt idx="0">
                  <c:v>5.1896551724137927</c:v>
                </c:pt>
                <c:pt idx="1">
                  <c:v>4.9894067796610173</c:v>
                </c:pt>
                <c:pt idx="2">
                  <c:v>4.9617737003058107</c:v>
                </c:pt>
                <c:pt idx="3">
                  <c:v>4.8807189542483664</c:v>
                </c:pt>
                <c:pt idx="4">
                  <c:v>4.6798941798941796</c:v>
                </c:pt>
                <c:pt idx="5">
                  <c:v>4.3016759776536313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40"/>
        <c:overlap val="100"/>
        <c:axId val="341285888"/>
        <c:axId val="341284352"/>
      </c:barChart>
      <c:valAx>
        <c:axId val="341268352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he-IL"/>
          </a:p>
        </c:txPr>
        <c:crossAx val="341269888"/>
        <c:crosses val="autoZero"/>
        <c:crossBetween val="between"/>
      </c:valAx>
      <c:catAx>
        <c:axId val="3412698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rtl="0">
                  <a:defRPr sz="2000"/>
                </a:pPr>
                <a:r>
                  <a:rPr lang="en-US" sz="2000"/>
                  <a:t>Experience  (years)</a:t>
                </a:r>
                <a:endParaRPr lang="he-IL" sz="2000"/>
              </a:p>
            </c:rich>
          </c:tx>
          <c:layout/>
          <c:overlay val="0"/>
        </c:title>
        <c:majorTickMark val="out"/>
        <c:minorTickMark val="none"/>
        <c:tickLblPos val="nextTo"/>
        <c:txPr>
          <a:bodyPr/>
          <a:lstStyle/>
          <a:p>
            <a:pPr>
              <a:defRPr sz="1800" b="1"/>
            </a:pPr>
            <a:endParaRPr lang="he-IL"/>
          </a:p>
        </c:txPr>
        <c:crossAx val="341268352"/>
        <c:crosses val="autoZero"/>
        <c:auto val="1"/>
        <c:lblAlgn val="ctr"/>
        <c:lblOffset val="100"/>
        <c:noMultiLvlLbl val="0"/>
      </c:catAx>
      <c:valAx>
        <c:axId val="341284352"/>
        <c:scaling>
          <c:orientation val="minMax"/>
          <c:max val="25"/>
        </c:scaling>
        <c:delete val="0"/>
        <c:axPos val="r"/>
        <c:numFmt formatCode="#,##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he-IL"/>
          </a:p>
        </c:txPr>
        <c:crossAx val="341285888"/>
        <c:crosses val="max"/>
        <c:crossBetween val="between"/>
      </c:valAx>
      <c:catAx>
        <c:axId val="341285888"/>
        <c:scaling>
          <c:orientation val="minMax"/>
        </c:scaling>
        <c:delete val="1"/>
        <c:axPos val="b"/>
        <c:majorTickMark val="out"/>
        <c:minorTickMark val="none"/>
        <c:tickLblPos val="none"/>
        <c:crossAx val="341284352"/>
        <c:crosses val="autoZero"/>
        <c:auto val="1"/>
        <c:lblAlgn val="ctr"/>
        <c:lblOffset val="100"/>
        <c:noMultiLvlLbl val="0"/>
      </c:cat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he-I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[salary-data-for-contest4.xlsm]Bar_Charts!pvtBar2</c:name>
    <c:fmtId val="4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63"/>
        <c:spPr>
          <a:solidFill>
            <a:srgbClr val="56B4E9"/>
          </a:solidFill>
        </c:spPr>
        <c:marker>
          <c:symbol val="none"/>
        </c:marker>
      </c:pivotFmt>
      <c:pivotFmt>
        <c:idx val="164"/>
        <c:spPr>
          <a:solidFill>
            <a:srgbClr val="F0E442"/>
          </a:solidFill>
        </c:spPr>
        <c:marker>
          <c:symbol val="none"/>
        </c:marker>
      </c:pivotFmt>
      <c:pivotFmt>
        <c:idx val="165"/>
        <c:spPr>
          <a:solidFill>
            <a:srgbClr val="56B4E9"/>
          </a:solidFill>
        </c:spPr>
        <c:marker>
          <c:symbol val="none"/>
        </c:marker>
      </c:pivotFmt>
      <c:pivotFmt>
        <c:idx val="166"/>
        <c:spPr>
          <a:solidFill>
            <a:srgbClr val="F0E442"/>
          </a:solidFill>
        </c:spPr>
        <c:marker>
          <c:symbol val="none"/>
        </c:marker>
      </c:pivotFmt>
      <c:pivotFmt>
        <c:idx val="167"/>
        <c:spPr>
          <a:solidFill>
            <a:srgbClr val="C4C4C4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2800" b="1"/>
              </a:pPr>
              <a:endParaRPr lang="he-I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68"/>
        <c:spPr>
          <a:solidFill>
            <a:sysClr val="windowText" lastClr="00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2800">
                  <a:solidFill>
                    <a:schemeClr val="bg1"/>
                  </a:solidFill>
                </a:defRPr>
              </a:pPr>
              <a:endParaRPr lang="he-I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69"/>
        <c:spPr>
          <a:solidFill>
            <a:srgbClr val="C4C4C4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2800" b="1" baseline="0">
                  <a:latin typeface="Segoe UI" pitchFamily="34" charset="0"/>
                  <a:cs typeface="Segoe UI" pitchFamily="34" charset="0"/>
                </a:defRPr>
              </a:pPr>
              <a:endParaRPr lang="he-I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70"/>
        <c:spPr>
          <a:solidFill>
            <a:sysClr val="windowText" lastClr="00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2800" b="0" baseline="0">
                  <a:solidFill>
                    <a:schemeClr val="bg1"/>
                  </a:solidFill>
                  <a:latin typeface="Segoe UI" pitchFamily="34" charset="0"/>
                  <a:cs typeface="Segoe UI" pitchFamily="34" charset="0"/>
                </a:defRPr>
              </a:pPr>
              <a:endParaRPr lang="he-I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Bar_Charts!$K$5:$K$6</c:f>
              <c:strCache>
                <c:ptCount val="1"/>
                <c:pt idx="0">
                  <c:v>Avg of Salary in K USD</c:v>
                </c:pt>
              </c:strCache>
            </c:strRef>
          </c:tx>
          <c:spPr>
            <a:solidFill>
              <a:srgbClr val="C4C4C4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2800" b="1" baseline="0">
                    <a:latin typeface="Segoe UI" pitchFamily="34" charset="0"/>
                    <a:cs typeface="Segoe UI" pitchFamily="34" charset="0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Bar_Charts!$I$7:$I$16</c:f>
              <c:strCache>
                <c:ptCount val="9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Manager</c:v>
                </c:pt>
                <c:pt idx="7">
                  <c:v>Accountant</c:v>
                </c:pt>
                <c:pt idx="8">
                  <c:v>Reporting</c:v>
                </c:pt>
              </c:strCache>
            </c:strRef>
          </c:cat>
          <c:val>
            <c:numRef>
              <c:f>Bar_Charts!$K$7:$K$16</c:f>
              <c:numCache>
                <c:formatCode>#,##0</c:formatCode>
                <c:ptCount val="9"/>
                <c:pt idx="0">
                  <c:v>92.945903175288549</c:v>
                </c:pt>
                <c:pt idx="1">
                  <c:v>61.690252660289843</c:v>
                </c:pt>
                <c:pt idx="2">
                  <c:v>60.43012921743945</c:v>
                </c:pt>
                <c:pt idx="3">
                  <c:v>49.956132944873787</c:v>
                </c:pt>
                <c:pt idx="4">
                  <c:v>48.093592487638006</c:v>
                </c:pt>
                <c:pt idx="5">
                  <c:v>43.464320983367664</c:v>
                </c:pt>
                <c:pt idx="6">
                  <c:v>42.147384113797273</c:v>
                </c:pt>
                <c:pt idx="7">
                  <c:v>42.098821874814988</c:v>
                </c:pt>
                <c:pt idx="8">
                  <c:v>16.478624035917242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overlap val="100"/>
        <c:axId val="342540288"/>
        <c:axId val="342526208"/>
      </c:barChart>
      <c:barChart>
        <c:barDir val="col"/>
        <c:grouping val="clustered"/>
        <c:varyColors val="0"/>
        <c:ser>
          <c:idx val="0"/>
          <c:order val="0"/>
          <c:tx>
            <c:strRef>
              <c:f>Bar_Charts!$J$5:$J$6</c:f>
              <c:strCache>
                <c:ptCount val="1"/>
                <c:pt idx="0">
                  <c:v>Avg of hours of a day you work on Excel</c:v>
                </c:pt>
              </c:strCache>
            </c:strRef>
          </c:tx>
          <c:spPr>
            <a:solidFill>
              <a:sysClr val="windowText" lastClr="00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2800" b="0" baseline="0">
                    <a:solidFill>
                      <a:schemeClr val="bg1"/>
                    </a:solidFill>
                    <a:latin typeface="Segoe UI" pitchFamily="34" charset="0"/>
                    <a:cs typeface="Segoe UI" pitchFamily="34" charset="0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Bar_Charts!$I$7:$I$16</c:f>
              <c:strCache>
                <c:ptCount val="9"/>
                <c:pt idx="0">
                  <c:v>CXO or Top Mgmt.</c:v>
                </c:pt>
                <c:pt idx="1">
                  <c:v>Controller</c:v>
                </c:pt>
                <c:pt idx="2">
                  <c:v>Consultant</c:v>
                </c:pt>
                <c:pt idx="3">
                  <c:v>Specialist</c:v>
                </c:pt>
                <c:pt idx="4">
                  <c:v>Engineer</c:v>
                </c:pt>
                <c:pt idx="5">
                  <c:v>Analyst</c:v>
                </c:pt>
                <c:pt idx="6">
                  <c:v>Manager</c:v>
                </c:pt>
                <c:pt idx="7">
                  <c:v>Accountant</c:v>
                </c:pt>
                <c:pt idx="8">
                  <c:v>Reporting</c:v>
                </c:pt>
              </c:strCache>
            </c:strRef>
          </c:cat>
          <c:val>
            <c:numRef>
              <c:f>Bar_Charts!$J$7:$J$16</c:f>
              <c:numCache>
                <c:formatCode>#,##0</c:formatCode>
                <c:ptCount val="9"/>
                <c:pt idx="0">
                  <c:v>4.5106382978723403</c:v>
                </c:pt>
                <c:pt idx="1">
                  <c:v>4.872727272727273</c:v>
                </c:pt>
                <c:pt idx="2">
                  <c:v>4.5344827586206895</c:v>
                </c:pt>
                <c:pt idx="3">
                  <c:v>4.9074074074074074</c:v>
                </c:pt>
                <c:pt idx="4">
                  <c:v>3.6530612244897958</c:v>
                </c:pt>
                <c:pt idx="5">
                  <c:v>5.0923809523809522</c:v>
                </c:pt>
                <c:pt idx="6">
                  <c:v>4.461636828644501</c:v>
                </c:pt>
                <c:pt idx="7">
                  <c:v>4.9702970297029703</c:v>
                </c:pt>
                <c:pt idx="8">
                  <c:v>5.9859154929577461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69"/>
        <c:overlap val="100"/>
        <c:axId val="342543360"/>
        <c:axId val="342541824"/>
      </c:barChart>
      <c:valAx>
        <c:axId val="34252620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he-IL"/>
          </a:p>
        </c:txPr>
        <c:crossAx val="342540288"/>
        <c:crosses val="autoZero"/>
        <c:crossBetween val="between"/>
      </c:valAx>
      <c:catAx>
        <c:axId val="342540288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700" b="1"/>
            </a:pPr>
            <a:endParaRPr lang="he-IL"/>
          </a:p>
        </c:txPr>
        <c:crossAx val="342526208"/>
        <c:crosses val="autoZero"/>
        <c:auto val="1"/>
        <c:lblAlgn val="ctr"/>
        <c:lblOffset val="100"/>
        <c:noMultiLvlLbl val="0"/>
      </c:catAx>
      <c:valAx>
        <c:axId val="342541824"/>
        <c:scaling>
          <c:orientation val="minMax"/>
          <c:max val="25"/>
        </c:scaling>
        <c:delete val="0"/>
        <c:axPos val="r"/>
        <c:numFmt formatCode="#,##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he-IL"/>
          </a:p>
        </c:txPr>
        <c:crossAx val="342543360"/>
        <c:crosses val="max"/>
        <c:crossBetween val="between"/>
      </c:valAx>
      <c:catAx>
        <c:axId val="342543360"/>
        <c:scaling>
          <c:orientation val="minMax"/>
        </c:scaling>
        <c:delete val="1"/>
        <c:axPos val="b"/>
        <c:majorTickMark val="out"/>
        <c:minorTickMark val="none"/>
        <c:tickLblPos val="none"/>
        <c:crossAx val="342541824"/>
        <c:crosses val="autoZero"/>
        <c:auto val="1"/>
        <c:lblAlgn val="ctr"/>
        <c:lblOffset val="100"/>
        <c:noMultiLvlLbl val="0"/>
      </c:cat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he-I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pivotSource>
    <c:name>[salary-data-for-contest4.xlsm]Bar_Charts!pvtBar3</c:name>
    <c:fmtId val="5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  <c:pivotFmt>
        <c:idx val="100"/>
        <c:marker>
          <c:symbol val="none"/>
        </c:marker>
      </c:pivotFmt>
      <c:pivotFmt>
        <c:idx val="101"/>
        <c:marker>
          <c:symbol val="none"/>
        </c:marker>
      </c:pivotFmt>
      <c:pivotFmt>
        <c:idx val="102"/>
        <c:marker>
          <c:symbol val="none"/>
        </c:marker>
      </c:pivotFmt>
      <c:pivotFmt>
        <c:idx val="103"/>
        <c:marker>
          <c:symbol val="none"/>
        </c:marker>
      </c:pivotFmt>
      <c:pivotFmt>
        <c:idx val="104"/>
        <c:marker>
          <c:symbol val="none"/>
        </c:marker>
      </c:pivotFmt>
      <c:pivotFmt>
        <c:idx val="105"/>
        <c:marker>
          <c:symbol val="none"/>
        </c:marker>
      </c:pivotFmt>
      <c:pivotFmt>
        <c:idx val="106"/>
        <c:marker>
          <c:symbol val="none"/>
        </c:marker>
      </c:pivotFmt>
      <c:pivotFmt>
        <c:idx val="107"/>
        <c:marker>
          <c:symbol val="none"/>
        </c:marker>
      </c:pivotFmt>
      <c:pivotFmt>
        <c:idx val="108"/>
        <c:marker>
          <c:symbol val="none"/>
        </c:marker>
      </c:pivotFmt>
      <c:pivotFmt>
        <c:idx val="109"/>
        <c:marker>
          <c:symbol val="none"/>
        </c:marker>
      </c:pivotFmt>
      <c:pivotFmt>
        <c:idx val="110"/>
        <c:marker>
          <c:symbol val="none"/>
        </c:marker>
      </c:pivotFmt>
      <c:pivotFmt>
        <c:idx val="111"/>
        <c:marker>
          <c:symbol val="none"/>
        </c:marker>
      </c:pivotFmt>
      <c:pivotFmt>
        <c:idx val="112"/>
        <c:marker>
          <c:symbol val="none"/>
        </c:marker>
      </c:pivotFmt>
      <c:pivotFmt>
        <c:idx val="113"/>
        <c:marker>
          <c:symbol val="none"/>
        </c:marker>
      </c:pivotFmt>
      <c:pivotFmt>
        <c:idx val="114"/>
        <c:marker>
          <c:symbol val="none"/>
        </c:marker>
      </c:pivotFmt>
      <c:pivotFmt>
        <c:idx val="115"/>
        <c:marker>
          <c:symbol val="none"/>
        </c:marker>
      </c:pivotFmt>
      <c:pivotFmt>
        <c:idx val="116"/>
        <c:marker>
          <c:symbol val="none"/>
        </c:marker>
      </c:pivotFmt>
      <c:pivotFmt>
        <c:idx val="117"/>
        <c:marker>
          <c:symbol val="none"/>
        </c:marker>
      </c:pivotFmt>
      <c:pivotFmt>
        <c:idx val="118"/>
        <c:marker>
          <c:symbol val="none"/>
        </c:marker>
      </c:pivotFmt>
      <c:pivotFmt>
        <c:idx val="119"/>
        <c:marker>
          <c:symbol val="none"/>
        </c:marker>
      </c:pivotFmt>
      <c:pivotFmt>
        <c:idx val="120"/>
        <c:marker>
          <c:symbol val="none"/>
        </c:marker>
      </c:pivotFmt>
      <c:pivotFmt>
        <c:idx val="121"/>
        <c:marker>
          <c:symbol val="none"/>
        </c:marker>
      </c:pivotFmt>
      <c:pivotFmt>
        <c:idx val="122"/>
        <c:marker>
          <c:symbol val="none"/>
        </c:marker>
      </c:pivotFmt>
      <c:pivotFmt>
        <c:idx val="123"/>
        <c:marker>
          <c:symbol val="none"/>
        </c:marker>
      </c:pivotFmt>
      <c:pivotFmt>
        <c:idx val="124"/>
        <c:marker>
          <c:symbol val="none"/>
        </c:marker>
      </c:pivotFmt>
      <c:pivotFmt>
        <c:idx val="125"/>
        <c:marker>
          <c:symbol val="none"/>
        </c:marker>
      </c:pivotFmt>
      <c:pivotFmt>
        <c:idx val="126"/>
        <c:marker>
          <c:symbol val="none"/>
        </c:marker>
      </c:pivotFmt>
      <c:pivotFmt>
        <c:idx val="127"/>
        <c:marker>
          <c:symbol val="none"/>
        </c:marker>
      </c:pivotFmt>
      <c:pivotFmt>
        <c:idx val="128"/>
        <c:marker>
          <c:symbol val="none"/>
        </c:marker>
      </c:pivotFmt>
      <c:pivotFmt>
        <c:idx val="129"/>
        <c:marker>
          <c:symbol val="none"/>
        </c:marker>
      </c:pivotFmt>
      <c:pivotFmt>
        <c:idx val="130"/>
        <c:marker>
          <c:symbol val="none"/>
        </c:marker>
      </c:pivotFmt>
      <c:pivotFmt>
        <c:idx val="131"/>
        <c:marker>
          <c:symbol val="none"/>
        </c:marker>
      </c:pivotFmt>
      <c:pivotFmt>
        <c:idx val="132"/>
        <c:marker>
          <c:symbol val="none"/>
        </c:marker>
      </c:pivotFmt>
      <c:pivotFmt>
        <c:idx val="133"/>
        <c:marker>
          <c:symbol val="none"/>
        </c:marker>
      </c:pivotFmt>
      <c:pivotFmt>
        <c:idx val="134"/>
        <c:marker>
          <c:symbol val="none"/>
        </c:marker>
      </c:pivotFmt>
      <c:pivotFmt>
        <c:idx val="135"/>
        <c:marker>
          <c:symbol val="none"/>
        </c:marker>
      </c:pivotFmt>
      <c:pivotFmt>
        <c:idx val="136"/>
        <c:marker>
          <c:symbol val="none"/>
        </c:marker>
      </c:pivotFmt>
      <c:pivotFmt>
        <c:idx val="137"/>
        <c:marker>
          <c:symbol val="none"/>
        </c:marker>
      </c:pivotFmt>
      <c:pivotFmt>
        <c:idx val="138"/>
        <c:marker>
          <c:symbol val="none"/>
        </c:marker>
      </c:pivotFmt>
      <c:pivotFmt>
        <c:idx val="139"/>
        <c:marker>
          <c:symbol val="none"/>
        </c:marker>
      </c:pivotFmt>
      <c:pivotFmt>
        <c:idx val="140"/>
        <c:marker>
          <c:symbol val="none"/>
        </c:marker>
      </c:pivotFmt>
      <c:pivotFmt>
        <c:idx val="141"/>
        <c:marker>
          <c:symbol val="none"/>
        </c:marker>
      </c:pivotFmt>
      <c:pivotFmt>
        <c:idx val="142"/>
        <c:marker>
          <c:symbol val="none"/>
        </c:marker>
      </c:pivotFmt>
      <c:pivotFmt>
        <c:idx val="143"/>
        <c:marker>
          <c:symbol val="none"/>
        </c:marker>
      </c:pivotFmt>
      <c:pivotFmt>
        <c:idx val="144"/>
        <c:marker>
          <c:symbol val="none"/>
        </c:marker>
      </c:pivotFmt>
      <c:pivotFmt>
        <c:idx val="145"/>
        <c:marker>
          <c:symbol val="none"/>
        </c:marker>
      </c:pivotFmt>
      <c:pivotFmt>
        <c:idx val="146"/>
        <c:marker>
          <c:symbol val="none"/>
        </c:marker>
      </c:pivotFmt>
      <c:pivotFmt>
        <c:idx val="147"/>
        <c:marker>
          <c:symbol val="none"/>
        </c:marker>
      </c:pivotFmt>
      <c:pivotFmt>
        <c:idx val="148"/>
        <c:marker>
          <c:symbol val="none"/>
        </c:marker>
      </c:pivotFmt>
      <c:pivotFmt>
        <c:idx val="149"/>
        <c:marker>
          <c:symbol val="none"/>
        </c:marker>
      </c:pivotFmt>
      <c:pivotFmt>
        <c:idx val="150"/>
        <c:marker>
          <c:symbol val="none"/>
        </c:marker>
      </c:pivotFmt>
      <c:pivotFmt>
        <c:idx val="151"/>
        <c:marker>
          <c:symbol val="none"/>
        </c:marker>
      </c:pivotFmt>
      <c:pivotFmt>
        <c:idx val="152"/>
        <c:marker>
          <c:symbol val="none"/>
        </c:marker>
      </c:pivotFmt>
      <c:pivotFmt>
        <c:idx val="153"/>
        <c:marker>
          <c:symbol val="none"/>
        </c:marker>
      </c:pivotFmt>
      <c:pivotFmt>
        <c:idx val="154"/>
        <c:marker>
          <c:symbol val="none"/>
        </c:marker>
      </c:pivotFmt>
      <c:pivotFmt>
        <c:idx val="155"/>
        <c:marker>
          <c:symbol val="none"/>
        </c:marker>
      </c:pivotFmt>
      <c:pivotFmt>
        <c:idx val="156"/>
        <c:marker>
          <c:symbol val="none"/>
        </c:marker>
      </c:pivotFmt>
      <c:pivotFmt>
        <c:idx val="157"/>
        <c:marker>
          <c:symbol val="none"/>
        </c:marker>
      </c:pivotFmt>
      <c:pivotFmt>
        <c:idx val="158"/>
        <c:marker>
          <c:symbol val="none"/>
        </c:marker>
      </c:pivotFmt>
      <c:pivotFmt>
        <c:idx val="159"/>
        <c:marker>
          <c:symbol val="none"/>
        </c:marker>
      </c:pivotFmt>
      <c:pivotFmt>
        <c:idx val="160"/>
        <c:marker>
          <c:symbol val="none"/>
        </c:marker>
      </c:pivotFmt>
      <c:pivotFmt>
        <c:idx val="161"/>
        <c:marker>
          <c:symbol val="none"/>
        </c:marker>
      </c:pivotFmt>
      <c:pivotFmt>
        <c:idx val="162"/>
        <c:spPr>
          <a:solidFill>
            <a:schemeClr val="bg1">
              <a:lumMod val="85000"/>
            </a:schemeClr>
          </a:solidFill>
        </c:spPr>
        <c:marker>
          <c:symbol val="none"/>
        </c:marker>
      </c:pivotFmt>
      <c:pivotFmt>
        <c:idx val="163"/>
        <c:spPr>
          <a:solidFill>
            <a:srgbClr val="56B4E9"/>
          </a:solidFill>
        </c:spPr>
        <c:marker>
          <c:symbol val="none"/>
        </c:marker>
      </c:pivotFmt>
      <c:pivotFmt>
        <c:idx val="164"/>
        <c:spPr>
          <a:solidFill>
            <a:srgbClr val="F0E442"/>
          </a:solidFill>
        </c:spPr>
        <c:marker>
          <c:symbol val="none"/>
        </c:marker>
      </c:pivotFmt>
      <c:pivotFmt>
        <c:idx val="165"/>
        <c:spPr>
          <a:solidFill>
            <a:srgbClr val="56B4E9"/>
          </a:solidFill>
        </c:spPr>
        <c:marker>
          <c:symbol val="none"/>
        </c:marker>
      </c:pivotFmt>
      <c:pivotFmt>
        <c:idx val="166"/>
        <c:spPr>
          <a:solidFill>
            <a:srgbClr val="F0E442"/>
          </a:solidFill>
        </c:spPr>
        <c:marker>
          <c:symbol val="none"/>
        </c:marker>
      </c:pivotFmt>
      <c:pivotFmt>
        <c:idx val="167"/>
        <c:spPr>
          <a:solidFill>
            <a:srgbClr val="C4C4C4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2800" b="1"/>
              </a:pPr>
              <a:endParaRPr lang="he-I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68"/>
        <c:spPr>
          <a:solidFill>
            <a:sysClr val="windowText" lastClr="000000"/>
          </a:solidFill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 sz="2800" b="1">
                  <a:solidFill>
                    <a:schemeClr val="bg1"/>
                  </a:solidFill>
                </a:defRPr>
              </a:pPr>
              <a:endParaRPr lang="he-I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69"/>
        <c:spPr>
          <a:solidFill>
            <a:srgbClr val="C4C4C4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2800" b="1" baseline="0">
                  <a:latin typeface="Segoe UI" pitchFamily="34" charset="0"/>
                  <a:cs typeface="Segoe UI" pitchFamily="34" charset="0"/>
                </a:defRPr>
              </a:pPr>
              <a:endParaRPr lang="he-IL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</c:dLbl>
      </c:pivotFmt>
      <c:pivotFmt>
        <c:idx val="170"/>
        <c:spPr>
          <a:solidFill>
            <a:sysClr val="windowText" lastClr="000000"/>
          </a:solidFill>
        </c:spPr>
        <c:marker>
          <c:symbol val="none"/>
        </c:marker>
        <c:dLbl>
          <c:idx val="0"/>
          <c:layout/>
          <c:spPr/>
          <c:txPr>
            <a:bodyPr/>
            <a:lstStyle/>
            <a:p>
              <a:pPr>
                <a:defRPr sz="2800" b="0" baseline="0">
                  <a:solidFill>
                    <a:schemeClr val="bg1"/>
                  </a:solidFill>
                  <a:latin typeface="Segoe UI" pitchFamily="34" charset="0"/>
                  <a:cs typeface="Segoe UI" pitchFamily="34" charset="0"/>
                </a:defRPr>
              </a:pPr>
              <a:endParaRPr lang="he-IL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</c:dLbl>
      </c:pivotFmt>
    </c:pivotFmts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Bar_Charts!$S$5:$S$6</c:f>
              <c:strCache>
                <c:ptCount val="1"/>
                <c:pt idx="0">
                  <c:v>Avg of Salary in K USD</c:v>
                </c:pt>
              </c:strCache>
            </c:strRef>
          </c:tx>
          <c:spPr>
            <a:solidFill>
              <a:srgbClr val="C4C4C4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2800" b="1" baseline="0">
                    <a:latin typeface="Segoe UI" pitchFamily="34" charset="0"/>
                    <a:cs typeface="Segoe UI" pitchFamily="34" charset="0"/>
                  </a:defRPr>
                </a:pPr>
                <a:endParaRPr lang="he-IL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Bar_Charts!$Q$7:$Q$19</c:f>
              <c:strCache>
                <c:ptCount val="12"/>
                <c:pt idx="0">
                  <c:v>Australia &amp; NZ</c:v>
                </c:pt>
                <c:pt idx="1">
                  <c:v>EU</c:v>
                </c:pt>
                <c:pt idx="2">
                  <c:v>USA</c:v>
                </c:pt>
                <c:pt idx="3">
                  <c:v>Canada</c:v>
                </c:pt>
                <c:pt idx="4">
                  <c:v>UK</c:v>
                </c:pt>
                <c:pt idx="5">
                  <c:v>EU-16</c:v>
                </c:pt>
                <c:pt idx="6">
                  <c:v>Russia &amp; CEE</c:v>
                </c:pt>
                <c:pt idx="7">
                  <c:v>Middle East</c:v>
                </c:pt>
                <c:pt idx="8">
                  <c:v>Africa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Bar_Charts!$S$7:$S$19</c:f>
              <c:numCache>
                <c:formatCode>#,##0</c:formatCode>
                <c:ptCount val="12"/>
                <c:pt idx="0">
                  <c:v>89.542521760122028</c:v>
                </c:pt>
                <c:pt idx="1">
                  <c:v>73.669728241478381</c:v>
                </c:pt>
                <c:pt idx="2">
                  <c:v>73.120946587537077</c:v>
                </c:pt>
                <c:pt idx="3">
                  <c:v>70.674810156722472</c:v>
                </c:pt>
                <c:pt idx="4">
                  <c:v>62.818382566752661</c:v>
                </c:pt>
                <c:pt idx="5">
                  <c:v>56.89219153925265</c:v>
                </c:pt>
                <c:pt idx="6">
                  <c:v>45.480694950924473</c:v>
                </c:pt>
                <c:pt idx="7">
                  <c:v>39.070865534813755</c:v>
                </c:pt>
                <c:pt idx="8">
                  <c:v>38.214009103362997</c:v>
                </c:pt>
                <c:pt idx="9">
                  <c:v>29.97585540950594</c:v>
                </c:pt>
                <c:pt idx="10">
                  <c:v>22.885450799931959</c:v>
                </c:pt>
                <c:pt idx="11">
                  <c:v>13.173128237255234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2"/>
        <c:overlap val="100"/>
        <c:axId val="342675840"/>
        <c:axId val="342674048"/>
      </c:barChart>
      <c:barChart>
        <c:barDir val="col"/>
        <c:grouping val="clustered"/>
        <c:varyColors val="0"/>
        <c:ser>
          <c:idx val="0"/>
          <c:order val="0"/>
          <c:tx>
            <c:strRef>
              <c:f>Bar_Charts!$R$5:$R$6</c:f>
              <c:strCache>
                <c:ptCount val="1"/>
                <c:pt idx="0">
                  <c:v>Avg of hours of a day you work on Excel</c:v>
                </c:pt>
              </c:strCache>
            </c:strRef>
          </c:tx>
          <c:spPr>
            <a:solidFill>
              <a:sysClr val="windowText" lastClr="000000"/>
            </a:solidFill>
          </c:spPr>
          <c:invertIfNegative val="0"/>
          <c:dLbls>
            <c:spPr/>
            <c:txPr>
              <a:bodyPr/>
              <a:lstStyle/>
              <a:p>
                <a:pPr>
                  <a:defRPr sz="2800" b="0" baseline="0">
                    <a:solidFill>
                      <a:schemeClr val="bg1"/>
                    </a:solidFill>
                    <a:latin typeface="Segoe UI" pitchFamily="34" charset="0"/>
                    <a:cs typeface="Segoe UI" pitchFamily="34" charset="0"/>
                  </a:defRPr>
                </a:pPr>
                <a:endParaRPr lang="he-IL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Bar_Charts!$Q$7:$Q$19</c:f>
              <c:strCache>
                <c:ptCount val="12"/>
                <c:pt idx="0">
                  <c:v>Australia &amp; NZ</c:v>
                </c:pt>
                <c:pt idx="1">
                  <c:v>EU</c:v>
                </c:pt>
                <c:pt idx="2">
                  <c:v>USA</c:v>
                </c:pt>
                <c:pt idx="3">
                  <c:v>Canada</c:v>
                </c:pt>
                <c:pt idx="4">
                  <c:v>UK</c:v>
                </c:pt>
                <c:pt idx="5">
                  <c:v>EU-16</c:v>
                </c:pt>
                <c:pt idx="6">
                  <c:v>Russia &amp; CEE</c:v>
                </c:pt>
                <c:pt idx="7">
                  <c:v>Middle East</c:v>
                </c:pt>
                <c:pt idx="8">
                  <c:v>Africa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Bar_Charts!$R$7:$R$19</c:f>
              <c:numCache>
                <c:formatCode>#,##0</c:formatCode>
                <c:ptCount val="12"/>
                <c:pt idx="0">
                  <c:v>4.3764044943820224</c:v>
                </c:pt>
                <c:pt idx="1">
                  <c:v>4.166666666666667</c:v>
                </c:pt>
                <c:pt idx="2">
                  <c:v>4.7121661721068246</c:v>
                </c:pt>
                <c:pt idx="3">
                  <c:v>4.9375</c:v>
                </c:pt>
                <c:pt idx="4">
                  <c:v>5</c:v>
                </c:pt>
                <c:pt idx="5">
                  <c:v>4.3819444444444446</c:v>
                </c:pt>
                <c:pt idx="6">
                  <c:v>6.25</c:v>
                </c:pt>
                <c:pt idx="7">
                  <c:v>4.8809523809523814</c:v>
                </c:pt>
                <c:pt idx="8">
                  <c:v>6.096774193548387</c:v>
                </c:pt>
                <c:pt idx="9">
                  <c:v>5.4629629629629628</c:v>
                </c:pt>
                <c:pt idx="10">
                  <c:v>4.9358974358974361</c:v>
                </c:pt>
                <c:pt idx="11">
                  <c:v>4.9027484143763216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34"/>
        <c:overlap val="100"/>
        <c:axId val="342678912"/>
        <c:axId val="342677376"/>
      </c:barChart>
      <c:valAx>
        <c:axId val="342674048"/>
        <c:scaling>
          <c:orientation val="minMax"/>
        </c:scaling>
        <c:delete val="0"/>
        <c:axPos val="l"/>
        <c:numFmt formatCode="#,##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he-IL"/>
          </a:p>
        </c:txPr>
        <c:crossAx val="342675840"/>
        <c:crosses val="autoZero"/>
        <c:crossBetween val="between"/>
      </c:valAx>
      <c:catAx>
        <c:axId val="342675840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 sz="1800"/>
            </a:pPr>
            <a:endParaRPr lang="he-IL"/>
          </a:p>
        </c:txPr>
        <c:crossAx val="342674048"/>
        <c:crosses val="autoZero"/>
        <c:auto val="1"/>
        <c:lblAlgn val="ctr"/>
        <c:lblOffset val="100"/>
        <c:noMultiLvlLbl val="0"/>
      </c:catAx>
      <c:valAx>
        <c:axId val="342677376"/>
        <c:scaling>
          <c:orientation val="minMax"/>
          <c:max val="25"/>
        </c:scaling>
        <c:delete val="0"/>
        <c:axPos val="r"/>
        <c:numFmt formatCode="#,##0" sourceLinked="1"/>
        <c:majorTickMark val="none"/>
        <c:minorTickMark val="none"/>
        <c:tickLblPos val="none"/>
        <c:spPr>
          <a:ln>
            <a:noFill/>
          </a:ln>
        </c:spPr>
        <c:txPr>
          <a:bodyPr/>
          <a:lstStyle/>
          <a:p>
            <a:pPr>
              <a:defRPr sz="2000"/>
            </a:pPr>
            <a:endParaRPr lang="he-IL"/>
          </a:p>
        </c:txPr>
        <c:crossAx val="342678912"/>
        <c:crosses val="max"/>
        <c:crossBetween val="between"/>
      </c:valAx>
      <c:catAx>
        <c:axId val="342678912"/>
        <c:scaling>
          <c:orientation val="minMax"/>
        </c:scaling>
        <c:delete val="1"/>
        <c:axPos val="b"/>
        <c:majorTickMark val="out"/>
        <c:minorTickMark val="none"/>
        <c:tickLblPos val="none"/>
        <c:crossAx val="342677376"/>
        <c:crosses val="autoZero"/>
        <c:auto val="1"/>
        <c:lblAlgn val="ctr"/>
        <c:lblOffset val="100"/>
        <c:noMultiLvlLbl val="0"/>
      </c:catAx>
    </c:plotArea>
    <c:legend>
      <c:legendPos val="t"/>
      <c:layout/>
      <c:overlay val="0"/>
      <c:txPr>
        <a:bodyPr/>
        <a:lstStyle/>
        <a:p>
          <a:pPr>
            <a:defRPr sz="2000" b="1"/>
          </a:pPr>
          <a:endParaRPr lang="he-IL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BxW_Charts!$B$12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BxW_Charts!$C$15:$H$15</c:f>
                <c:numCache>
                  <c:formatCode>General</c:formatCode>
                  <c:ptCount val="6"/>
                  <c:pt idx="0">
                    <c:v>6.7670083412281752</c:v>
                  </c:pt>
                  <c:pt idx="1">
                    <c:v>4.605076045235049</c:v>
                  </c:pt>
                  <c:pt idx="2">
                    <c:v>5.3957987562950986</c:v>
                  </c:pt>
                  <c:pt idx="3">
                    <c:v>13.476413930936017</c:v>
                  </c:pt>
                  <c:pt idx="4">
                    <c:v>21.6</c:v>
                  </c:pt>
                  <c:pt idx="5">
                    <c:v>31.637960992740123</c:v>
                  </c:pt>
                </c:numCache>
              </c:numRef>
            </c:minus>
            <c:spPr>
              <a:noFill/>
              <a:ln w="38100" cap="flat" cmpd="sng" algn="ctr">
                <a:solidFill>
                  <a:sysClr val="windowText" lastClr="000000">
                    <a:shade val="95000"/>
                    <a:satMod val="105000"/>
                  </a:sysClr>
                </a:solidFill>
                <a:prstDash val="solid"/>
              </a:ln>
              <a:effectLst/>
            </c:spPr>
          </c:errBars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BxW_Charts!$C$12:$H$12</c:f>
              <c:numCache>
                <c:formatCode>#,##0</c:formatCode>
                <c:ptCount val="6"/>
                <c:pt idx="0">
                  <c:v>8.9039583437212837</c:v>
                </c:pt>
                <c:pt idx="1">
                  <c:v>6.4108500074793247</c:v>
                </c:pt>
                <c:pt idx="2">
                  <c:v>7.5327487587882072</c:v>
                </c:pt>
                <c:pt idx="3">
                  <c:v>15.259580835358271</c:v>
                </c:pt>
                <c:pt idx="4">
                  <c:v>24</c:v>
                </c:pt>
                <c:pt idx="5">
                  <c:v>34.837960992740122</c:v>
                </c:pt>
              </c:numCache>
            </c:numRef>
          </c:val>
        </c:ser>
        <c:ser>
          <c:idx val="1"/>
          <c:order val="1"/>
          <c:tx>
            <c:strRef>
              <c:f>BxW_Charts!$B$13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rgbClr val="0072B2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BxW_Charts!$C$13:$H$13</c:f>
              <c:numCache>
                <c:formatCode>#,##0</c:formatCode>
                <c:ptCount val="6"/>
                <c:pt idx="0">
                  <c:v>11.096041656278716</c:v>
                </c:pt>
                <c:pt idx="1">
                  <c:v>8.6575145846837671</c:v>
                </c:pt>
                <c:pt idx="2">
                  <c:v>12.98197126514563</c:v>
                </c:pt>
                <c:pt idx="3">
                  <c:v>24.44264756548278</c:v>
                </c:pt>
                <c:pt idx="4">
                  <c:v>33.16797475462235</c:v>
                </c:pt>
                <c:pt idx="5">
                  <c:v>28.969086495654977</c:v>
                </c:pt>
              </c:numCache>
            </c:numRef>
          </c:val>
        </c:ser>
        <c:ser>
          <c:idx val="2"/>
          <c:order val="2"/>
          <c:tx>
            <c:strRef>
              <c:f>BxW_Charts!$B$14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rgbClr val="D55E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BxW_Charts!$C$16:$H$16</c:f>
                <c:numCache>
                  <c:formatCode>General</c:formatCode>
                  <c:ptCount val="6"/>
                  <c:pt idx="0">
                    <c:v>59.712558967355235</c:v>
                  </c:pt>
                  <c:pt idx="1">
                    <c:v>103.13035006969363</c:v>
                  </c:pt>
                  <c:pt idx="2">
                    <c:v>119.10879278164424</c:v>
                  </c:pt>
                  <c:pt idx="3">
                    <c:v>187.42343547181684</c:v>
                  </c:pt>
                  <c:pt idx="4">
                    <c:v>143.6718990184894</c:v>
                  </c:pt>
                  <c:pt idx="5">
                    <c:v>198.40131375514807</c:v>
                  </c:pt>
                </c:numCache>
              </c:numRef>
            </c:plus>
            <c:minus>
              <c:numRef>
                <c:f>BxW_Charts!$H$18</c:f>
                <c:numCache>
                  <c:formatCode>General</c:formatCode>
                  <c:ptCount val="1"/>
                </c:numCache>
              </c:numRef>
            </c:minus>
            <c:spPr>
              <a:noFill/>
              <a:ln w="38100" cap="flat" cmpd="sng" algn="ctr">
                <a:solidFill>
                  <a:sysClr val="windowText" lastClr="000000">
                    <a:shade val="95000"/>
                    <a:satMod val="105000"/>
                  </a:sysClr>
                </a:solidFill>
                <a:prstDash val="solid"/>
              </a:ln>
              <a:effectLst/>
            </c:spPr>
          </c:errBars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BxW_Charts!$C$14:$H$14</c:f>
              <c:numCache>
                <c:formatCode>#,##0</c:formatCode>
                <c:ptCount val="6"/>
                <c:pt idx="0">
                  <c:v>22.278406672908332</c:v>
                </c:pt>
                <c:pt idx="1">
                  <c:v>30.085635407836904</c:v>
                </c:pt>
                <c:pt idx="2">
                  <c:v>37.976487194421921</c:v>
                </c:pt>
                <c:pt idx="3">
                  <c:v>32.87433612734209</c:v>
                </c:pt>
                <c:pt idx="4">
                  <c:v>27.83202524537765</c:v>
                </c:pt>
                <c:pt idx="5">
                  <c:v>37.791638756456834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2747392"/>
        <c:axId val="342754048"/>
      </c:barChart>
      <c:lineChart>
        <c:grouping val="standard"/>
        <c:varyColors val="0"/>
        <c:ser>
          <c:idx val="3"/>
          <c:order val="3"/>
          <c:tx>
            <c:strRef>
              <c:f>BxW_Charts!$B$5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F0E442"/>
              </a:solidFill>
              <a:ln>
                <a:noFill/>
              </a:ln>
            </c:spPr>
          </c:marker>
          <c:cat>
            <c:strRef>
              <c:f>BxW_Charts!$C$3:$H$3</c:f>
              <c:strCache>
                <c:ptCount val="6"/>
                <c:pt idx="0">
                  <c:v>0-1</c:v>
                </c:pt>
                <c:pt idx="1">
                  <c:v>1-3</c:v>
                </c:pt>
                <c:pt idx="2">
                  <c:v>4-6</c:v>
                </c:pt>
                <c:pt idx="3">
                  <c:v>7-10</c:v>
                </c:pt>
                <c:pt idx="4">
                  <c:v>11-15</c:v>
                </c:pt>
                <c:pt idx="5">
                  <c:v>16+</c:v>
                </c:pt>
              </c:strCache>
            </c:strRef>
          </c:cat>
          <c:val>
            <c:numRef>
              <c:f>BxW_Charts!$C$5:$H$5</c:f>
              <c:numCache>
                <c:formatCode>#,##0</c:formatCode>
                <c:ptCount val="6"/>
                <c:pt idx="0">
                  <c:v>27.591222176203114</c:v>
                </c:pt>
                <c:pt idx="1">
                  <c:v>28.502635614117491</c:v>
                </c:pt>
                <c:pt idx="2">
                  <c:v>36.125471493125808</c:v>
                </c:pt>
                <c:pt idx="3">
                  <c:v>48.37711499816686</c:v>
                </c:pt>
                <c:pt idx="4">
                  <c:v>58.91758665147082</c:v>
                </c:pt>
                <c:pt idx="5">
                  <c:v>71.582239682460624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47392"/>
        <c:axId val="342754048"/>
      </c:lineChart>
      <c:catAx>
        <c:axId val="34274739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3200"/>
                </a:pPr>
                <a:r>
                  <a:rPr lang="en-US" sz="2000" b="1" i="0" baseline="0">
                    <a:effectLst/>
                  </a:rPr>
                  <a:t>Experience  (years)</a:t>
                </a:r>
                <a:endParaRPr lang="he-IL" sz="3200">
                  <a:effectLst/>
                </a:endParaRPr>
              </a:p>
            </c:rich>
          </c:tx>
          <c:layout/>
          <c:overlay val="0"/>
        </c:title>
        <c:majorTickMark val="none"/>
        <c:minorTickMark val="none"/>
        <c:tickLblPos val="nextTo"/>
        <c:txPr>
          <a:bodyPr/>
          <a:lstStyle/>
          <a:p>
            <a:pPr>
              <a:defRPr sz="1800" b="1"/>
            </a:pPr>
            <a:endParaRPr lang="he-IL"/>
          </a:p>
        </c:txPr>
        <c:crossAx val="342754048"/>
        <c:crosses val="autoZero"/>
        <c:auto val="1"/>
        <c:lblAlgn val="ctr"/>
        <c:lblOffset val="100"/>
        <c:noMultiLvlLbl val="0"/>
      </c:catAx>
      <c:valAx>
        <c:axId val="342754048"/>
        <c:scaling>
          <c:orientation val="minMax"/>
        </c:scaling>
        <c:delete val="0"/>
        <c:axPos val="l"/>
        <c:majorGridlines>
          <c:spPr>
            <a:ln w="6350"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000"/>
                </a:pPr>
                <a:r>
                  <a:rPr lang="en-US" sz="2000" baseline="0">
                    <a:latin typeface="Arial" pitchFamily="34" charset="0"/>
                    <a:cs typeface="Arial" pitchFamily="34" charset="0"/>
                  </a:rPr>
                  <a:t>Salary in K USD</a:t>
                </a:r>
                <a:endParaRPr lang="he-IL" sz="2000" baseline="0"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  <a:prstDash val="dash"/>
          </a:ln>
        </c:spPr>
        <c:txPr>
          <a:bodyPr/>
          <a:lstStyle/>
          <a:p>
            <a:pPr>
              <a:defRPr sz="2000" b="1"/>
            </a:pPr>
            <a:endParaRPr lang="he-IL"/>
          </a:p>
        </c:txPr>
        <c:crossAx val="342747392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BxW_Charts!$B$12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Lit>
                <c:formatCode>General</c:formatCode>
                <c:ptCount val="1"/>
                <c:pt idx="0">
                  <c:v>1</c:v>
                </c:pt>
              </c:numLit>
            </c:plus>
            <c:minus>
              <c:numRef>
                <c:f>BxW_Charts!$Q$15:$Y$15</c:f>
                <c:numCache>
                  <c:formatCode>General</c:formatCode>
                  <c:ptCount val="9"/>
                  <c:pt idx="0">
                    <c:v>12.863049997506891</c:v>
                  </c:pt>
                  <c:pt idx="1">
                    <c:v>9.8584114680306065</c:v>
                  </c:pt>
                  <c:pt idx="2">
                    <c:v>49.328812496883614</c:v>
                  </c:pt>
                  <c:pt idx="3">
                    <c:v>11.316833095577746</c:v>
                  </c:pt>
                  <c:pt idx="4">
                    <c:v>16.624830774710563</c:v>
                  </c:pt>
                  <c:pt idx="5">
                    <c:v>20.120410009473812</c:v>
                  </c:pt>
                  <c:pt idx="6">
                    <c:v>11.613562509349155</c:v>
                  </c:pt>
                  <c:pt idx="7">
                    <c:v>31.481000000000002</c:v>
                  </c:pt>
                  <c:pt idx="8">
                    <c:v>2.2373744500320516</c:v>
                  </c:pt>
                </c:numCache>
              </c:numRef>
            </c:minus>
            <c:spPr>
              <a:noFill/>
              <a:ln w="38100" cap="flat" cmpd="sng" algn="ctr">
                <a:solidFill>
                  <a:sysClr val="windowText" lastClr="000000">
                    <a:shade val="95000"/>
                    <a:satMod val="105000"/>
                  </a:sysClr>
                </a:solidFill>
                <a:prstDash val="solid"/>
              </a:ln>
              <a:effectLst/>
            </c:spPr>
          </c:errBars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BxW_Charts!$Q$12:$Y$12</c:f>
              <c:numCache>
                <c:formatCode>0</c:formatCode>
                <c:ptCount val="9"/>
                <c:pt idx="0">
                  <c:v>15</c:v>
                </c:pt>
                <c:pt idx="1">
                  <c:v>11.664185430274882</c:v>
                </c:pt>
                <c:pt idx="2">
                  <c:v>52</c:v>
                </c:pt>
                <c:pt idx="3">
                  <c:v>13.1</c:v>
                </c:pt>
                <c:pt idx="4">
                  <c:v>19.189170777702294</c:v>
                </c:pt>
                <c:pt idx="5">
                  <c:v>22.684750012465543</c:v>
                </c:pt>
                <c:pt idx="6">
                  <c:v>14.28475001246554</c:v>
                </c:pt>
                <c:pt idx="7">
                  <c:v>35.5</c:v>
                </c:pt>
                <c:pt idx="8">
                  <c:v>4.1479104190558953</c:v>
                </c:pt>
              </c:numCache>
            </c:numRef>
          </c:val>
        </c:ser>
        <c:ser>
          <c:idx val="1"/>
          <c:order val="1"/>
          <c:tx>
            <c:strRef>
              <c:f>BxW_Charts!$B$13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rgbClr val="0072B2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BxW_Charts!$Q$13:$Y$13</c:f>
              <c:numCache>
                <c:formatCode>0</c:formatCode>
                <c:ptCount val="9"/>
                <c:pt idx="0">
                  <c:v>30</c:v>
                </c:pt>
                <c:pt idx="1">
                  <c:v>28.335814569725116</c:v>
                </c:pt>
                <c:pt idx="2">
                  <c:v>43</c:v>
                </c:pt>
                <c:pt idx="3">
                  <c:v>31.554095718350929</c:v>
                </c:pt>
                <c:pt idx="4">
                  <c:v>35.658539805466425</c:v>
                </c:pt>
                <c:pt idx="5">
                  <c:v>34.483224742156807</c:v>
                </c:pt>
                <c:pt idx="6">
                  <c:v>35.146013204577358</c:v>
                </c:pt>
                <c:pt idx="7">
                  <c:v>13.5</c:v>
                </c:pt>
                <c:pt idx="8">
                  <c:v>2.9752562559211322</c:v>
                </c:pt>
              </c:numCache>
            </c:numRef>
          </c:val>
        </c:ser>
        <c:ser>
          <c:idx val="2"/>
          <c:order val="2"/>
          <c:tx>
            <c:strRef>
              <c:f>BxW_Charts!$B$14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rgbClr val="D55E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BxW_Charts!$Q$16:$Y$16</c:f>
                <c:numCache>
                  <c:formatCode>General</c:formatCode>
                  <c:ptCount val="9"/>
                  <c:pt idx="0">
                    <c:v>179.76684884103886</c:v>
                  </c:pt>
                  <c:pt idx="1">
                    <c:v>330.38708711004119</c:v>
                  </c:pt>
                  <c:pt idx="2">
                    <c:v>175</c:v>
                  </c:pt>
                  <c:pt idx="3">
                    <c:v>114.55286911730863</c:v>
                  </c:pt>
                  <c:pt idx="4">
                    <c:v>157.63679643132517</c:v>
                  </c:pt>
                  <c:pt idx="5">
                    <c:v>139.32699653663909</c:v>
                  </c:pt>
                  <c:pt idx="6">
                    <c:v>156.36974856804207</c:v>
                  </c:pt>
                  <c:pt idx="7">
                    <c:v>327.88416662511486</c:v>
                  </c:pt>
                  <c:pt idx="8">
                    <c:v>235.54988779832155</c:v>
                  </c:pt>
                </c:numCache>
              </c:numRef>
            </c:plus>
            <c:minus>
              <c:numRef>
                <c:f>BxW_Charts!$H$18</c:f>
                <c:numCache>
                  <c:formatCode>General</c:formatCode>
                  <c:ptCount val="1"/>
                </c:numCache>
              </c:numRef>
            </c:minus>
            <c:spPr>
              <a:noFill/>
              <a:ln w="38100" cap="flat" cmpd="sng" algn="ctr">
                <a:solidFill>
                  <a:sysClr val="windowText" lastClr="000000">
                    <a:shade val="95000"/>
                    <a:satMod val="105000"/>
                  </a:sysClr>
                </a:solidFill>
                <a:prstDash val="solid"/>
              </a:ln>
              <a:effectLst/>
            </c:spPr>
          </c:errBars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BxW_Charts!$Q$14:$Y$14</c:f>
              <c:numCache>
                <c:formatCode>0</c:formatCode>
                <c:ptCount val="9"/>
                <c:pt idx="0">
                  <c:v>21.073531916542834</c:v>
                </c:pt>
                <c:pt idx="1">
                  <c:v>29.612912889958835</c:v>
                </c:pt>
                <c:pt idx="2">
                  <c:v>30</c:v>
                </c:pt>
                <c:pt idx="3">
                  <c:v>18.393035164340439</c:v>
                </c:pt>
                <c:pt idx="4">
                  <c:v>37.515492985506114</c:v>
                </c:pt>
                <c:pt idx="5">
                  <c:v>32.176927727227962</c:v>
                </c:pt>
                <c:pt idx="6">
                  <c:v>25.319236782957098</c:v>
                </c:pt>
                <c:pt idx="7">
                  <c:v>23.115833374885142</c:v>
                </c:pt>
                <c:pt idx="8">
                  <c:v>11.406833325022973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2793600"/>
        <c:axId val="342812160"/>
      </c:barChart>
      <c:lineChart>
        <c:grouping val="standard"/>
        <c:varyColors val="0"/>
        <c:ser>
          <c:idx val="3"/>
          <c:order val="3"/>
          <c:tx>
            <c:strRef>
              <c:f>BxW_Charts!$B$5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F0E442"/>
              </a:solidFill>
              <a:ln>
                <a:noFill/>
              </a:ln>
            </c:spPr>
          </c:marker>
          <c:cat>
            <c:strRef>
              <c:f>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BxW_Charts!$Q$5:$Y$5</c:f>
              <c:numCache>
                <c:formatCode>0</c:formatCode>
                <c:ptCount val="9"/>
                <c:pt idx="0">
                  <c:v>46.388319833605053</c:v>
                </c:pt>
                <c:pt idx="1">
                  <c:v>46.66781678872762</c:v>
                </c:pt>
                <c:pt idx="2">
                  <c:v>97.2658756186608</c:v>
                </c:pt>
                <c:pt idx="3">
                  <c:v>45.182838907761365</c:v>
                </c:pt>
                <c:pt idx="4">
                  <c:v>62.950733221147324</c:v>
                </c:pt>
                <c:pt idx="5">
                  <c:v>65.10392902576551</c:v>
                </c:pt>
                <c:pt idx="6">
                  <c:v>51.715151424567132</c:v>
                </c:pt>
                <c:pt idx="7">
                  <c:v>59.812969274133827</c:v>
                </c:pt>
                <c:pt idx="8">
                  <c:v>19.574158532349131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2793600"/>
        <c:axId val="342812160"/>
      </c:lineChart>
      <c:catAx>
        <c:axId val="342793600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 b="1"/>
            </a:pPr>
            <a:endParaRPr lang="he-IL"/>
          </a:p>
        </c:txPr>
        <c:crossAx val="342812160"/>
        <c:crosses val="autoZero"/>
        <c:auto val="1"/>
        <c:lblAlgn val="ctr"/>
        <c:lblOffset val="100"/>
        <c:noMultiLvlLbl val="0"/>
      </c:catAx>
      <c:valAx>
        <c:axId val="342812160"/>
        <c:scaling>
          <c:orientation val="minMax"/>
        </c:scaling>
        <c:delete val="0"/>
        <c:axPos val="l"/>
        <c:majorGridlines>
          <c:spPr>
            <a:ln w="6350">
              <a:solidFill>
                <a:sysClr val="windowText" lastClr="000000">
                  <a:tint val="75000"/>
                  <a:shade val="95000"/>
                  <a:satMod val="105000"/>
                </a:sys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2400"/>
                </a:pPr>
                <a:r>
                  <a:rPr lang="en-US" sz="2000" b="1" i="0" baseline="0">
                    <a:effectLst/>
                    <a:latin typeface="Arial" pitchFamily="34" charset="0"/>
                    <a:cs typeface="Arial" pitchFamily="34" charset="0"/>
                  </a:rPr>
                  <a:t>Salary in K USD</a:t>
                </a:r>
                <a:endParaRPr lang="he-IL" sz="2400" baseline="0">
                  <a:effectLst/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  <a:prstDash val="dash"/>
          </a:ln>
        </c:spPr>
        <c:txPr>
          <a:bodyPr/>
          <a:lstStyle/>
          <a:p>
            <a:pPr>
              <a:defRPr sz="2000" b="1"/>
            </a:pPr>
            <a:endParaRPr lang="he-IL"/>
          </a:p>
        </c:txPr>
        <c:crossAx val="342793600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he-I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[2]BxW_Charts!$B$12</c:f>
              <c:strCache>
                <c:ptCount val="1"/>
                <c:pt idx="0">
                  <c:v>Bottom</c:v>
                </c:pt>
              </c:strCache>
            </c:strRef>
          </c:tx>
          <c:spPr>
            <a:noFill/>
          </c:spPr>
          <c:invertIfNegative val="0"/>
          <c:errBars>
            <c:errBarType val="minus"/>
            <c:errValType val="cust"/>
            <c:noEndCap val="0"/>
            <c:plus>
              <c:numRef>
                <c:f>[2]BxW_Charts!$BJ$18</c:f>
                <c:numCache>
                  <c:formatCode>General</c:formatCode>
                  <c:ptCount val="1"/>
                </c:numCache>
              </c:numRef>
            </c:plus>
            <c:minus>
              <c:numRef>
                <c:f>[2]BxW_Charts!$AK$15:$AV$15</c:f>
                <c:numCache>
                  <c:formatCode>General</c:formatCode>
                  <c:ptCount val="12"/>
                  <c:pt idx="0">
                    <c:v>43.807047488395099</c:v>
                  </c:pt>
                  <c:pt idx="1">
                    <c:v>12.992085411495079</c:v>
                  </c:pt>
                  <c:pt idx="2">
                    <c:v>39</c:v>
                  </c:pt>
                  <c:pt idx="3">
                    <c:v>29.792019037879086</c:v>
                  </c:pt>
                  <c:pt idx="4">
                    <c:v>25.612896921093366</c:v>
                  </c:pt>
                  <c:pt idx="5">
                    <c:v>26.111983169748235</c:v>
                  </c:pt>
                  <c:pt idx="6">
                    <c:v>3.9427500000000002</c:v>
                  </c:pt>
                  <c:pt idx="7">
                    <c:v>18</c:v>
                  </c:pt>
                  <c:pt idx="8">
                    <c:v>9.3055710365259046</c:v>
                  </c:pt>
                  <c:pt idx="9">
                    <c:v>5.5</c:v>
                  </c:pt>
                  <c:pt idx="10">
                    <c:v>3.0755976881565861</c:v>
                  </c:pt>
                  <c:pt idx="11">
                    <c:v>3.2054250037396623</c:v>
                  </c:pt>
                </c:numCache>
              </c:numRef>
            </c:minus>
            <c:spPr>
              <a:noFill/>
              <a:ln w="38100" cap="flat" cmpd="sng" algn="ctr">
                <a:solidFill>
                  <a:sysClr val="windowText" lastClr="000000">
                    <a:shade val="95000"/>
                    <a:satMod val="105000"/>
                  </a:sysClr>
                </a:solidFill>
                <a:prstDash val="solid"/>
              </a:ln>
              <a:effectLst/>
            </c:spPr>
          </c:errBars>
          <c:cat>
            <c:strRef>
              <c:f>[2]BxW_Charts!$AK$3:$AV$3</c:f>
              <c:strCache>
                <c:ptCount val="12"/>
                <c:pt idx="0">
                  <c:v>Australia &amp; NZ</c:v>
                </c:pt>
                <c:pt idx="1">
                  <c:v>EU</c:v>
                </c:pt>
                <c:pt idx="2">
                  <c:v>USA</c:v>
                </c:pt>
                <c:pt idx="3">
                  <c:v>Canada</c:v>
                </c:pt>
                <c:pt idx="4">
                  <c:v>UK</c:v>
                </c:pt>
                <c:pt idx="5">
                  <c:v>EU-16</c:v>
                </c:pt>
                <c:pt idx="6">
                  <c:v>Russia &amp; CEE</c:v>
                </c:pt>
                <c:pt idx="7">
                  <c:v>Middle East</c:v>
                </c:pt>
                <c:pt idx="8">
                  <c:v>Africa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[2]BxW_Charts!$AK$12:$AV$12</c:f>
              <c:numCache>
                <c:formatCode>General</c:formatCode>
                <c:ptCount val="12"/>
                <c:pt idx="0">
                  <c:v>63.807047488395099</c:v>
                </c:pt>
                <c:pt idx="1">
                  <c:v>24.510797124831988</c:v>
                </c:pt>
                <c:pt idx="2">
                  <c:v>49</c:v>
                </c:pt>
                <c:pt idx="3">
                  <c:v>49.792019037879086</c:v>
                </c:pt>
                <c:pt idx="4">
                  <c:v>41.374679641766207</c:v>
                </c:pt>
                <c:pt idx="5">
                  <c:v>38.111983169748235</c:v>
                </c:pt>
                <c:pt idx="6">
                  <c:v>15.94275</c:v>
                </c:pt>
                <c:pt idx="7">
                  <c:v>24</c:v>
                </c:pt>
                <c:pt idx="8">
                  <c:v>12.259417190372059</c:v>
                </c:pt>
                <c:pt idx="9">
                  <c:v>10.5</c:v>
                </c:pt>
                <c:pt idx="10">
                  <c:v>4.8587645925788401</c:v>
                </c:pt>
                <c:pt idx="11">
                  <c:v>5.3423750062327704</c:v>
                </c:pt>
              </c:numCache>
            </c:numRef>
          </c:val>
        </c:ser>
        <c:ser>
          <c:idx val="1"/>
          <c:order val="1"/>
          <c:tx>
            <c:strRef>
              <c:f>[2]BxW_Charts!$B$13</c:f>
              <c:strCache>
                <c:ptCount val="1"/>
                <c:pt idx="0">
                  <c:v>2Q Box</c:v>
                </c:pt>
              </c:strCache>
            </c:strRef>
          </c:tx>
          <c:spPr>
            <a:solidFill>
              <a:srgbClr val="0072B2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cat>
            <c:strRef>
              <c:f>[2]BxW_Charts!$AK$3:$AV$3</c:f>
              <c:strCache>
                <c:ptCount val="12"/>
                <c:pt idx="0">
                  <c:v>Australia &amp; NZ</c:v>
                </c:pt>
                <c:pt idx="1">
                  <c:v>EU</c:v>
                </c:pt>
                <c:pt idx="2">
                  <c:v>USA</c:v>
                </c:pt>
                <c:pt idx="3">
                  <c:v>Canada</c:v>
                </c:pt>
                <c:pt idx="4">
                  <c:v>UK</c:v>
                </c:pt>
                <c:pt idx="5">
                  <c:v>EU-16</c:v>
                </c:pt>
                <c:pt idx="6">
                  <c:v>Russia &amp; CEE</c:v>
                </c:pt>
                <c:pt idx="7">
                  <c:v>Middle East</c:v>
                </c:pt>
                <c:pt idx="8">
                  <c:v>Africa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[2]BxW_Charts!$AK$13:$AV$13</c:f>
              <c:numCache>
                <c:formatCode>General</c:formatCode>
                <c:ptCount val="12"/>
                <c:pt idx="0">
                  <c:v>22.885273305828946</c:v>
                </c:pt>
                <c:pt idx="1">
                  <c:v>49.807570056177063</c:v>
                </c:pt>
                <c:pt idx="2">
                  <c:v>16</c:v>
                </c:pt>
                <c:pt idx="3">
                  <c:v>12.167230460606532</c:v>
                </c:pt>
                <c:pt idx="4">
                  <c:v>12.215381608521454</c:v>
                </c:pt>
                <c:pt idx="5">
                  <c:v>15.24479326789929</c:v>
                </c:pt>
                <c:pt idx="6">
                  <c:v>14.05725</c:v>
                </c:pt>
                <c:pt idx="7">
                  <c:v>12</c:v>
                </c:pt>
                <c:pt idx="8">
                  <c:v>7.7405828096279414</c:v>
                </c:pt>
                <c:pt idx="9">
                  <c:v>7.2280000000000015</c:v>
                </c:pt>
                <c:pt idx="10">
                  <c:v>8.1927434571460438</c:v>
                </c:pt>
                <c:pt idx="11">
                  <c:v>3.5615833374885133</c:v>
                </c:pt>
              </c:numCache>
            </c:numRef>
          </c:val>
        </c:ser>
        <c:ser>
          <c:idx val="2"/>
          <c:order val="2"/>
          <c:tx>
            <c:strRef>
              <c:f>[2]BxW_Charts!$B$14</c:f>
              <c:strCache>
                <c:ptCount val="1"/>
                <c:pt idx="0">
                  <c:v>3Q Box</c:v>
                </c:pt>
              </c:strCache>
            </c:strRef>
          </c:tx>
          <c:spPr>
            <a:solidFill>
              <a:srgbClr val="D55E00"/>
            </a:solidFill>
            <a:ln>
              <a:solidFill>
                <a:schemeClr val="bg1">
                  <a:lumMod val="50000"/>
                </a:schemeClr>
              </a:solidFill>
            </a:ln>
          </c:spPr>
          <c:invertIfNegative val="0"/>
          <c:errBars>
            <c:errBarType val="plus"/>
            <c:errValType val="cust"/>
            <c:noEndCap val="0"/>
            <c:plus>
              <c:numRef>
                <c:f>[2]BxW_Charts!$AK$16:$AV$16</c:f>
                <c:numCache>
                  <c:formatCode>General</c:formatCode>
                  <c:ptCount val="12"/>
                  <c:pt idx="0">
                    <c:v>99.951146327458289</c:v>
                  </c:pt>
                  <c:pt idx="1">
                    <c:v>123.53626343417636</c:v>
                  </c:pt>
                  <c:pt idx="2">
                    <c:v>215</c:v>
                  </c:pt>
                  <c:pt idx="3">
                    <c:v>168.64650119970105</c:v>
                  </c:pt>
                  <c:pt idx="4">
                    <c:v>155.17947941984033</c:v>
                  </c:pt>
                  <c:pt idx="5">
                    <c:v>101.27953043495934</c:v>
                  </c:pt>
                  <c:pt idx="6">
                    <c:v>54.335949509244699</c:v>
                  </c:pt>
                  <c:pt idx="7">
                    <c:v>47.05</c:v>
                  </c:pt>
                  <c:pt idx="8">
                    <c:v>135.77295214082454</c:v>
                  </c:pt>
                  <c:pt idx="9">
                    <c:v>117.43435006969364</c:v>
                  </c:pt>
                  <c:pt idx="10">
                    <c:v>87.3</c:v>
                  </c:pt>
                  <c:pt idx="11">
                    <c:v>171.84639603382078</c:v>
                  </c:pt>
                </c:numCache>
              </c:numRef>
            </c:plus>
            <c:minus>
              <c:numRef>
                <c:f>[2]BxW_Charts!$H$18</c:f>
                <c:numCache>
                  <c:formatCode>General</c:formatCode>
                  <c:ptCount val="1"/>
                </c:numCache>
              </c:numRef>
            </c:minus>
            <c:spPr>
              <a:noFill/>
              <a:ln w="38100" cap="flat" cmpd="sng" algn="ctr">
                <a:solidFill>
                  <a:sysClr val="windowText" lastClr="000000">
                    <a:shade val="95000"/>
                    <a:satMod val="105000"/>
                  </a:sysClr>
                </a:solidFill>
                <a:prstDash val="solid"/>
              </a:ln>
              <a:effectLst/>
            </c:spPr>
          </c:errBars>
          <c:cat>
            <c:strRef>
              <c:f>[2]BxW_Charts!$AK$3:$AV$3</c:f>
              <c:strCache>
                <c:ptCount val="12"/>
                <c:pt idx="0">
                  <c:v>Australia &amp; NZ</c:v>
                </c:pt>
                <c:pt idx="1">
                  <c:v>EU</c:v>
                </c:pt>
                <c:pt idx="2">
                  <c:v>USA</c:v>
                </c:pt>
                <c:pt idx="3">
                  <c:v>Canada</c:v>
                </c:pt>
                <c:pt idx="4">
                  <c:v>UK</c:v>
                </c:pt>
                <c:pt idx="5">
                  <c:v>EU-16</c:v>
                </c:pt>
                <c:pt idx="6">
                  <c:v>Russia &amp; CEE</c:v>
                </c:pt>
                <c:pt idx="7">
                  <c:v>Middle East</c:v>
                </c:pt>
                <c:pt idx="8">
                  <c:v>Africa</c:v>
                </c:pt>
                <c:pt idx="9">
                  <c:v>Sou&amp;Cen America</c:v>
                </c:pt>
                <c:pt idx="10">
                  <c:v>East&amp;South Asia</c:v>
                </c:pt>
                <c:pt idx="11">
                  <c:v>India</c:v>
                </c:pt>
              </c:strCache>
            </c:strRef>
          </c:cat>
          <c:val>
            <c:numRef>
              <c:f>[2]BxW_Charts!$AK$14:$AV$14</c:f>
              <c:numCache>
                <c:formatCode>General</c:formatCode>
                <c:ptCount val="12"/>
                <c:pt idx="0">
                  <c:v>17.338464158844801</c:v>
                </c:pt>
                <c:pt idx="1">
                  <c:v>30.817268403303984</c:v>
                </c:pt>
                <c:pt idx="2">
                  <c:v>20</c:v>
                </c:pt>
                <c:pt idx="3">
                  <c:v>15.23463005939503</c:v>
                </c:pt>
                <c:pt idx="4">
                  <c:v>22.350207897914089</c:v>
                </c:pt>
                <c:pt idx="5">
                  <c:v>21.949215147226596</c:v>
                </c:pt>
                <c:pt idx="6">
                  <c:v>30</c:v>
                </c:pt>
                <c:pt idx="7">
                  <c:v>17.75</c:v>
                </c:pt>
                <c:pt idx="8">
                  <c:v>21.827047859175465</c:v>
                </c:pt>
                <c:pt idx="9">
                  <c:v>13.122</c:v>
                </c:pt>
                <c:pt idx="10">
                  <c:v>19.648491950275119</c:v>
                </c:pt>
                <c:pt idx="11">
                  <c:v>6.2327708406048998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343442944"/>
        <c:axId val="343444864"/>
      </c:barChart>
      <c:lineChart>
        <c:grouping val="standard"/>
        <c:varyColors val="0"/>
        <c:ser>
          <c:idx val="3"/>
          <c:order val="3"/>
          <c:tx>
            <c:strRef>
              <c:f>[2]BxW_Charts!$B$5</c:f>
              <c:strCache>
                <c:ptCount val="1"/>
                <c:pt idx="0">
                  <c:v>Mean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10"/>
            <c:spPr>
              <a:solidFill>
                <a:srgbClr val="F0E442"/>
              </a:solidFill>
              <a:ln>
                <a:solidFill>
                  <a:srgbClr val="4F81BD"/>
                </a:solidFill>
              </a:ln>
            </c:spPr>
          </c:marker>
          <c:cat>
            <c:strRef>
              <c:f>[2]BxW_Charts!$Q$3:$Y$3</c:f>
              <c:strCache>
                <c:ptCount val="9"/>
                <c:pt idx="0">
                  <c:v>Analyst</c:v>
                </c:pt>
                <c:pt idx="1">
                  <c:v>Manager</c:v>
                </c:pt>
                <c:pt idx="2">
                  <c:v>CXO or Top Mgmt.</c:v>
                </c:pt>
                <c:pt idx="3">
                  <c:v>Accountant</c:v>
                </c:pt>
                <c:pt idx="4">
                  <c:v>Consultant</c:v>
                </c:pt>
                <c:pt idx="5">
                  <c:v>Controller</c:v>
                </c:pt>
                <c:pt idx="6">
                  <c:v>Engineer</c:v>
                </c:pt>
                <c:pt idx="7">
                  <c:v>Specialist</c:v>
                </c:pt>
                <c:pt idx="8">
                  <c:v>Reporting</c:v>
                </c:pt>
              </c:strCache>
            </c:strRef>
          </c:cat>
          <c:val>
            <c:numRef>
              <c:f>[2]BxW_Charts!$AK$5:$AV$5</c:f>
              <c:numCache>
                <c:formatCode>General</c:formatCode>
                <c:ptCount val="12"/>
                <c:pt idx="0">
                  <c:v>89.542521760121986</c:v>
                </c:pt>
                <c:pt idx="1">
                  <c:v>73.669728241478381</c:v>
                </c:pt>
                <c:pt idx="2">
                  <c:v>73.120946587537077</c:v>
                </c:pt>
                <c:pt idx="3">
                  <c:v>70.674810156722486</c:v>
                </c:pt>
                <c:pt idx="4">
                  <c:v>62.818382566752682</c:v>
                </c:pt>
                <c:pt idx="5">
                  <c:v>56.892191539252657</c:v>
                </c:pt>
                <c:pt idx="6">
                  <c:v>45.480694950924466</c:v>
                </c:pt>
                <c:pt idx="7">
                  <c:v>39.070865534813748</c:v>
                </c:pt>
                <c:pt idx="8">
                  <c:v>38.214009103362997</c:v>
                </c:pt>
                <c:pt idx="9">
                  <c:v>29.97585540950594</c:v>
                </c:pt>
                <c:pt idx="10">
                  <c:v>22.885450799931967</c:v>
                </c:pt>
                <c:pt idx="11">
                  <c:v>13.173128237255222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3442944"/>
        <c:axId val="343444864"/>
      </c:lineChart>
      <c:catAx>
        <c:axId val="343442944"/>
        <c:scaling>
          <c:orientation val="minMax"/>
        </c:scaling>
        <c:delete val="0"/>
        <c:axPos val="b"/>
        <c:majorTickMark val="none"/>
        <c:minorTickMark val="none"/>
        <c:tickLblPos val="nextTo"/>
        <c:txPr>
          <a:bodyPr/>
          <a:lstStyle/>
          <a:p>
            <a:pPr>
              <a:defRPr sz="1800"/>
            </a:pPr>
            <a:endParaRPr lang="he-IL"/>
          </a:p>
        </c:txPr>
        <c:crossAx val="343444864"/>
        <c:crosses val="autoZero"/>
        <c:auto val="1"/>
        <c:lblAlgn val="ctr"/>
        <c:lblOffset val="100"/>
        <c:noMultiLvlLbl val="0"/>
      </c:catAx>
      <c:valAx>
        <c:axId val="34344486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050"/>
                </a:pPr>
                <a:r>
                  <a:rPr lang="en-US" sz="2000" b="1" i="0" baseline="0">
                    <a:effectLst/>
                    <a:latin typeface="Arial" pitchFamily="34" charset="0"/>
                    <a:cs typeface="Arial" pitchFamily="34" charset="0"/>
                  </a:rPr>
                  <a:t>Salary in K USD</a:t>
                </a:r>
                <a:endParaRPr lang="he-IL" sz="1050" baseline="0">
                  <a:effectLst/>
                  <a:latin typeface="Arial" pitchFamily="34" charset="0"/>
                  <a:cs typeface="Arial" pitchFamily="34" charset="0"/>
                </a:endParaRPr>
              </a:p>
            </c:rich>
          </c:tx>
          <c:layout/>
          <c:overlay val="0"/>
        </c:title>
        <c:numFmt formatCode="0" sourceLinked="0"/>
        <c:majorTickMark val="out"/>
        <c:minorTickMark val="none"/>
        <c:tickLblPos val="nextTo"/>
        <c:spPr>
          <a:ln>
            <a:noFill/>
            <a:prstDash val="dash"/>
          </a:ln>
        </c:spPr>
        <c:txPr>
          <a:bodyPr/>
          <a:lstStyle/>
          <a:p>
            <a:pPr>
              <a:defRPr sz="2000" b="1"/>
            </a:pPr>
            <a:endParaRPr lang="he-IL"/>
          </a:p>
        </c:txPr>
        <c:crossAx val="343442944"/>
        <c:crosses val="autoZero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000000000000144" l="0.70000000000000062" r="0.70000000000000062" t="0.75000000000000144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7" Type="http://schemas.openxmlformats.org/officeDocument/2006/relationships/image" Target="../media/image2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4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</xdr:colOff>
      <xdr:row>14</xdr:row>
      <xdr:rowOff>7620</xdr:rowOff>
    </xdr:from>
    <xdr:to>
      <xdr:col>7</xdr:col>
      <xdr:colOff>1</xdr:colOff>
      <xdr:row>42</xdr:row>
      <xdr:rowOff>7620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41563</xdr:colOff>
      <xdr:row>17</xdr:row>
      <xdr:rowOff>166254</xdr:rowOff>
    </xdr:from>
    <xdr:to>
      <xdr:col>15</xdr:col>
      <xdr:colOff>13854</xdr:colOff>
      <xdr:row>44</xdr:row>
      <xdr:rowOff>96981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360217</xdr:colOff>
      <xdr:row>26</xdr:row>
      <xdr:rowOff>27709</xdr:rowOff>
    </xdr:from>
    <xdr:to>
      <xdr:col>23</xdr:col>
      <xdr:colOff>69272</xdr:colOff>
      <xdr:row>46</xdr:row>
      <xdr:rowOff>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66675</xdr:colOff>
      <xdr:row>2</xdr:row>
      <xdr:rowOff>9525</xdr:rowOff>
    </xdr:from>
    <xdr:to>
      <xdr:col>14</xdr:col>
      <xdr:colOff>9525</xdr:colOff>
      <xdr:row>19</xdr:row>
      <xdr:rowOff>171450</xdr:rowOff>
    </xdr:to>
    <xdr:graphicFrame macro="">
      <xdr:nvGraphicFramePr>
        <xdr:cNvPr id="20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25</xdr:col>
      <xdr:colOff>333374</xdr:colOff>
      <xdr:row>1</xdr:row>
      <xdr:rowOff>19049</xdr:rowOff>
    </xdr:from>
    <xdr:to>
      <xdr:col>33</xdr:col>
      <xdr:colOff>28575</xdr:colOff>
      <xdr:row>24</xdr:row>
      <xdr:rowOff>285749</xdr:rowOff>
    </xdr:to>
    <xdr:graphicFrame macro="">
      <xdr:nvGraphicFramePr>
        <xdr:cNvPr id="22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48</xdr:col>
      <xdr:colOff>371475</xdr:colOff>
      <xdr:row>1</xdr:row>
      <xdr:rowOff>133350</xdr:rowOff>
    </xdr:from>
    <xdr:to>
      <xdr:col>57</xdr:col>
      <xdr:colOff>74295</xdr:colOff>
      <xdr:row>25</xdr:row>
      <xdr:rowOff>100965</xdr:rowOff>
    </xdr:to>
    <xdr:graphicFrame macro="">
      <xdr:nvGraphicFramePr>
        <xdr:cNvPr id="4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30624</xdr:colOff>
      <xdr:row>1</xdr:row>
      <xdr:rowOff>9525</xdr:rowOff>
    </xdr:from>
    <xdr:to>
      <xdr:col>9</xdr:col>
      <xdr:colOff>437021</xdr:colOff>
      <xdr:row>16</xdr:row>
      <xdr:rowOff>82896</xdr:rowOff>
    </xdr:to>
    <xdr:grpSp>
      <xdr:nvGrpSpPr>
        <xdr:cNvPr id="19" name="קבוצה 18"/>
        <xdr:cNvGrpSpPr/>
      </xdr:nvGrpSpPr>
      <xdr:grpSpPr>
        <a:xfrm>
          <a:off x="11229537979" y="190500"/>
          <a:ext cx="1777997" cy="2787996"/>
          <a:chOff x="11229537979" y="190500"/>
          <a:chExt cx="1777997" cy="2787996"/>
        </a:xfrm>
      </xdr:grpSpPr>
      <xdr:cxnSp macro="">
        <xdr:nvCxnSpPr>
          <xdr:cNvPr id="6" name="מחבר ישר 5"/>
          <xdr:cNvCxnSpPr/>
        </xdr:nvCxnSpPr>
        <xdr:spPr>
          <a:xfrm>
            <a:off x="11231060850" y="438149"/>
            <a:ext cx="0" cy="2232000"/>
          </a:xfrm>
          <a:prstGeom prst="line">
            <a:avLst/>
          </a:prstGeom>
        </xdr:spPr>
        <xdr:style>
          <a:lnRef idx="2">
            <a:schemeClr val="dk1"/>
          </a:lnRef>
          <a:fillRef idx="0">
            <a:schemeClr val="dk1"/>
          </a:fillRef>
          <a:effectRef idx="1">
            <a:schemeClr val="dk1"/>
          </a:effectRef>
          <a:fontRef idx="minor">
            <a:schemeClr val="tx1"/>
          </a:fontRef>
        </xdr:style>
      </xdr:cxnSp>
      <xdr:sp macro="" textlink="">
        <xdr:nvSpPr>
          <xdr:cNvPr id="2" name="מלבן 1"/>
          <xdr:cNvSpPr/>
        </xdr:nvSpPr>
        <xdr:spPr>
          <a:xfrm>
            <a:off x="11230908450" y="1781176"/>
            <a:ext cx="304800" cy="342900"/>
          </a:xfrm>
          <a:prstGeom prst="rect">
            <a:avLst/>
          </a:prstGeom>
          <a:solidFill>
            <a:srgbClr val="0072B2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he-IL" sz="1100"/>
          </a:p>
        </xdr:txBody>
      </xdr:sp>
      <xdr:sp macro="" textlink="">
        <xdr:nvSpPr>
          <xdr:cNvPr id="3" name="מלבן 2"/>
          <xdr:cNvSpPr/>
        </xdr:nvSpPr>
        <xdr:spPr>
          <a:xfrm>
            <a:off x="11230908450" y="1085850"/>
            <a:ext cx="304800" cy="685800"/>
          </a:xfrm>
          <a:prstGeom prst="rect">
            <a:avLst/>
          </a:prstGeom>
          <a:solidFill>
            <a:srgbClr val="D55E00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algn="r" rtl="1"/>
            <a:endParaRPr lang="he-IL" sz="1100"/>
          </a:p>
        </xdr:txBody>
      </xdr:sp>
      <xdr:sp macro="" textlink="">
        <xdr:nvSpPr>
          <xdr:cNvPr id="4" name="יהלום 3"/>
          <xdr:cNvSpPr/>
        </xdr:nvSpPr>
        <xdr:spPr>
          <a:xfrm>
            <a:off x="11230975125" y="1333500"/>
            <a:ext cx="180974" cy="190499"/>
          </a:xfrm>
          <a:prstGeom prst="diamond">
            <a:avLst/>
          </a:prstGeom>
          <a:solidFill>
            <a:srgbClr val="F0E442"/>
          </a:solidFill>
          <a:ln w="1270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1" anchor="t"/>
          <a:lstStyle/>
          <a:p>
            <a:pPr marL="0" indent="0" algn="r" rtl="1"/>
            <a:endParaRPr lang="he-IL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TextBox 7"/>
          <xdr:cNvSpPr txBox="1"/>
        </xdr:nvSpPr>
        <xdr:spPr>
          <a:xfrm>
            <a:off x="11230782576" y="2667000"/>
            <a:ext cx="48205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1" anchor="t">
            <a:spAutoFit/>
          </a:bodyPr>
          <a:lstStyle/>
          <a:p>
            <a:pPr algn="r" rtl="1"/>
            <a:r>
              <a:rPr lang="en-US" sz="1400" b="1"/>
              <a:t>Min</a:t>
            </a:r>
            <a:endParaRPr lang="he-IL" sz="1400" b="1"/>
          </a:p>
        </xdr:txBody>
      </xdr:sp>
      <xdr:sp macro="" textlink="">
        <xdr:nvSpPr>
          <xdr:cNvPr id="9" name="TextBox 8"/>
          <xdr:cNvSpPr txBox="1"/>
        </xdr:nvSpPr>
        <xdr:spPr>
          <a:xfrm>
            <a:off x="11230803271" y="190500"/>
            <a:ext cx="512705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1" anchor="t">
            <a:spAutoFit/>
          </a:bodyPr>
          <a:lstStyle/>
          <a:p>
            <a:pPr algn="r" rtl="1"/>
            <a:r>
              <a:rPr lang="en-US" sz="1400" b="1"/>
              <a:t>Max</a:t>
            </a:r>
            <a:endParaRPr lang="he-IL" sz="1400" b="1"/>
          </a:p>
        </xdr:txBody>
      </xdr:sp>
      <xdr:sp macro="" textlink="">
        <xdr:nvSpPr>
          <xdr:cNvPr id="10" name="TextBox 9"/>
          <xdr:cNvSpPr txBox="1"/>
        </xdr:nvSpPr>
        <xdr:spPr>
          <a:xfrm>
            <a:off x="11229543156" y="1276350"/>
            <a:ext cx="616964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1" anchor="t">
            <a:spAutoFit/>
          </a:bodyPr>
          <a:lstStyle/>
          <a:p>
            <a:pPr algn="r" rtl="1"/>
            <a:r>
              <a:rPr lang="en-US" sz="1400" b="1"/>
              <a:t>Mean</a:t>
            </a:r>
            <a:endParaRPr lang="he-IL" sz="1400" b="1"/>
          </a:p>
        </xdr:txBody>
      </xdr:sp>
      <xdr:sp macro="" textlink="">
        <xdr:nvSpPr>
          <xdr:cNvPr id="11" name="TextBox 10"/>
          <xdr:cNvSpPr txBox="1"/>
        </xdr:nvSpPr>
        <xdr:spPr>
          <a:xfrm>
            <a:off x="11229552681" y="1619250"/>
            <a:ext cx="757451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1" anchor="t">
            <a:spAutoFit/>
          </a:bodyPr>
          <a:lstStyle/>
          <a:p>
            <a:pPr algn="r" rtl="1"/>
            <a:r>
              <a:rPr lang="en-US" sz="1400" b="1"/>
              <a:t>Median</a:t>
            </a:r>
            <a:endParaRPr lang="he-IL" sz="1400" b="1"/>
          </a:p>
        </xdr:txBody>
      </xdr:sp>
      <xdr:sp macro="" textlink="">
        <xdr:nvSpPr>
          <xdr:cNvPr id="12" name="TextBox 11"/>
          <xdr:cNvSpPr txBox="1"/>
        </xdr:nvSpPr>
        <xdr:spPr>
          <a:xfrm>
            <a:off x="11229537979" y="1943100"/>
            <a:ext cx="929102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1" anchor="t">
            <a:spAutoFit/>
          </a:bodyPr>
          <a:lstStyle/>
          <a:p>
            <a:pPr algn="r" rtl="1"/>
            <a:r>
              <a:rPr lang="en-US" sz="1400" b="1"/>
              <a:t>Quartile 1</a:t>
            </a:r>
            <a:endParaRPr lang="he-IL" sz="1400" b="1"/>
          </a:p>
        </xdr:txBody>
      </xdr:sp>
      <xdr:sp macro="" textlink="">
        <xdr:nvSpPr>
          <xdr:cNvPr id="13" name="TextBox 12"/>
          <xdr:cNvSpPr txBox="1"/>
        </xdr:nvSpPr>
        <xdr:spPr>
          <a:xfrm>
            <a:off x="11229542327" y="952500"/>
            <a:ext cx="929102" cy="31149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1" anchor="t">
            <a:spAutoFit/>
          </a:bodyPr>
          <a:lstStyle/>
          <a:p>
            <a:pPr algn="r" rtl="1"/>
            <a:r>
              <a:rPr lang="en-US" sz="1400" b="1"/>
              <a:t>Quartile 3</a:t>
            </a:r>
            <a:endParaRPr lang="he-IL" sz="1400" b="1"/>
          </a:p>
        </xdr:txBody>
      </xdr:sp>
      <xdr:cxnSp macro="">
        <xdr:nvCxnSpPr>
          <xdr:cNvPr id="15" name="מחבר חץ ישר 14"/>
          <xdr:cNvCxnSpPr/>
        </xdr:nvCxnSpPr>
        <xdr:spPr>
          <a:xfrm>
            <a:off x="11230471125" y="1114425"/>
            <a:ext cx="396000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6" name="מחבר חץ ישר 15"/>
          <xdr:cNvCxnSpPr/>
        </xdr:nvCxnSpPr>
        <xdr:spPr>
          <a:xfrm>
            <a:off x="11230471125" y="1419225"/>
            <a:ext cx="396000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7" name="מחבר חץ ישר 16"/>
          <xdr:cNvCxnSpPr/>
        </xdr:nvCxnSpPr>
        <xdr:spPr>
          <a:xfrm>
            <a:off x="11230471125" y="1771650"/>
            <a:ext cx="396000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מחבר חץ ישר 17"/>
          <xdr:cNvCxnSpPr/>
        </xdr:nvCxnSpPr>
        <xdr:spPr>
          <a:xfrm>
            <a:off x="11230471125" y="2095500"/>
            <a:ext cx="396000" cy="0"/>
          </a:xfrm>
          <a:prstGeom prst="straightConnector1">
            <a:avLst/>
          </a:prstGeom>
          <a:ln>
            <a:tailEnd type="arrow"/>
          </a:ln>
        </xdr:spPr>
        <xdr:style>
          <a:lnRef idx="2">
            <a:schemeClr val="accent1"/>
          </a:lnRef>
          <a:fillRef idx="0">
            <a:schemeClr val="accent1"/>
          </a:fillRef>
          <a:effectRef idx="1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16</xdr:row>
      <xdr:rowOff>161925</xdr:rowOff>
    </xdr:from>
    <xdr:to>
      <xdr:col>17</xdr:col>
      <xdr:colOff>465661</xdr:colOff>
      <xdr:row>67</xdr:row>
      <xdr:rowOff>179820</xdr:rowOff>
    </xdr:to>
    <xdr:pic>
      <xdr:nvPicPr>
        <xdr:cNvPr id="7" name="תמונה 6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976857539" y="3086100"/>
          <a:ext cx="8514286" cy="924762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38</xdr:col>
      <xdr:colOff>156245</xdr:colOff>
      <xdr:row>64</xdr:row>
      <xdr:rowOff>109054</xdr:rowOff>
    </xdr:from>
    <xdr:to>
      <xdr:col>41</xdr:col>
      <xdr:colOff>537916</xdr:colOff>
      <xdr:row>81</xdr:row>
      <xdr:rowOff>49486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Job Typ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Job Typ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75559777" y="11490208"/>
              <a:ext cx="2433209" cy="306658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ניתן להשתמש בכלי פריסה בגירסת Excel 2010 ואילך.
אם הצורה השתנתה בגירסה מוקדמת יותר של Excel, או אם חוברת העבודה נשמרה ב- Excel 2003 או בגירסה מוקדמת יותר,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142203</xdr:colOff>
      <xdr:row>61</xdr:row>
      <xdr:rowOff>103564</xdr:rowOff>
    </xdr:from>
    <xdr:to>
      <xdr:col>4</xdr:col>
      <xdr:colOff>523874</xdr:colOff>
      <xdr:row>82</xdr:row>
      <xdr:rowOff>77764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Location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Location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0876126" y="10971833"/>
              <a:ext cx="2433210" cy="3784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ניתן להשתמש בכלי פריסה בגירסת Excel 2010 ואילך.
אם הצורה השתנתה בגירסה מוקדמת יותר של Excel, או אם חוברת העבודה נשמרה ב- Excel 2003 או בגירסה מוקדמת יותר,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38</xdr:col>
      <xdr:colOff>179935</xdr:colOff>
      <xdr:row>48</xdr:row>
      <xdr:rowOff>150392</xdr:rowOff>
    </xdr:from>
    <xdr:to>
      <xdr:col>41</xdr:col>
      <xdr:colOff>561606</xdr:colOff>
      <xdr:row>63</xdr:row>
      <xdr:rowOff>119671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My-Years if Experience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y-Years if Experienc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175536087" y="8796161"/>
              <a:ext cx="2433209" cy="2533702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ניתן להשתמש בכלי פריסה בגירסת Excel 2010 ואילך.
אם הצורה השתנתה בגירסה מוקדמת יותר של Excel, או אם חוברת העבודה נשמרה ב- Excel 2003 או בגירסה מוקדמת יותר, אין אפשרות להשתמש בכלי הפריסה.</a:t>
              </a:r>
            </a:p>
          </xdr:txBody>
        </xdr:sp>
      </mc:Fallback>
    </mc:AlternateContent>
    <xdr:clientData/>
  </xdr:twoCellAnchor>
  <xdr:twoCellAnchor editAs="oneCell">
    <xdr:from>
      <xdr:col>1</xdr:col>
      <xdr:colOff>150823</xdr:colOff>
      <xdr:row>48</xdr:row>
      <xdr:rowOff>124041</xdr:rowOff>
    </xdr:from>
    <xdr:to>
      <xdr:col>4</xdr:col>
      <xdr:colOff>532494</xdr:colOff>
      <xdr:row>60</xdr:row>
      <xdr:rowOff>100935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My-How many hours of a day you work on Excel2"/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y-How many hours of a day you work on Excel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200867506" y="8769810"/>
              <a:ext cx="2433210" cy="2028433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he-IL" sz="1100"/>
                <a:t>צורה זו מייצגת כלי פריסה. ניתן להשתמש בכלי פריסה בגירסת Excel 2010 ואילך.
אם הצורה השתנתה בגירסה מוקדמת יותר של Excel, או אם חוברת העבודה נשמרה ב- Excel 2003 או בגירסה מוקדמת יותר, אין אפשרות להשתמש בכלי הפריסה.</a:t>
              </a:r>
            </a:p>
          </xdr:txBody>
        </xdr:sp>
      </mc:Fallback>
    </mc:AlternateContent>
    <xdr:clientData/>
  </xdr:twoCellAnchor>
  <xdr:twoCellAnchor>
    <xdr:from>
      <xdr:col>5</xdr:col>
      <xdr:colOff>148311</xdr:colOff>
      <xdr:row>6</xdr:row>
      <xdr:rowOff>6996</xdr:rowOff>
    </xdr:from>
    <xdr:to>
      <xdr:col>19</xdr:col>
      <xdr:colOff>452436</xdr:colOff>
      <xdr:row>34</xdr:row>
      <xdr:rowOff>0</xdr:rowOff>
    </xdr:to>
    <xdr:graphicFrame macro="">
      <xdr:nvGraphicFramePr>
        <xdr:cNvPr id="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148311</xdr:colOff>
      <xdr:row>35</xdr:row>
      <xdr:rowOff>165710</xdr:rowOff>
    </xdr:from>
    <xdr:to>
      <xdr:col>19</xdr:col>
      <xdr:colOff>452436</xdr:colOff>
      <xdr:row>65</xdr:row>
      <xdr:rowOff>150395</xdr:rowOff>
    </xdr:to>
    <xdr:graphicFrame macro="">
      <xdr:nvGraphicFramePr>
        <xdr:cNvPr id="1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148946</xdr:colOff>
      <xdr:row>66</xdr:row>
      <xdr:rowOff>66533</xdr:rowOff>
    </xdr:from>
    <xdr:to>
      <xdr:col>19</xdr:col>
      <xdr:colOff>452436</xdr:colOff>
      <xdr:row>99</xdr:row>
      <xdr:rowOff>119270</xdr:rowOff>
    </xdr:to>
    <xdr:graphicFrame macro="">
      <xdr:nvGraphicFramePr>
        <xdr:cNvPr id="1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20</xdr:col>
      <xdr:colOff>46007</xdr:colOff>
      <xdr:row>5</xdr:row>
      <xdr:rowOff>69396</xdr:rowOff>
    </xdr:from>
    <xdr:to>
      <xdr:col>37</xdr:col>
      <xdr:colOff>489178</xdr:colOff>
      <xdr:row>34</xdr:row>
      <xdr:rowOff>0</xdr:rowOff>
    </xdr:to>
    <xdr:graphicFrame macro="">
      <xdr:nvGraphicFramePr>
        <xdr:cNvPr id="12" name="WB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20</xdr:col>
      <xdr:colOff>71624</xdr:colOff>
      <xdr:row>35</xdr:row>
      <xdr:rowOff>37419</xdr:rowOff>
    </xdr:from>
    <xdr:to>
      <xdr:col>37</xdr:col>
      <xdr:colOff>495985</xdr:colOff>
      <xdr:row>65</xdr:row>
      <xdr:rowOff>1</xdr:rowOff>
    </xdr:to>
    <xdr:graphicFrame macro="">
      <xdr:nvGraphicFramePr>
        <xdr:cNvPr id="13" name="WB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185245</xdr:colOff>
      <xdr:row>83</xdr:row>
      <xdr:rowOff>24592</xdr:rowOff>
    </xdr:from>
    <xdr:to>
      <xdr:col>4</xdr:col>
      <xdr:colOff>482356</xdr:colOff>
      <xdr:row>88</xdr:row>
      <xdr:rowOff>18893</xdr:rowOff>
    </xdr:to>
    <xdr:sp macro="[0]!ZoomIn" textlink="">
      <xdr:nvSpPr>
        <xdr:cNvPr id="6" name="תרשים זרימה: תהליך 5"/>
        <xdr:cNvSpPr/>
      </xdr:nvSpPr>
      <xdr:spPr>
        <a:xfrm>
          <a:off x="11200917644" y="14873823"/>
          <a:ext cx="2348650" cy="849108"/>
        </a:xfrm>
        <a:prstGeom prst="flowChartProcess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3200" b="1"/>
            <a:t>Zoom in</a:t>
          </a:r>
          <a:endParaRPr lang="he-IL" sz="3200" b="1"/>
        </a:p>
      </xdr:txBody>
    </xdr:sp>
    <xdr:clientData/>
  </xdr:twoCellAnchor>
  <xdr:twoCellAnchor>
    <xdr:from>
      <xdr:col>1</xdr:col>
      <xdr:colOff>173698</xdr:colOff>
      <xdr:row>88</xdr:row>
      <xdr:rowOff>96583</xdr:rowOff>
    </xdr:from>
    <xdr:to>
      <xdr:col>4</xdr:col>
      <xdr:colOff>470809</xdr:colOff>
      <xdr:row>94</xdr:row>
      <xdr:rowOff>1923</xdr:rowOff>
    </xdr:to>
    <xdr:sp macro="[0]!ZoomOut" textlink="">
      <xdr:nvSpPr>
        <xdr:cNvPr id="15" name="תרשים זרימה: תהליך 14"/>
        <xdr:cNvSpPr/>
      </xdr:nvSpPr>
      <xdr:spPr>
        <a:xfrm>
          <a:off x="11200929191" y="15800621"/>
          <a:ext cx="2348650" cy="931110"/>
        </a:xfrm>
        <a:prstGeom prst="flowChartProcess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en-US" sz="3200" b="1"/>
            <a:t>Zoom out</a:t>
          </a:r>
          <a:endParaRPr lang="he-IL" sz="3200" b="1"/>
        </a:p>
      </xdr:txBody>
    </xdr:sp>
    <xdr:clientData/>
  </xdr:twoCellAnchor>
  <xdr:twoCellAnchor>
    <xdr:from>
      <xdr:col>20</xdr:col>
      <xdr:colOff>71438</xdr:colOff>
      <xdr:row>66</xdr:row>
      <xdr:rowOff>67058</xdr:rowOff>
    </xdr:from>
    <xdr:to>
      <xdr:col>37</xdr:col>
      <xdr:colOff>497726</xdr:colOff>
      <xdr:row>99</xdr:row>
      <xdr:rowOff>119795</xdr:rowOff>
    </xdr:to>
    <xdr:graphicFrame macro="">
      <xdr:nvGraphicFramePr>
        <xdr:cNvPr id="18" name="WB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38</xdr:col>
      <xdr:colOff>95244</xdr:colOff>
      <xdr:row>12</xdr:row>
      <xdr:rowOff>25070</xdr:rowOff>
    </xdr:from>
    <xdr:to>
      <xdr:col>41</xdr:col>
      <xdr:colOff>595306</xdr:colOff>
      <xdr:row>33</xdr:row>
      <xdr:rowOff>25035</xdr:rowOff>
    </xdr:to>
    <xdr:pic>
      <xdr:nvPicPr>
        <xdr:cNvPr id="20" name="תמונה 19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75502387" y="2296416"/>
          <a:ext cx="2551600" cy="3590157"/>
        </a:xfrm>
        <a:prstGeom prst="rect">
          <a:avLst/>
        </a:prstGeom>
      </xdr:spPr>
    </xdr:pic>
    <xdr:clientData/>
  </xdr:twoCellAnchor>
  <xdr:oneCellAnchor>
    <xdr:from>
      <xdr:col>38</xdr:col>
      <xdr:colOff>599528</xdr:colOff>
      <xdr:row>8</xdr:row>
      <xdr:rowOff>88461</xdr:rowOff>
    </xdr:from>
    <xdr:ext cx="1586012" cy="593239"/>
    <xdr:sp macro="" textlink="">
      <xdr:nvSpPr>
        <xdr:cNvPr id="7" name="TextBox 6"/>
        <xdr:cNvSpPr txBox="1"/>
      </xdr:nvSpPr>
      <xdr:spPr>
        <a:xfrm>
          <a:off x="11175963691" y="1675961"/>
          <a:ext cx="1586012" cy="59323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1" anchor="ctr">
          <a:spAutoFit/>
        </a:bodyPr>
        <a:lstStyle/>
        <a:p>
          <a:pPr algn="ctr" rtl="1"/>
          <a:r>
            <a:rPr lang="en-US" sz="1600" b="1" i="1" u="sng"/>
            <a:t>Box&amp;Whisker</a:t>
          </a:r>
          <a:br>
            <a:rPr lang="en-US" sz="1600" b="1" i="1" u="sng"/>
          </a:br>
          <a:r>
            <a:rPr lang="en-US" sz="1600" b="1" i="1" u="sng"/>
            <a:t>Diagram Legend</a:t>
          </a:r>
          <a:endParaRPr lang="he-IL" sz="1600" b="1" i="1" u="sng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Planning%20and%20Control\&#1502;&#1490;&#1493;&#1512;&#1497;&#1501;\&#1504;&#1497;&#1514;&#1493;&#1495;%20&#1502;&#1500;&#1488;&#1497;\&#1502;&#1500;&#1488;&#1497;%20&#1491;&#1497;&#1512;&#1493;&#1514;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H:\salary-data-for-contest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בדיקת הניתוח"/>
      <sheetName val="ניתוח למצגת (2)"/>
      <sheetName val="DB"/>
      <sheetName val="DB_2"/>
      <sheetName val="DB_5"/>
      <sheetName val="טבלת אחזקות"/>
      <sheetName val="מתחרים"/>
      <sheetName val="פיבוט מתחרים"/>
      <sheetName val="היצע דירות חדשות"/>
      <sheetName val="למס - היצע דירות חדשות"/>
      <sheetName val="למס - מכירת דירות חדשות"/>
      <sheetName val="למס - התחלות בנייה"/>
      <sheetName val="משרד השיכון - מחירים לפי גודל ד"/>
      <sheetName val="משרדהשיכון-מאפייני הלוואות דיור"/>
      <sheetName val="משרדהשיכון - 10 הבולטים בהתחלות"/>
      <sheetName val="למס-מחולל מפות-נתוני בינוי"/>
      <sheetName val="מדד מחיר דירה מול מדד שכר"/>
      <sheetName val="מדד רץ"/>
      <sheetName val="בנק ישראל-מדד שכר ריאלי שכיר"/>
      <sheetName val="סימולציה"/>
      <sheetName val="cbPalette"/>
      <sheetName val="גיליון3"/>
      <sheetName val="גיליון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>
        <row r="2">
          <cell r="Y2">
            <v>4</v>
          </cell>
        </row>
      </sheetData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mapping"/>
      <sheetName val="Bar_Charts"/>
      <sheetName val="BxW_Charts"/>
      <sheetName val="cbPalette"/>
      <sheetName val="Dashboard"/>
      <sheetName val="About"/>
      <sheetName val="salary-data-for-contest3"/>
    </sheetNames>
    <sheetDataSet>
      <sheetData sheetId="0"/>
      <sheetData sheetId="1"/>
      <sheetData sheetId="2"/>
      <sheetData sheetId="3">
        <row r="3">
          <cell r="Q3" t="str">
            <v>Analyst</v>
          </cell>
          <cell r="R3" t="str">
            <v>Manager</v>
          </cell>
          <cell r="S3" t="str">
            <v>CXO or Top Mgmt.</v>
          </cell>
          <cell r="T3" t="str">
            <v>Accountant</v>
          </cell>
          <cell r="U3" t="str">
            <v>Consultant</v>
          </cell>
          <cell r="V3" t="str">
            <v>Controller</v>
          </cell>
          <cell r="W3" t="str">
            <v>Engineer</v>
          </cell>
          <cell r="X3" t="str">
            <v>Specialist</v>
          </cell>
          <cell r="Y3" t="str">
            <v>Reporting</v>
          </cell>
          <cell r="AK3" t="str">
            <v>Australia &amp; NZ</v>
          </cell>
          <cell r="AL3" t="str">
            <v>EU</v>
          </cell>
          <cell r="AM3" t="str">
            <v>USA</v>
          </cell>
          <cell r="AN3" t="str">
            <v>Canada</v>
          </cell>
          <cell r="AO3" t="str">
            <v>UK</v>
          </cell>
          <cell r="AP3" t="str">
            <v>EU-16</v>
          </cell>
          <cell r="AQ3" t="str">
            <v>Russia &amp; CEE</v>
          </cell>
          <cell r="AR3" t="str">
            <v>Middle East</v>
          </cell>
          <cell r="AS3" t="str">
            <v>Africa</v>
          </cell>
          <cell r="AT3" t="str">
            <v>Sou&amp;Cen America</v>
          </cell>
          <cell r="AU3" t="str">
            <v>East&amp;South Asia</v>
          </cell>
          <cell r="AV3" t="str">
            <v>India</v>
          </cell>
        </row>
        <row r="5">
          <cell r="B5" t="str">
            <v>Mean</v>
          </cell>
          <cell r="AK5">
            <v>89.542521760121986</v>
          </cell>
          <cell r="AL5">
            <v>73.669728241478381</v>
          </cell>
          <cell r="AM5">
            <v>73.120946587537077</v>
          </cell>
          <cell r="AN5">
            <v>70.674810156722486</v>
          </cell>
          <cell r="AO5">
            <v>62.818382566752682</v>
          </cell>
          <cell r="AP5">
            <v>56.892191539252657</v>
          </cell>
          <cell r="AQ5">
            <v>45.480694950924466</v>
          </cell>
          <cell r="AR5">
            <v>39.070865534813748</v>
          </cell>
          <cell r="AS5">
            <v>38.214009103362997</v>
          </cell>
          <cell r="AT5">
            <v>29.97585540950594</v>
          </cell>
          <cell r="AU5">
            <v>22.885450799931967</v>
          </cell>
          <cell r="AV5">
            <v>13.173128237255222</v>
          </cell>
        </row>
        <row r="12">
          <cell r="B12" t="str">
            <v>Bottom</v>
          </cell>
          <cell r="AK12">
            <v>63.807047488395099</v>
          </cell>
          <cell r="AL12">
            <v>24.510797124831988</v>
          </cell>
          <cell r="AM12">
            <v>49</v>
          </cell>
          <cell r="AN12">
            <v>49.792019037879086</v>
          </cell>
          <cell r="AO12">
            <v>41.374679641766207</v>
          </cell>
          <cell r="AP12">
            <v>38.111983169748235</v>
          </cell>
          <cell r="AQ12">
            <v>15.94275</v>
          </cell>
          <cell r="AR12">
            <v>24</v>
          </cell>
          <cell r="AS12">
            <v>12.259417190372059</v>
          </cell>
          <cell r="AT12">
            <v>10.5</v>
          </cell>
          <cell r="AU12">
            <v>4.8587645925788401</v>
          </cell>
          <cell r="AV12">
            <v>5.3423750062327704</v>
          </cell>
        </row>
        <row r="13">
          <cell r="B13" t="str">
            <v>2Q Box</v>
          </cell>
          <cell r="AK13">
            <v>22.885273305828946</v>
          </cell>
          <cell r="AL13">
            <v>49.807570056177063</v>
          </cell>
          <cell r="AM13">
            <v>16</v>
          </cell>
          <cell r="AN13">
            <v>12.167230460606532</v>
          </cell>
          <cell r="AO13">
            <v>12.215381608521454</v>
          </cell>
          <cell r="AP13">
            <v>15.24479326789929</v>
          </cell>
          <cell r="AQ13">
            <v>14.05725</v>
          </cell>
          <cell r="AR13">
            <v>12</v>
          </cell>
          <cell r="AS13">
            <v>7.7405828096279414</v>
          </cell>
          <cell r="AT13">
            <v>7.2280000000000015</v>
          </cell>
          <cell r="AU13">
            <v>8.1927434571460438</v>
          </cell>
          <cell r="AV13">
            <v>3.5615833374885133</v>
          </cell>
        </row>
        <row r="14">
          <cell r="B14" t="str">
            <v>3Q Box</v>
          </cell>
          <cell r="AK14">
            <v>17.338464158844801</v>
          </cell>
          <cell r="AL14">
            <v>30.817268403303984</v>
          </cell>
          <cell r="AM14">
            <v>20</v>
          </cell>
          <cell r="AN14">
            <v>15.23463005939503</v>
          </cell>
          <cell r="AO14">
            <v>22.350207897914089</v>
          </cell>
          <cell r="AP14">
            <v>21.949215147226596</v>
          </cell>
          <cell r="AQ14">
            <v>30</v>
          </cell>
          <cell r="AR14">
            <v>17.75</v>
          </cell>
          <cell r="AS14">
            <v>21.827047859175465</v>
          </cell>
          <cell r="AT14">
            <v>13.122</v>
          </cell>
          <cell r="AU14">
            <v>19.648491950275119</v>
          </cell>
          <cell r="AV14">
            <v>6.2327708406048998</v>
          </cell>
        </row>
        <row r="15">
          <cell r="AK15">
            <v>43.807047488395099</v>
          </cell>
          <cell r="AL15">
            <v>12.992085411495079</v>
          </cell>
          <cell r="AM15">
            <v>39</v>
          </cell>
          <cell r="AN15">
            <v>29.792019037879086</v>
          </cell>
          <cell r="AO15">
            <v>25.612896921093366</v>
          </cell>
          <cell r="AP15">
            <v>26.111983169748235</v>
          </cell>
          <cell r="AQ15">
            <v>3.9427500000000002</v>
          </cell>
          <cell r="AR15">
            <v>18</v>
          </cell>
          <cell r="AS15">
            <v>9.3055710365259046</v>
          </cell>
          <cell r="AT15">
            <v>5.5</v>
          </cell>
          <cell r="AU15">
            <v>3.0755976881565861</v>
          </cell>
          <cell r="AV15">
            <v>3.2054250037396623</v>
          </cell>
        </row>
        <row r="16">
          <cell r="AK16">
            <v>99.951146327458289</v>
          </cell>
          <cell r="AL16">
            <v>123.53626343417636</v>
          </cell>
          <cell r="AM16">
            <v>215</v>
          </cell>
          <cell r="AN16">
            <v>168.64650119970105</v>
          </cell>
          <cell r="AO16">
            <v>155.17947941984033</v>
          </cell>
          <cell r="AP16">
            <v>101.27953043495934</v>
          </cell>
          <cell r="AQ16">
            <v>54.335949509244699</v>
          </cell>
          <cell r="AR16">
            <v>47.05</v>
          </cell>
          <cell r="AS16">
            <v>135.77295214082454</v>
          </cell>
          <cell r="AT16">
            <v>117.43435006969364</v>
          </cell>
          <cell r="AU16">
            <v>87.3</v>
          </cell>
          <cell r="AV16">
            <v>171.84639603382078</v>
          </cell>
        </row>
      </sheetData>
      <sheetData sheetId="4"/>
      <sheetData sheetId="5"/>
      <sheetData sheetId="6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ergey Yasinov" refreshedDate="41094.449229166668" createdVersion="3" refreshedVersion="4" minRefreshableVersion="3" recordCount="1868">
  <cacheSource type="worksheet">
    <worksheetSource name="tblSalaries"/>
  </cacheSource>
  <cacheFields count="14">
    <cacheField name="Unique ID" numFmtId="0">
      <sharedItems count="1883">
        <s v="ID0318"/>
        <s v="ID0309"/>
        <s v="ID0425"/>
        <s v="ID0374"/>
        <s v="ID0532"/>
        <s v="ID0083"/>
        <s v="ID0335"/>
        <s v="ID0516"/>
        <s v="ID0167"/>
        <s v="ID0339"/>
        <s v="ID0126"/>
        <s v="ID0553"/>
        <s v="ID0050"/>
        <s v="ID0158"/>
        <s v="ID0204"/>
        <s v="ID0397"/>
        <s v="ID0290"/>
        <s v="ID0381"/>
        <s v="ID0260"/>
        <s v="ID0503"/>
        <s v="ID0187"/>
        <s v="ID0422"/>
        <s v="ID0426"/>
        <s v="ID0308"/>
        <s v="ID0498"/>
        <s v="ID0256"/>
        <s v="ID0305"/>
        <s v="ID0551"/>
        <s v="ID0504"/>
        <s v="ID0269"/>
        <s v="ID0016"/>
        <s v="ID0072"/>
        <s v="ID0177"/>
        <s v="ID0360"/>
        <s v="ID0441"/>
        <s v="ID0122"/>
        <s v="ID0283"/>
        <s v="ID0520"/>
        <s v="ID0061"/>
        <s v="ID0289"/>
        <s v="ID0157"/>
        <s v="ID0128"/>
        <s v="ID0153"/>
        <s v="ID0327"/>
        <s v="ID0512"/>
        <s v="ID0343"/>
        <s v="ID0528"/>
        <s v="ID0361"/>
        <s v="ID0264"/>
        <s v="ID0063"/>
        <s v="ID0026"/>
        <s v="ID0298"/>
        <s v="ID0456"/>
        <s v="ID0465"/>
        <s v="ID0315"/>
        <s v="ID0075"/>
        <s v="ID0003"/>
        <s v="ID0417"/>
        <s v="ID0033"/>
        <s v="ID0062"/>
        <s v="ID0274"/>
        <s v="ID0005"/>
        <s v="ID0266"/>
        <s v="ID0415"/>
        <s v="ID0069"/>
        <s v="ID0150"/>
        <s v="ID0242"/>
        <s v="ID0295"/>
        <s v="ID0334"/>
        <s v="ID0014"/>
        <s v="ID0369"/>
        <s v="ID0281"/>
        <s v="ID0395"/>
        <s v="ID0489"/>
        <s v="ID0018"/>
        <s v="ID0549"/>
        <s v="ID0131"/>
        <s v="ID0354"/>
        <s v="ID0262"/>
        <s v="ID0212"/>
        <s v="ID0545"/>
        <s v="ID0006"/>
        <s v="ID0303"/>
        <s v="ID0031"/>
        <s v="ID0214"/>
        <s v="ID0180"/>
        <s v="ID0254"/>
        <s v="ID0280"/>
        <s v="ID0114"/>
        <s v="ID0154"/>
        <s v="ID0302"/>
        <s v="ID0368"/>
        <s v="ID0074"/>
        <s v="ID0086"/>
        <s v="ID0053"/>
        <s v="ID0179"/>
        <s v="ID0412"/>
        <s v="ID0265"/>
        <s v="ID0213"/>
        <s v="ID0286"/>
        <s v="ID0081"/>
        <s v="ID0119"/>
        <s v="ID0288"/>
        <s v="ID0279"/>
        <s v="ID0411"/>
        <s v="ID0507"/>
        <s v="ID0079"/>
        <s v="ID0155"/>
        <s v="ID0240"/>
        <s v="ID0002"/>
        <s v="ID0076"/>
        <s v="ID0457"/>
        <s v="ID0188"/>
        <s v="ID0013"/>
        <s v="ID0342"/>
        <s v="ID0010"/>
        <s v="ID0008"/>
        <s v="ID0307"/>
        <s v="ID0476"/>
        <s v="ID0511"/>
        <s v="ID0316"/>
        <s v="ID0036"/>
        <s v="ID0085"/>
        <s v="ID0548"/>
        <s v="ID0258"/>
        <s v="ID0544"/>
        <s v="ID0455"/>
        <s v="ID0434"/>
        <s v="ID0352"/>
        <s v="ID0492"/>
        <s v="ID0267"/>
        <s v="ID0324"/>
        <s v="ID0427"/>
        <s v="ID0197"/>
        <s v="ID0202"/>
        <s v="ID0804"/>
        <s v="ID1452"/>
        <s v="ID0987"/>
        <s v="ID1472"/>
        <s v="ID1895"/>
        <s v="ID1377"/>
        <s v="ID0620"/>
        <s v="ID0584"/>
        <s v="ID1565"/>
        <s v="ID1393"/>
        <s v="ID1412"/>
        <s v="ID1534"/>
        <s v="ID1356"/>
        <s v="ID1222"/>
        <s v="ID1586"/>
        <s v="ID1369"/>
        <s v="ID1577"/>
        <s v="ID0643"/>
        <s v="ID1088"/>
        <s v="ID1307"/>
        <s v="ID1404"/>
        <s v="ID0941"/>
        <s v="ID1418"/>
        <s v="ID1278"/>
        <s v="ID1319"/>
        <s v="ID1286"/>
        <s v="ID1525"/>
        <s v="ID0581"/>
        <s v="ID0824"/>
        <s v="ID0574"/>
        <s v="ID1894"/>
        <s v="ID0622"/>
        <s v="ID1070"/>
        <s v="ID1197"/>
        <s v="ID1320"/>
        <s v="ID1391"/>
        <s v="ID0927"/>
        <s v="ID1002"/>
        <s v="ID0870"/>
        <s v="ID1401"/>
        <s v="ID1364"/>
        <s v="ID1213"/>
        <s v="ID1564"/>
        <s v="ID1384"/>
        <s v="ID0964"/>
        <s v="ID0589"/>
        <s v="ID1251"/>
        <s v="ID1092"/>
        <s v="ID1682"/>
        <s v="ID1439"/>
        <s v="ID1725"/>
        <s v="ID1253"/>
        <s v="ID0599"/>
        <s v="ID1185"/>
        <s v="ID1228"/>
        <s v="ID1827"/>
        <s v="ID1041"/>
        <s v="ID1161"/>
        <s v="ID1848"/>
        <s v="ID0619"/>
        <s v="ID1662"/>
        <s v="ID0570"/>
        <s v="ID1095"/>
        <s v="ID0693"/>
        <s v="ID1522"/>
        <s v="ID0580"/>
        <s v="ID1379"/>
        <s v="ID1087"/>
        <s v="ID1386"/>
        <s v="ID1130"/>
        <s v="ID1413"/>
        <s v="ID1927"/>
        <s v="ID1187"/>
        <s v="ID1342"/>
        <s v="ID1507"/>
        <s v="ID1179"/>
        <s v="ID0563"/>
        <s v="ID0569"/>
        <s v="ID0844"/>
        <s v="ID0963"/>
        <s v="ID1516"/>
        <s v="ID1825"/>
        <s v="ID1730"/>
        <s v="ID1498"/>
        <s v="ID1761"/>
        <s v="ID1337"/>
        <s v="ID1476"/>
        <s v="ID1137"/>
        <s v="ID0634"/>
        <s v="ID0887"/>
        <s v="ID1152"/>
        <s v="ID1828"/>
        <s v="ID0772"/>
        <s v="ID1830"/>
        <s v="ID1240"/>
        <s v="ID0835"/>
        <s v="ID1147"/>
        <s v="ID1867"/>
        <s v="ID1661"/>
        <s v="ID1099"/>
        <s v="ID0930"/>
        <s v="ID1890"/>
        <s v="ID0609"/>
        <s v="ID0681"/>
        <s v="ID0994"/>
        <s v="ID1584"/>
        <s v="ID1382"/>
        <s v="ID0965"/>
        <s v="ID0602"/>
        <s v="ID1150"/>
        <s v="ID0623"/>
        <s v="ID1751"/>
        <s v="ID1435"/>
        <s v="ID1925"/>
        <s v="ID0973"/>
        <s v="ID1167"/>
        <s v="ID1424"/>
        <s v="ID1159"/>
        <s v="ID1271"/>
        <s v="ID1449"/>
        <s v="ID0790"/>
        <s v="ID1166"/>
        <s v="ID1107"/>
        <s v="ID0764"/>
        <s v="ID1375"/>
        <s v="ID1415"/>
        <s v="ID1358"/>
        <s v="ID1813"/>
        <s v="ID0624"/>
        <s v="ID0690"/>
        <s v="ID1421"/>
        <s v="ID0831"/>
        <s v="ID0917"/>
        <s v="ID1613"/>
        <s v="ID1882"/>
        <s v="ID1059"/>
        <s v="ID1279"/>
        <s v="ID1200"/>
        <s v="ID0561"/>
        <s v="ID0615"/>
        <s v="ID1316"/>
        <s v="ID0577"/>
        <s v="ID0760"/>
        <s v="ID1481"/>
        <s v="ID1523"/>
        <s v="ID0878"/>
        <s v="ID1443"/>
        <s v="ID1638"/>
        <s v="ID0606"/>
        <s v="ID0778"/>
        <s v="ID1872"/>
        <s v="ID0683"/>
        <s v="ID1265"/>
        <s v="ID0845"/>
        <s v="ID0836"/>
        <s v="ID1173"/>
        <s v="ID1539"/>
        <s v="ID1492"/>
        <s v="ID1247"/>
        <s v="ID1162"/>
        <s v="ID1305"/>
        <s v="ID1381"/>
        <s v="ID1554"/>
        <s v="ID0605"/>
        <s v="ID1664"/>
        <s v="ID0896"/>
        <s v="ID0588"/>
        <s v="ID1331"/>
        <s v="ID0918"/>
        <s v="ID1254"/>
        <s v="ID1057"/>
        <s v="ID1427"/>
        <s v="ID1762"/>
        <s v="ID1631"/>
        <s v="ID0808"/>
        <s v="ID1062"/>
        <s v="ID1789"/>
        <s v="ID1123"/>
        <s v="ID1687"/>
        <s v="ID1394"/>
        <s v="ID1656"/>
        <s v="ID0976"/>
        <s v="ID1816"/>
        <s v="ID0978"/>
        <s v="ID1170"/>
        <s v="ID0586"/>
        <s v="ID1348"/>
        <s v="ID1484"/>
        <s v="ID0677"/>
        <s v="ID1357"/>
        <s v="ID0748"/>
        <s v="ID0916"/>
        <s v="ID1268"/>
        <s v="ID0954"/>
        <s v="ID1922"/>
        <s v="ID1884"/>
        <s v="ID1021"/>
        <s v="ID0874"/>
        <s v="ID1746"/>
        <s v="ID1176"/>
        <s v="ID1335"/>
        <s v="ID1508"/>
        <s v="ID0869"/>
        <s v="ID1514"/>
        <s v="ID1847"/>
        <s v="ID1079"/>
        <s v="ID0854"/>
        <s v="ID1158"/>
        <s v="ID0933"/>
        <s v="ID0737"/>
        <s v="ID1609"/>
        <s v="ID0579"/>
        <s v="ID1557"/>
        <s v="ID1116"/>
        <s v="ID1202"/>
        <s v="ID1023"/>
        <s v="ID1543"/>
        <s v="ID0806"/>
        <s v="ID1775"/>
        <s v="ID1852"/>
        <s v="ID0618"/>
        <s v="ID1236"/>
        <s v="ID1370"/>
        <s v="ID1542"/>
        <s v="ID1108"/>
        <s v="ID1372"/>
        <s v="ID0721"/>
        <s v="ID1515"/>
        <s v="ID1259"/>
        <s v="ID1724"/>
        <s v="ID0811"/>
        <s v="ID1410"/>
        <s v="ID1839"/>
        <s v="ID1560"/>
        <s v="ID1674"/>
        <s v="ID1256"/>
        <s v="ID1416"/>
        <s v="ID1581"/>
        <s v="ID0800"/>
        <s v="ID0600"/>
        <s v="ID0777"/>
        <s v="ID1120"/>
        <s v="ID1392"/>
        <s v="ID1351"/>
        <s v="ID1220"/>
        <s v="ID1231"/>
        <s v="ID1143"/>
        <s v="ID1298"/>
        <s v="ID0892"/>
        <s v="ID1571"/>
        <s v="ID0671"/>
        <s v="ID1774"/>
        <s v="ID0763"/>
        <s v="ID0863"/>
        <s v="ID1578"/>
        <s v="ID0738"/>
        <s v="ID1390"/>
        <s v="ID1464"/>
        <s v="ID1660"/>
        <s v="ID1050"/>
        <s v="ID1655"/>
        <s v="ID1103"/>
        <s v="ID0868"/>
        <s v="ID1387"/>
        <s v="ID1008"/>
        <s v="ID1400"/>
        <s v="ID1529"/>
        <s v="ID1485"/>
        <s v="ID1407"/>
        <s v="ID1121"/>
        <s v="ID1209"/>
        <s v="ID0770"/>
        <s v="ID1352"/>
        <s v="ID1802"/>
        <s v="ID1129"/>
        <s v="ID1168"/>
        <s v="ID1134"/>
        <s v="ID1822"/>
        <s v="ID1504"/>
        <s v="ID1541"/>
        <s v="ID1243"/>
        <s v="ID1141"/>
        <s v="ID1718"/>
        <s v="ID0699"/>
        <s v="ID1219"/>
        <s v="ID0815"/>
        <s v="ID0966"/>
        <s v="ID1203"/>
        <s v="ID1486"/>
        <s v="ID1769"/>
        <s v="ID1804"/>
        <s v="ID1414"/>
        <s v="ID1493"/>
        <s v="ID1641"/>
        <s v="ID1210"/>
        <s v="ID0903"/>
        <s v="ID0735"/>
        <s v="ID1155"/>
        <s v="ID1027"/>
        <s v="ID1719"/>
        <s v="ID0864"/>
        <s v="ID1810"/>
        <s v="ID1296"/>
        <s v="ID1626"/>
        <s v="ID1600"/>
        <s v="ID1266"/>
        <s v="ID1235"/>
        <s v="ID1668"/>
        <s v="ID0876"/>
        <s v="ID0820"/>
        <s v="ID1694"/>
        <s v="ID1383"/>
        <s v="ID1799"/>
        <s v="ID1420"/>
        <s v="ID1365"/>
        <s v="ID1605"/>
        <s v="ID1238"/>
        <s v="ID1076"/>
        <s v="ID1277"/>
        <s v="ID1466"/>
        <s v="ID1042"/>
        <s v="ID1604"/>
        <s v="ID1188"/>
        <s v="ID1619"/>
        <s v="ID1488"/>
        <s v="ID1688"/>
        <s v="ID1429"/>
        <s v="ID0632"/>
        <s v="ID1215"/>
        <s v="ID1367"/>
        <s v="ID1796"/>
        <s v="ID1333"/>
        <s v="ID1900"/>
        <s v="ID1671"/>
        <s v="ID0784"/>
        <s v="ID1127"/>
        <s v="ID1781"/>
        <s v="ID1208"/>
        <s v="ID0670"/>
        <s v="ID0940"/>
        <s v="ID1288"/>
        <s v="ID1343"/>
        <s v="ID0732"/>
        <s v="ID0662"/>
        <s v="ID1292"/>
        <s v="ID0630"/>
        <s v="ID0715"/>
        <s v="ID1877"/>
        <s v="ID0745"/>
        <s v="ID0789"/>
        <s v="ID1792"/>
        <s v="ID1227"/>
        <s v="ID0769"/>
        <s v="ID0568"/>
        <s v="ID1765"/>
        <s v="ID0880"/>
        <s v="ID0572"/>
        <s v="ID1665"/>
        <s v="ID0661"/>
        <s v="ID1440"/>
        <s v="ID1100"/>
        <s v="ID1530"/>
        <s v="ID0920"/>
        <s v="ID0646"/>
        <s v="ID0948"/>
        <s v="ID1735"/>
        <s v="ID0779"/>
        <s v="ID1469"/>
        <s v="ID0981"/>
        <s v="ID1489"/>
        <s v="ID0655"/>
        <s v="ID1237"/>
        <s v="ID0565"/>
        <s v="ID1398"/>
        <s v="ID0909"/>
        <s v="ID1085"/>
        <s v="ID0991"/>
        <s v="ID1417"/>
        <s v="ID1115"/>
        <s v="ID0873"/>
        <s v="ID1434"/>
        <s v="ID1361"/>
        <s v="ID1919"/>
        <s v="ID0585"/>
        <s v="ID0829"/>
        <s v="ID0852"/>
        <s v="ID0627"/>
        <s v="ID1519"/>
        <s v="ID1456"/>
        <s v="ID1583"/>
        <s v="ID1267"/>
        <s v="ID1325"/>
        <s v="ID1371"/>
        <s v="ID1695"/>
        <s v="ID1838"/>
        <s v="ID1430"/>
        <s v="ID1098"/>
        <s v="ID0633"/>
        <s v="ID1778"/>
        <s v="ID0893"/>
        <s v="ID1744"/>
        <s v="ID1283"/>
        <s v="ID1669"/>
        <s v="ID1675"/>
        <s v="ID0932"/>
        <s v="ID1490"/>
        <s v="ID1218"/>
        <s v="ID1432"/>
        <s v="ID1559"/>
        <s v="ID0798"/>
        <s v="ID1249"/>
        <s v="ID1806"/>
        <s v="ID1869"/>
        <s v="ID1397"/>
        <s v="ID0910"/>
        <s v="ID1870"/>
        <s v="ID1205"/>
        <s v="ID1206"/>
        <s v="ID1246"/>
        <s v="ID1101"/>
        <s v="ID1040"/>
        <s v="ID1135"/>
        <s v="ID1873"/>
        <s v="ID1932"/>
        <s v="ID0594"/>
        <s v="ID1306"/>
        <s v="ID0862"/>
        <s v="ID0575"/>
        <s v="ID1617"/>
        <s v="ID1192"/>
        <s v="ID1551"/>
        <s v="ID1864"/>
        <s v="ID1868"/>
        <s v="ID0718"/>
        <s v="ID1080"/>
        <s v="ID0771"/>
        <s v="ID0791"/>
        <s v="ID1402"/>
        <s v="ID1803"/>
        <s v="ID1608"/>
        <s v="ID0734"/>
        <s v="ID1191"/>
        <s v="ID1482"/>
        <s v="ID1897"/>
        <s v="ID0962"/>
        <s v="ID1639"/>
        <s v="ID0957"/>
        <s v="ID1053"/>
        <s v="ID1153"/>
        <s v="ID0857"/>
        <s v="ID1642"/>
        <s v="ID1109"/>
        <s v="ID0583"/>
        <s v="ID0604"/>
        <s v="ID1406"/>
        <s v="ID0801"/>
        <s v="ID1186"/>
        <s v="ID1496"/>
        <s v="ID1575"/>
        <s v="ID1241"/>
        <s v="ID0663"/>
        <s v="ID1148"/>
        <s v="ID1310"/>
        <s v="ID0704"/>
        <s v="ID0731"/>
        <s v="ID0803"/>
        <s v="ID0689"/>
        <s v="ID0617"/>
        <s v="ID1505"/>
        <s v="ID1863"/>
        <s v="ID1323"/>
        <s v="ID1512"/>
        <s v="ID1598"/>
        <s v="ID1908"/>
        <s v="ID1861"/>
        <s v="ID1829"/>
        <s v="ID0943"/>
        <s v="ID1455"/>
        <s v="ID0797"/>
        <s v="ID0837"/>
        <s v="ID1284"/>
        <s v="ID1833"/>
        <s v="ID0593"/>
        <s v="ID1060"/>
        <s v="ID1280"/>
        <s v="ID1091"/>
        <s v="ID1075"/>
        <s v="ID1035"/>
        <s v="ID0611"/>
        <s v="ID0841"/>
        <s v="ID0881"/>
        <s v="ID1887"/>
        <s v="ID0901"/>
        <s v="ID1005"/>
        <s v="ID1154"/>
        <s v="ID1431"/>
        <s v="ID1698"/>
        <s v="ID1483"/>
        <s v="ID1776"/>
        <s v="ID1842"/>
        <s v="ID1428"/>
        <s v="ID1594"/>
        <s v="ID1654"/>
        <s v="ID1071"/>
        <s v="ID1779"/>
        <s v="ID0907"/>
        <s v="ID1640"/>
        <s v="ID1025"/>
        <s v="ID1628"/>
        <s v="ID1840"/>
        <s v="ID1196"/>
        <s v="ID1182"/>
        <s v="ID1081"/>
        <s v="ID0914"/>
        <s v="ID0657"/>
        <s v="ID1318"/>
        <s v="ID0680"/>
        <s v="ID1752"/>
        <s v="ID0839"/>
        <s v="ID1881"/>
        <s v="ID1572"/>
        <s v="ID1131"/>
        <s v="ID1224"/>
        <s v="ID1009"/>
        <s v="ID1901"/>
        <s v="ID1739"/>
        <s v="ID0983"/>
        <s v="ID1865"/>
        <s v="ID1692"/>
        <s v="ID0985"/>
        <s v="ID1620"/>
        <s v="ID0637"/>
        <s v="ID1403"/>
        <s v="ID1906"/>
        <s v="ID1117"/>
        <s v="ID1275"/>
        <s v="ID0866"/>
        <s v="ID1558"/>
        <s v="ID1696"/>
        <s v="ID0795"/>
        <s v="ID1102"/>
        <s v="ID1544"/>
        <s v="ID1302"/>
        <s v="ID1500"/>
        <s v="ID1055"/>
        <s v="ID0849"/>
        <s v="ID0755"/>
        <s v="ID1380"/>
        <s v="ID1678"/>
        <s v="ID1726"/>
        <s v="ID1549"/>
        <s v="ID1190"/>
        <s v="ID1128"/>
        <s v="ID1312"/>
        <s v="ID1011"/>
        <s v="ID0936"/>
        <s v="ID1004"/>
        <s v="ID1285"/>
        <s v="ID1573"/>
        <s v="ID1570"/>
        <s v="ID0875"/>
        <s v="ID1580"/>
        <s v="ID1815"/>
        <s v="ID1866"/>
        <s v="ID0925"/>
        <s v="ID0861"/>
        <s v="ID0934"/>
        <s v="ID0710"/>
        <s v="ID0667"/>
        <s v="ID1067"/>
        <s v="ID1818"/>
        <s v="ID1503"/>
        <s v="ID1360"/>
        <s v="ID0653"/>
        <s v="ID1046"/>
        <s v="ID0924"/>
        <s v="ID1700"/>
        <s v="ID1368"/>
        <s v="ID1624"/>
        <s v="ID1921"/>
        <s v="ID1233"/>
        <s v="ID1527"/>
        <s v="ID0895"/>
        <s v="ID0590"/>
        <s v="ID1405"/>
        <s v="ID1566"/>
        <s v="ID1239"/>
        <s v="ID1899"/>
        <s v="ID0612"/>
        <s v="ID1453"/>
        <s v="ID0921"/>
        <s v="ID1437"/>
        <s v="ID0578"/>
        <s v="ID1084"/>
        <s v="ID0938"/>
        <s v="ID1491"/>
        <s v="ID1720"/>
        <s v="ID1058"/>
        <s v="ID1670"/>
        <s v="ID0736"/>
        <s v="ID1113"/>
        <s v="ID1533"/>
        <s v="ID1532"/>
        <s v="ID0666"/>
        <s v="ID1044"/>
        <s v="ID1494"/>
        <s v="ID0894"/>
        <s v="ID1588"/>
        <s v="ID1658"/>
        <s v="ID0754"/>
        <s v="ID1195"/>
        <s v="ID0672"/>
        <s v="ID1473"/>
        <s v="ID1475"/>
        <s v="ID1264"/>
        <s v="ID0596"/>
        <s v="ID1637"/>
        <s v="ID0922"/>
        <s v="ID1376"/>
        <s v="ID1388"/>
        <s v="ID0743"/>
        <s v="ID1748"/>
        <s v="ID1582"/>
        <s v="ID1396"/>
        <s v="ID1555"/>
        <s v="ID1359"/>
        <s v="ID0984"/>
        <s v="ID0592"/>
        <s v="ID1835"/>
        <s v="ID1322"/>
        <s v="ID1495"/>
        <s v="ID1119"/>
        <s v="ID1250"/>
        <s v="ID1329"/>
        <s v="ID0729"/>
        <s v="ID0701"/>
        <s v="ID0719"/>
        <s v="ID0783"/>
        <s v="ID1854"/>
        <s v="ID1425"/>
        <s v="ID1784"/>
        <s v="ID1550"/>
        <s v="ID0601"/>
        <s v="ID1276"/>
        <s v="ID0752"/>
        <s v="ID0562"/>
        <s v="ID0827"/>
        <s v="ID1304"/>
        <s v="ID1171"/>
        <s v="ID1068"/>
        <s v="ID1836"/>
        <s v="ID0688"/>
        <s v="ID0753"/>
        <s v="ID1064"/>
        <s v="ID1468"/>
        <s v="ID0700"/>
        <s v="ID1295"/>
        <s v="ID1007"/>
        <s v="ID1780"/>
        <s v="ID0782"/>
        <s v="ID1341"/>
        <s v="ID1063"/>
        <s v="ID1633"/>
        <s v="ID0780"/>
        <s v="ID1000"/>
        <s v="ID1045"/>
        <s v="ID1450"/>
        <s v="ID1363"/>
        <s v="ID1094"/>
        <s v="ID1193"/>
        <s v="ID0788"/>
        <s v="ID0799"/>
        <s v="ID1124"/>
        <s v="ID0687"/>
        <s v="ID0850"/>
        <s v="ID1347"/>
        <s v="ID1596"/>
        <s v="ID1764"/>
        <s v="ID1528"/>
        <s v="ID0871"/>
        <s v="ID1843"/>
        <s v="ID1585"/>
        <s v="ID0573"/>
        <s v="ID1684"/>
        <s v="ID1659"/>
        <s v="ID1710"/>
        <s v="ID0641"/>
        <s v="ID1199"/>
        <s v="ID1226"/>
        <s v="ID1303"/>
        <s v="ID1889"/>
        <s v="ID0906"/>
        <s v="ID1707"/>
        <s v="ID1258"/>
        <s v="ID1766"/>
        <s v="ID1871"/>
        <s v="ID1874"/>
        <s v="ID1211"/>
        <s v="ID0674"/>
        <s v="ID1111"/>
        <s v="ID1051"/>
        <s v="ID0969"/>
        <s v="ID1723"/>
        <s v="ID0993"/>
        <s v="ID1395"/>
        <s v="ID0566"/>
        <s v="ID1685"/>
        <s v="ID1287"/>
        <s v="ID1177"/>
        <s v="ID1708"/>
        <s v="ID1349"/>
        <s v="ID1389"/>
        <s v="ID0877"/>
        <s v="ID1722"/>
        <s v="ID0999"/>
        <s v="ID1019"/>
        <s v="ID1506"/>
        <s v="ID1457"/>
        <s v="ID0838"/>
        <s v="ID1667"/>
        <s v="ID1015"/>
        <s v="ID1602"/>
        <s v="ID0915"/>
        <s v="ID1681"/>
        <s v="ID1917"/>
        <s v="ID0751"/>
        <s v="ID1281"/>
        <s v="ID1314"/>
        <s v="ID1914"/>
        <s v="ID0576"/>
        <s v="ID0625"/>
        <s v="ID1479"/>
        <s v="ID0939"/>
        <s v="ID1691"/>
        <s v="ID1419"/>
        <s v="ID0722"/>
        <s v="ID1592"/>
        <s v="ID1758"/>
        <s v="ID0796"/>
        <s v="ID1399"/>
        <s v="ID0992"/>
        <s v="ID0833"/>
        <s v="ID1834"/>
        <s v="ID1146"/>
        <s v="ID0616"/>
        <s v="ID1225"/>
        <s v="ID0905"/>
        <s v="ID1003"/>
        <s v="ID0807"/>
        <s v="ID0757"/>
        <s v="ID1837"/>
        <s v="ID1020"/>
        <s v="ID0889"/>
        <s v="ID1463"/>
        <s v="ID0694"/>
        <s v="ID1540"/>
        <s v="ID1077"/>
        <s v="ID0720"/>
        <s v="ID1465"/>
        <s v="ID1879"/>
        <s v="ID0750"/>
        <s v="ID1160"/>
        <s v="ID1230"/>
        <s v="ID1591"/>
        <s v="ID0726"/>
        <s v="ID1178"/>
        <s v="ID1366"/>
        <s v="ID1354"/>
        <s v="ID1436"/>
        <s v="ID0758"/>
        <s v="ID0608"/>
        <s v="ID0995"/>
        <s v="ID1587"/>
        <s v="ID1262"/>
        <s v="ID1385"/>
        <s v="ID0746"/>
        <s v="ID1445"/>
        <s v="ID0793"/>
        <s v="ID1634"/>
        <s v="ID1263"/>
        <s v="ID1138"/>
        <s v="ID1563"/>
        <s v="ID1537"/>
        <s v="ID1248"/>
        <s v="ID1255"/>
        <s v="ID1713"/>
        <s v="ID0597"/>
        <s v="ID1561"/>
        <s v="ID1442"/>
        <s v="ID1122"/>
        <s v="ID1824"/>
        <s v="ID1553"/>
        <s v="ID0968"/>
        <s v="ID1737"/>
        <s v="ID1614"/>
        <s v="ID0614"/>
        <s v="ID1501"/>
        <s v="ID0935"/>
        <s v="ID1844"/>
        <s v="ID1156"/>
        <s v="ID0642"/>
        <s v="ID0977"/>
        <s v="ID1677"/>
        <s v="ID1169"/>
        <s v="ID1644"/>
        <s v="ID1422"/>
        <s v="ID0960"/>
        <s v="ID1149"/>
        <s v="ID1556"/>
        <s v="ID1826"/>
        <s v="ID1743"/>
        <s v="ID1509"/>
        <s v="ID1690"/>
        <s v="ID1548"/>
        <s v="ID1704"/>
        <s v="ID1693"/>
        <s v="ID1896"/>
        <s v="ID1043"/>
        <s v="ID0560"/>
        <s v="ID1593"/>
        <s v="ID1931"/>
        <s v="ID1521"/>
        <s v="ID1037"/>
        <s v="ID0712"/>
        <s v="ID0860"/>
        <s v="ID1093"/>
        <s v="ID1898"/>
        <s v="ID0740"/>
        <s v="ID0913"/>
        <s v="ID0761"/>
        <s v="ID1028"/>
        <s v="ID0823"/>
        <s v="ID0885"/>
        <s v="ID1717"/>
        <s v="ID0739"/>
        <s v="ID1061"/>
        <s v="ID1074"/>
        <s v="ID1151"/>
        <s v="ID1732"/>
        <s v="ID0785"/>
        <s v="ID1142"/>
        <s v="ID0961"/>
        <s v="ID1767"/>
        <s v="ID1878"/>
        <s v="ID1461"/>
        <s v="ID1315"/>
        <s v="ID1635"/>
        <s v="ID0767"/>
        <s v="ID1545"/>
        <s v="ID1180"/>
        <s v="ID1470"/>
        <s v="ID1689"/>
        <s v="ID0812"/>
        <s v="ID1336"/>
        <s v="ID1110"/>
        <s v="ID1918"/>
        <s v="ID0834"/>
        <s v="ID0899"/>
        <s v="ID0908"/>
        <s v="ID0749"/>
        <s v="ID1574"/>
        <s v="ID1499"/>
        <s v="ID1623"/>
        <s v="ID1646"/>
        <s v="ID1812"/>
        <s v="ID1907"/>
        <s v="ID0810"/>
        <s v="ID1157"/>
        <s v="ID1049"/>
        <s v="ID0958"/>
        <s v="ID0825"/>
        <s v="ID0814"/>
        <s v="ID1597"/>
        <s v="ID1467"/>
        <s v="ID0741"/>
        <s v="ID1308"/>
        <s v="ID1024"/>
        <s v="ID0628"/>
        <s v="ID1140"/>
        <s v="ID0759"/>
        <s v="ID0891"/>
        <s v="ID1339"/>
        <s v="ID0959"/>
        <s v="ID0652"/>
        <s v="ID0645"/>
        <s v="ID1031"/>
        <s v="ID1845"/>
        <s v="ID1651"/>
        <s v="ID1039"/>
        <s v="ID1632"/>
        <s v="ID1032"/>
        <s v="ID1114"/>
        <s v="ID1289"/>
        <s v="ID1771"/>
        <s v="ID1350"/>
        <s v="ID0698"/>
        <s v="ID1860"/>
        <s v="ID1212"/>
        <s v="ID1048"/>
        <s v="ID0678"/>
        <s v="ID1447"/>
        <s v="ID0603"/>
        <s v="ID1065"/>
        <s v="ID1683"/>
        <s v="ID1547"/>
        <s v="ID1132"/>
        <s v="ID0649"/>
        <s v="ID0897"/>
        <s v="ID1033"/>
        <s v="ID1346"/>
        <s v="ID0756"/>
        <s v="ID0676"/>
        <s v="ID0952"/>
        <s v="ID0675"/>
        <s v="ID0664"/>
        <s v="ID1311"/>
        <s v="ID0697"/>
        <s v="ID1928"/>
        <s v="ID1643"/>
        <s v="ID0955"/>
        <s v="ID1164"/>
        <s v="ID1126"/>
        <s v="ID1332"/>
        <s v="ID0945"/>
        <s v="ID0979"/>
        <s v="ID0595"/>
        <s v="ID1910"/>
        <s v="ID1144"/>
        <s v="ID1459"/>
        <s v="ID1885"/>
        <s v="ID0953"/>
        <s v="ID0990"/>
        <s v="ID1056"/>
        <s v="ID0882"/>
        <s v="ID1175"/>
        <s v="ID1097"/>
        <s v="ID1216"/>
        <s v="ID1411"/>
        <s v="ID1030"/>
        <s v="ID1701"/>
        <s v="ID1808"/>
        <s v="ID1270"/>
        <s v="ID1344"/>
        <s v="ID0635"/>
        <s v="ID1805"/>
        <s v="ID1636"/>
        <s v="ID1706"/>
        <s v="ID0768"/>
        <s v="ID0858"/>
        <s v="ID1783"/>
        <s v="ID0996"/>
        <s v="ID1546"/>
        <s v="ID1567"/>
        <s v="ID1487"/>
        <s v="ID1595"/>
        <s v="ID1647"/>
        <s v="ID1621"/>
        <s v="ID0802"/>
        <s v="ID0679"/>
        <s v="ID1686"/>
        <s v="ID1294"/>
        <s v="ID1741"/>
        <s v="ID0724"/>
        <s v="ID0828"/>
        <s v="ID0773"/>
        <s v="ID1497"/>
        <s v="ID1334"/>
        <s v="ID0886"/>
        <s v="ID0696"/>
        <s v="ID0787"/>
        <s v="ID0629"/>
        <s v="ID0647"/>
        <s v="ID0733"/>
        <s v="ID1047"/>
        <s v="ID1750"/>
        <s v="ID1763"/>
        <s v="ID1345"/>
        <s v="ID0929"/>
        <s v="ID1451"/>
        <s v="ID1016"/>
        <s v="ID0686"/>
        <s v="ID0705"/>
        <s v="ID1862"/>
        <s v="ID0949"/>
        <s v="ID0890"/>
        <s v="ID1811"/>
        <s v="ID1513"/>
        <s v="ID1716"/>
        <s v="ID0709"/>
        <s v="ID1820"/>
        <s v="ID1734"/>
        <s v="ID1702"/>
        <s v="ID1448"/>
        <s v="ID1745"/>
        <s v="ID0872"/>
        <s v="ID1902"/>
        <s v="ID1105"/>
        <s v="ID1026"/>
        <s v="ID0923"/>
        <s v="ID1082"/>
        <s v="ID1649"/>
        <s v="ID1589"/>
        <s v="ID1920"/>
        <s v="ID0851"/>
        <s v="ID1078"/>
        <s v="ID1036"/>
        <s v="ID0730"/>
        <s v="ID0904"/>
        <s v="ID1029"/>
        <s v="ID0725"/>
        <s v="ID1782"/>
        <s v="ID1242"/>
        <s v="ID0944"/>
        <s v="ID1697"/>
        <s v="ID1915"/>
        <s v="ID1511"/>
        <s v="ID0587"/>
        <s v="ID0591"/>
        <s v="ID0980"/>
        <s v="ID1738"/>
        <s v="ID0970"/>
        <s v="ID1849"/>
        <s v="ID1673"/>
        <s v="ID1552"/>
        <s v="ID0951"/>
        <s v="ID1096"/>
        <s v="ID1699"/>
        <s v="ID1282"/>
        <s v="ID1531"/>
        <s v="ID1672"/>
        <s v="ID0582"/>
        <s v="ID1786"/>
        <s v="ID1787"/>
        <s v="ID1930"/>
        <s v="ID1118"/>
        <s v="ID1905"/>
        <s v="ID0988"/>
        <s v="ID1373"/>
        <s v="ID0822"/>
        <s v="ID1650"/>
        <s v="ID1809"/>
        <s v="ID1893"/>
        <s v="ID1104"/>
        <s v="ID1888"/>
        <s v="ID1770"/>
        <s v="ID0774"/>
        <s v="ID1006"/>
        <s v="ID0631"/>
        <s v="ID1273"/>
        <s v="ID1017"/>
        <s v="ID1607"/>
        <s v="ID1759"/>
        <s v="ID1760"/>
        <s v="ID1772"/>
        <s v="ID1038"/>
        <s v="ID1165"/>
        <s v="ID0997"/>
        <s v="ID1648"/>
        <s v="ID0817"/>
        <s v="ID1290"/>
        <s v="ID0654"/>
        <s v="ID0883"/>
        <s v="ID1338"/>
        <s v="ID1819"/>
        <s v="ID0668"/>
        <s v="ID0665"/>
        <s v="ID1536"/>
        <s v="ID1112"/>
        <s v="ID0931"/>
        <s v="ID0621"/>
        <s v="ID1721"/>
        <s v="ID0911"/>
        <s v="ID1526"/>
        <s v="ID1846"/>
        <s v="ID1201"/>
        <s v="ID1446"/>
        <s v="ID1579"/>
        <s v="ID0660"/>
        <s v="ID0821"/>
        <s v="ID0900"/>
        <s v="ID0650"/>
        <s v="ID1433"/>
        <s v="ID1217"/>
        <s v="ID0884"/>
        <s v="ID1478"/>
        <s v="ID0928"/>
        <s v="ID1052"/>
        <s v="ID1353"/>
        <s v="ID0638"/>
        <s v="ID0898"/>
        <s v="ID1214"/>
        <s v="ID0651"/>
        <s v="ID0613"/>
        <s v="ID0598"/>
        <s v="ID1801"/>
        <s v="ID1018"/>
        <s v="ID0691"/>
        <s v="ID0669"/>
        <s v="ID1090"/>
        <s v="ID1903"/>
        <s v="ID0813"/>
        <s v="ID1089"/>
        <s v="ID1645"/>
        <s v="ID0682"/>
        <s v="ID0636"/>
        <s v="ID1066"/>
        <s v="ID1313"/>
        <s v="ID1652"/>
        <s v="ID1924"/>
        <s v="ID1904"/>
        <s v="ID1791"/>
        <s v="ID0685"/>
        <s v="ID1014"/>
        <s v="ID0986"/>
        <s v="ID1742"/>
        <s v="ID0776"/>
        <s v="ID1627"/>
        <s v="ID1013"/>
        <s v="ID1663"/>
        <s v="ID1590"/>
        <s v="ID0781"/>
        <s v="ID1355"/>
        <s v="ID0989"/>
        <s v="ID1198"/>
        <s v="ID1679"/>
        <s v="ID1821"/>
        <s v="ID1733"/>
        <s v="ID1502"/>
        <s v="ID1768"/>
        <s v="ID1189"/>
        <s v="ID0974"/>
        <s v="ID1426"/>
        <s v="ID1194"/>
        <s v="ID1610"/>
        <s v="ID0830"/>
        <s v="ID1181"/>
        <s v="ID1274"/>
        <s v="ID0567"/>
        <s v="ID1729"/>
        <s v="ID1618"/>
        <s v="ID1458"/>
        <s v="ID1232"/>
        <s v="ID1340"/>
        <s v="ID1145"/>
        <s v="ID1794"/>
        <s v="ID1562"/>
        <s v="ID0842"/>
        <s v="ID1438"/>
        <s v="ID1012"/>
        <s v="ID1731"/>
        <s v="ID1754"/>
        <s v="ID1755"/>
        <s v="ID1603"/>
        <s v="ID1054"/>
        <s v="ID1740"/>
        <s v="ID1480"/>
        <s v="ID0867"/>
        <s v="ID1714"/>
        <s v="ID1797"/>
        <s v="ID1798"/>
        <s v="ID1460"/>
        <s v="ID1133"/>
        <s v="ID0975"/>
        <s v="ID0950"/>
        <s v="ID1823"/>
        <s v="ID0658"/>
        <s v="ID0765"/>
        <s v="ID0692"/>
        <s v="ID1657"/>
        <s v="ID1524"/>
        <s v="ID0717"/>
        <s v="ID1223"/>
        <s v="ID1260"/>
        <s v="ID0702"/>
        <s v="ID0703"/>
        <s v="ID1876"/>
        <s v="ID0639"/>
        <s v="ID1892"/>
        <s v="ID1330"/>
        <s v="ID0723"/>
        <s v="ID0865"/>
        <s v="ID1001"/>
        <s v="ID0805"/>
        <s v="ID0714"/>
        <s v="ID0744"/>
        <s v="ID0967"/>
        <s v="ID0912"/>
        <s v="ID1629"/>
        <s v="ID1261"/>
        <s v="ID0713"/>
        <s v="ID1576"/>
        <s v="ID1793"/>
        <s v="ID0706"/>
        <s v="ID1299"/>
        <s v="ID0707"/>
        <s v="ID1711"/>
        <s v="ID0727"/>
        <s v="ID1477"/>
        <s v="ID1309"/>
        <s v="ID1727"/>
        <s v="ID1163"/>
        <s v="ID0946"/>
        <s v="ID1909"/>
        <s v="ID1139"/>
        <s v="ID1883"/>
        <s v="ID1736"/>
        <s v="ID1601"/>
        <s v="ID1462"/>
        <s v="ID1136"/>
        <s v="ID1245"/>
        <s v="ID1034"/>
        <s v="ID0742"/>
        <s v="ID0684"/>
        <s v="ID0775"/>
        <s v="ID0848"/>
        <s v="ID1753"/>
        <s v="ID0809"/>
        <s v="ID0695"/>
        <s v="ID0859"/>
        <s v="ID1317"/>
        <s v="ID0794"/>
        <s v="ID0766"/>
        <s v="ID0659"/>
        <s v="ID1916"/>
        <s v="ID1474"/>
        <s v="ID1444"/>
        <s v="ID0640"/>
        <s v="ID1204"/>
        <s v="ID1703"/>
        <s v="ID0972"/>
        <s v="ID1520"/>
        <s v="ID0747"/>
        <s v="ID1886"/>
        <s v="ID0792"/>
        <s v="ID1184"/>
        <s v="ID1301"/>
        <s v="ID0826"/>
        <s v="ID1374"/>
        <s v="ID1086"/>
        <s v="ID1616"/>
        <s v="ID1244"/>
        <s v="ID1630"/>
        <s v="ID1857"/>
        <s v="ID1858"/>
        <s v="ID1911"/>
        <s v="ID1569"/>
        <s v="ID0888"/>
        <s v="ID1362"/>
        <s v="ID1712"/>
        <s v="ID1252"/>
        <s v="ID1409"/>
        <s v="ID1851"/>
        <s v="ID1800"/>
        <s v="ID0856"/>
        <s v="ID1083"/>
        <s v="ID1257"/>
        <s v="ID1747"/>
        <s v="ID1853"/>
        <s v="ID1183"/>
        <s v="ID0762"/>
        <s v="ID1606"/>
        <s v="ID1831"/>
        <s v="ID0626"/>
        <s v="ID0840"/>
        <s v="ID1749"/>
        <s v="ID1875"/>
        <s v="ID1705"/>
        <s v="ID1666"/>
        <s v="ID1408"/>
        <s v="ID1814"/>
        <s v="ID1891"/>
        <s v="ID0971"/>
        <s v="ID0673"/>
        <s v="ID1611"/>
        <s v="ID1615"/>
        <s v="ID1612"/>
        <s v="ID1855"/>
        <s v="ID0564"/>
        <s v="ID0786"/>
        <s v="ID0937"/>
        <s v="ID1653"/>
        <s v="ID1423"/>
        <s v="ID0648"/>
        <s v="ID1125"/>
        <s v="ID0818"/>
        <s v="ID1297"/>
        <s v="ID1680"/>
        <s v="ID1010"/>
        <s v="ID1510"/>
        <s v="ID0832"/>
        <s v="ID0855"/>
        <s v="ID1229"/>
        <s v="ID1328"/>
        <s v="ID0716"/>
        <s v="ID1790"/>
        <s v="ID1234"/>
        <s v="ID1625"/>
        <s v="ID0728"/>
        <s v="ID0644"/>
        <s v="ID1069"/>
        <s v="ID0847"/>
        <s v="ID1207"/>
        <s v="ID1795"/>
        <s v="ID0846"/>
        <s v="ID1785"/>
        <s v="ID0879"/>
        <s v="ID1172"/>
        <s v="ID1327"/>
        <s v="ID1378"/>
        <s v="ID1326"/>
        <s v="ID0919"/>
        <s v="ID1832"/>
        <s v="ID1324"/>
        <s v="ID1841"/>
        <s v="ID1756"/>
        <s v="ID1757"/>
        <s v="ID1850"/>
        <s v="ID1072"/>
        <s v="ID1777"/>
        <s v="ID0816"/>
        <s v="ID1454"/>
        <s v="ID0711"/>
        <s v="ID0998"/>
        <s v="ID0708"/>
        <s v="ID0211"/>
        <s v="ID0493"/>
        <s v="ID0527"/>
        <s v="ID0375"/>
        <s v="ID0007"/>
        <s v="ID0358"/>
        <s v="ID0482"/>
        <s v="ID0376"/>
        <s v="ID0078"/>
        <s v="ID0353"/>
        <s v="ID0037"/>
        <s v="ID0337"/>
        <s v="ID0470"/>
        <s v="ID0248"/>
        <s v="ID0224"/>
        <s v="ID0323"/>
        <s v="ID0485"/>
        <s v="ID0257"/>
        <s v="ID0351"/>
        <s v="ID0370"/>
        <s v="ID0091"/>
        <s v="ID0314"/>
        <s v="ID0461"/>
        <s v="ID0514"/>
        <s v="ID0084"/>
        <s v="ID0440"/>
        <s v="ID0535"/>
        <s v="ID0554"/>
        <s v="ID0538"/>
        <s v="ID0418"/>
        <s v="ID0232"/>
        <s v="ID0181"/>
        <s v="ID0134"/>
        <s v="ID0087"/>
        <s v="ID0484"/>
        <s v="ID0446"/>
        <s v="ID0209"/>
        <s v="ID0331"/>
        <s v="ID0496"/>
        <s v="ID0017"/>
        <s v="ID0166"/>
        <s v="ID0419"/>
        <s v="ID0143"/>
        <s v="ID0525"/>
        <s v="ID0270"/>
        <s v="ID0433"/>
        <s v="ID0073"/>
        <s v="ID0070"/>
        <s v="ID0215"/>
        <s v="ID0346"/>
        <s v="ID0505"/>
        <s v="ID0524"/>
        <s v="ID0394"/>
        <s v="ID0198"/>
        <s v="ID0275"/>
        <s v="ID0239"/>
        <s v="ID0022"/>
        <s v="ID0152"/>
        <s v="ID0194"/>
        <s v="ID0249"/>
        <s v="ID0095"/>
        <s v="ID0233"/>
        <s v="ID0344"/>
        <s v="ID0531"/>
        <s v="ID0536"/>
        <s v="ID0380"/>
        <s v="ID0450"/>
        <s v="ID0486"/>
        <s v="ID0146"/>
        <s v="ID0176"/>
        <s v="ID0329"/>
        <s v="ID0480"/>
        <s v="ID0097"/>
        <s v="ID0102"/>
        <s v="ID0156"/>
        <s v="ID0200"/>
        <s v="ID0244"/>
        <s v="ID0435"/>
        <s v="ID0367"/>
        <s v="ID0171"/>
        <s v="ID0147"/>
        <s v="ID0067"/>
        <s v="ID0543"/>
        <s v="ID0522"/>
        <s v="ID0468"/>
        <s v="ID0068"/>
        <s v="ID0015"/>
        <s v="ID0065"/>
        <s v="ID0111"/>
        <s v="ID0117"/>
        <s v="ID0365"/>
        <s v="ID0399"/>
        <s v="ID0530"/>
        <s v="ID0088"/>
        <s v="ID0101"/>
        <s v="ID0125"/>
        <s v="ID0148"/>
        <s v="ID0169"/>
        <s v="ID0189"/>
        <s v="ID0217"/>
        <s v="ID0226"/>
        <s v="ID0247"/>
        <s v="ID0273"/>
        <s v="ID0278"/>
        <s v="ID0444"/>
        <s v="ID0458"/>
        <s v="ID0243"/>
        <s v="ID0378"/>
        <s v="ID0556"/>
        <s v="ID0453"/>
        <s v="ID0268"/>
        <s v="ID0432"/>
        <s v="ID0515"/>
        <s v="ID0024"/>
        <s v="ID0094"/>
        <s v="ID0161"/>
        <s v="ID0277"/>
        <s v="ID0300"/>
        <s v="ID0437"/>
        <s v="ID0100"/>
        <s v="ID0449"/>
        <s v="ID0357"/>
        <s v="ID0241"/>
        <s v="ID0263"/>
        <s v="ID0523"/>
        <s v="ID0223"/>
        <s v="ID0356"/>
        <s v="ID0421"/>
        <s v="ID0438"/>
        <s v="ID0533"/>
        <s v="ID0041"/>
        <s v="ID0135"/>
        <s v="ID0235"/>
        <s v="ID0403"/>
        <s v="ID0183"/>
        <s v="ID0196"/>
        <s v="ID0245"/>
        <s v="ID0317"/>
        <s v="ID0396"/>
        <s v="ID0472"/>
        <s v="ID0038"/>
        <s v="ID0149"/>
        <s v="ID0363"/>
        <s v="ID0043"/>
        <s v="ID0137"/>
        <s v="ID0466"/>
        <s v="ID0359"/>
        <s v="ID0229"/>
        <s v="ID0366"/>
        <s v="ID0501"/>
        <s v="ID0116"/>
        <s v="ID0174"/>
        <s v="ID0195"/>
        <s v="ID0306"/>
        <s v="ID0552"/>
        <s v="ID0108"/>
        <s v="ID0011"/>
        <s v="ID0237"/>
        <s v="ID0231"/>
        <s v="ID0292"/>
        <s v="ID0439"/>
        <s v="ID0488"/>
        <s v="ID0246"/>
        <s v="ID0333"/>
        <s v="ID0408"/>
        <s v="ID0208"/>
        <s v="ID0559"/>
        <s v="ID0052"/>
        <s v="ID0058"/>
        <s v="ID0055"/>
        <s v="ID0534"/>
        <s v="ID0332"/>
        <s v="ID0519"/>
        <s v="ID0140"/>
        <s v="ID0077"/>
        <s v="ID0164"/>
        <s v="ID0186"/>
        <s v="ID0193"/>
        <s v="ID0236"/>
        <s v="ID0320"/>
        <s v="ID0410"/>
        <s v="ID0431"/>
        <s v="ID0557"/>
        <s v="ID0459"/>
        <s v="ID0121"/>
        <s v="ID0190"/>
        <s v="ID0044"/>
        <s v="ID0113"/>
        <s v="ID0162"/>
        <s v="ID0529"/>
        <s v="ID0107"/>
        <s v="ID0049"/>
        <s v="ID0051"/>
        <s v="ID0071"/>
        <s v="ID0099"/>
        <s v="ID0144"/>
        <s v="ID0518"/>
        <s v="ID0118"/>
        <s v="ID0355"/>
        <s v="ID0413"/>
        <s v="ID0506"/>
        <s v="ID0409"/>
        <s v="ID0349"/>
        <s v="ID0163"/>
        <s v="ID0319"/>
        <s v="ID0390"/>
        <s v="ID0490"/>
        <s v="ID0547"/>
        <s v="ID0064"/>
        <s v="ID0133"/>
        <s v="ID0517"/>
        <s v="ID0445"/>
        <s v="ID0142"/>
        <s v="ID0304"/>
        <s v="ID0350"/>
        <s v="ID0234"/>
        <s v="ID0253"/>
        <s v="ID0499"/>
        <s v="ID0104"/>
        <s v="ID0120"/>
        <s v="ID0405"/>
        <s v="ID0414"/>
        <s v="ID0462"/>
        <s v="ID0481"/>
        <s v="ID0460"/>
        <s v="ID0203"/>
        <s v="ID0259"/>
        <s v="ID0447"/>
        <s v="ID0159"/>
        <s v="ID0047"/>
        <s v="ID0020"/>
        <s v="ID0080"/>
        <s v="ID0112"/>
        <s v="ID0123"/>
        <s v="ID0210"/>
        <s v="ID0227"/>
        <s v="ID0392"/>
        <s v="ID0451"/>
        <s v="ID0471"/>
        <s v="ID0487"/>
        <s v="ID0537"/>
        <s v="ID0550"/>
        <s v="ID0138"/>
        <s v="ID0291"/>
        <s v="ID0066"/>
        <s v="ID0004"/>
        <s v="ID0115"/>
        <s v="ID0383"/>
        <s v="ID0251"/>
        <s v="ID0082"/>
        <s v="ID0207"/>
        <s v="ID0326"/>
        <s v="ID0388"/>
        <s v="ID0400"/>
        <s v="ID0173"/>
        <s v="ID0384"/>
        <s v="ID0540"/>
        <s v="ID0325"/>
        <s v="ID0132"/>
        <s v="ID0145"/>
        <s v="ID0219"/>
        <s v="ID0296"/>
        <s v="ID0338"/>
        <s v="ID0463"/>
        <s v="ID0473"/>
        <s v="ID0109"/>
        <s v="ID0494"/>
        <s v="ID0228"/>
        <s v="ID0387"/>
        <s v="ID0009"/>
        <s v="ID0127"/>
        <s v="ID0389"/>
        <s v="ID0293"/>
        <s v="ID0216"/>
        <s v="ID0373"/>
        <s v="ID0218"/>
        <s v="ID0182"/>
        <s v="ID0090"/>
        <s v="ID0028"/>
        <s v="ID0060"/>
        <s v="ID0312"/>
        <s v="ID0124"/>
        <s v="ID0184"/>
        <s v="ID0025"/>
        <s v="ID0089"/>
        <s v="ID0098"/>
        <s v="ID0139"/>
        <s v="ID0185"/>
        <s v="ID0272"/>
        <s v="ID0310"/>
        <s v="ID0322"/>
        <s v="ID0401"/>
        <s v="ID0495"/>
        <s v="ID0464"/>
        <s v="ID0059"/>
        <s v="ID0092"/>
        <s v="ID0106"/>
        <s v="ID0129"/>
        <s v="ID0284"/>
        <s v="ID0151"/>
        <s v="ID0416"/>
        <s v="ID0558"/>
        <s v="ID0261"/>
        <s v="ID0404"/>
        <s v="ID0205"/>
        <s v="ID0311"/>
        <s v="ID0555"/>
        <s v="ID0255"/>
        <s v="ID0299"/>
        <s v="ID0039"/>
        <s v="ID0402"/>
        <s v="ID0428"/>
        <s v="ID0429"/>
        <s v="ID0478"/>
        <s v="ID0341"/>
        <s v="ID0057"/>
        <s v="ID0192"/>
        <s v="ID0287"/>
        <s v="ID0513"/>
        <s v="ID0252"/>
        <s v="ID0362"/>
        <s v="ID0313"/>
        <s v="ID0096"/>
        <s v="ID0430"/>
        <s v="ID0479"/>
        <s v="ID0165"/>
        <s v="ID0502"/>
        <s v="ID0168"/>
        <s v="ID0379"/>
        <s v="ID0330"/>
        <s v="ID0238"/>
        <s v="ID0103"/>
        <s v="ID0250"/>
        <s v="ID0474"/>
        <s v="ID0491"/>
        <s v="ID0175"/>
        <s v="ID0443"/>
        <s v="ID0035"/>
        <s v="ID0105"/>
        <s v="ID0371"/>
        <s v="ID0546"/>
        <s v="ID0023"/>
        <s v="ID0321"/>
        <s v="ID0398"/>
        <s v="ID0029"/>
        <s v="ID0454"/>
        <s v="ID0301"/>
        <s v="ID0285"/>
        <s v="ID0385"/>
        <s v="ID0521"/>
        <s v="ID0042"/>
        <s v="ID0046"/>
        <s v="ID0136"/>
        <s v="ID0012"/>
        <s v="ID0282"/>
        <s v="ID0021"/>
        <s v="ID0393"/>
        <s v="ID0500"/>
        <s v="ID0048"/>
        <s v="ID0130"/>
        <s v="ID0391"/>
        <s v="ID0424"/>
        <s v="ID0348"/>
        <s v="ID0386"/>
        <s v="ID0328"/>
        <s v="ID0030"/>
        <s v="ID0508"/>
        <s v="ID0526"/>
        <s v="ID0276"/>
        <s v="ID0019"/>
        <s v="ID0382"/>
        <s v="ID0170"/>
        <s v="ID0221"/>
        <s v="ID0377"/>
        <s v="ID0452"/>
        <s v="ID0510"/>
        <s v="ID0225"/>
        <s v="ID0372"/>
        <s v="ID0423"/>
        <s v="ID0436"/>
        <s v="ID0509"/>
        <s v="ID0294"/>
        <s v="ID0271"/>
        <s v="ID0056"/>
        <s v="ID0160"/>
        <s v="ID0040"/>
        <s v="ID0336"/>
        <s v="ID0407"/>
        <s v="ID0032"/>
        <s v="ID0340"/>
        <s v="ID0541"/>
        <s v="ID0222"/>
        <s v="ID0141"/>
        <s v="ID0001"/>
        <s v="ID0406"/>
        <s v="ID0442"/>
        <s v="ID0467"/>
        <s v="ID0448"/>
        <s v="ID0201"/>
        <s v="ID0054"/>
        <s v="ID0347"/>
        <s v="ID0230"/>
        <s v="ID0420"/>
        <s v="ID0497"/>
        <s v="ID0172"/>
        <s v="ID0178"/>
        <s v="ID0297"/>
        <s v="ID0093"/>
        <s v="ID0469"/>
        <s v="ID1221" u="1"/>
        <s v="ID0539" u="1"/>
        <s v="ID1535" u="1"/>
        <s v="ID0477" u="1"/>
        <s v="ID1291" u="1"/>
        <s v="ID1807" u="1"/>
        <s v="ID1471" u="1"/>
        <s v="ID1929" u="1"/>
        <s v="ID1859" u="1"/>
        <s v="ID1773" u="1"/>
        <s v="ID0220" u="1"/>
        <s v="ID1788" u="1"/>
        <s v="ID1912" u="1"/>
        <s v="ID1880" u="1"/>
        <s v="ID0045" u="1"/>
      </sharedItems>
    </cacheField>
    <cacheField name="Timestamp" numFmtId="164">
      <sharedItems containsSemiMixedTypes="0" containsNonDate="0" containsDate="1" containsString="0" minDate="2012-05-25T03:11:32" maxDate="2012-06-21T04:46:24"/>
    </cacheField>
    <cacheField name="Your Salary" numFmtId="0">
      <sharedItems containsMixedTypes="1" containsNumber="1" minValue="1.8" maxValue="10500000"/>
    </cacheField>
    <cacheField name="clean Salary (in local currency)" numFmtId="0">
      <sharedItems containsSemiMixedTypes="0" containsString="0" containsNumber="1" containsInteger="1" minValue="2400" maxValue="48000000"/>
    </cacheField>
    <cacheField name="Currency" numFmtId="0">
      <sharedItems/>
    </cacheField>
    <cacheField name="Salary in USD" numFmtId="0">
      <sharedItems containsSemiMixedTypes="0" containsString="0" containsNumber="1" minValue="1.783166904422254" maxValue="400"/>
    </cacheField>
    <cacheField name="Your Job Title" numFmtId="0">
      <sharedItems/>
    </cacheField>
    <cacheField name="Job Type" numFmtId="0">
      <sharedItems count="10">
        <s v="Specialist"/>
        <s v="Reporting"/>
        <s v="Consultant"/>
        <s v="CXO or Top Mgmt."/>
        <s v="Accountant"/>
        <s v="Controller"/>
        <s v="Manager"/>
        <s v="Analyst"/>
        <s v="Engineer"/>
        <s v="Misc." u="1"/>
      </sharedItems>
    </cacheField>
    <cacheField name="Where do you work" numFmtId="0">
      <sharedItems/>
    </cacheField>
    <cacheField name="clean Country" numFmtId="0">
      <sharedItems count="22">
        <s v="USA"/>
        <s v="EU-16"/>
        <s v="Sou&amp;Cen America"/>
        <s v="UK"/>
        <s v="EU"/>
        <s v="East&amp;South Asia"/>
        <s v="Canada"/>
        <s v="India"/>
        <s v="Africa"/>
        <s v="Russia &amp; CEE"/>
        <s v="Middle East"/>
        <s v="Australia &amp; NZ"/>
        <s v="East Asia" u="1"/>
        <s v="CEE" u="1"/>
        <s v="Central America" u="1"/>
        <s v="Eastern Europe" u="1"/>
        <s v="South Asia" u="1"/>
        <s v="EU-27" u="1"/>
        <s v="Russia" u="1"/>
        <s v="Other" u="1"/>
        <s v="South East Asia" u="1"/>
        <s v="South America" u="1"/>
      </sharedItems>
    </cacheField>
    <cacheField name="How many hours of a day you work on Excel" numFmtId="0">
      <sharedItems/>
    </cacheField>
    <cacheField name="Years of Experience" numFmtId="0">
      <sharedItems containsMixedTypes="1" containsNumber="1" minValue="0" maxValue="40" count="57">
        <s v="Missing"/>
        <n v="40"/>
        <n v="36"/>
        <n v="35"/>
        <n v="34"/>
        <n v="33"/>
        <n v="32"/>
        <n v="30"/>
        <n v="29"/>
        <n v="28"/>
        <n v="27"/>
        <n v="26"/>
        <n v="25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.5"/>
        <n v="8"/>
        <n v="7.9"/>
        <n v="7.3"/>
        <n v="7"/>
        <n v="6.5"/>
        <n v="6.4"/>
        <n v="6"/>
        <n v="5.6"/>
        <n v="5.5"/>
        <n v="5"/>
        <n v="4.5999999999999996"/>
        <n v="4.5"/>
        <n v="4"/>
        <n v="3.5"/>
        <n v="3"/>
        <n v="2.5"/>
        <n v="2.4"/>
        <n v="2"/>
        <n v="1.6"/>
        <n v="1.5"/>
        <n v="1.1000000000000001"/>
        <n v="1"/>
        <n v="0.8"/>
        <n v="0.6"/>
        <n v="0.5"/>
        <n v="0.3"/>
        <n v="0.1"/>
        <n v="0"/>
      </sharedItems>
    </cacheField>
    <cacheField name="My-Years if Experience" numFmtId="0">
      <sharedItems count="9">
        <s v="Missing"/>
        <s v="16+"/>
        <s v="11-15"/>
        <s v="7-10"/>
        <s v="4-6"/>
        <s v="1-3"/>
        <s v="0-1"/>
        <s v="6-10" u="1"/>
        <s v="3-5" u="1"/>
      </sharedItems>
    </cacheField>
    <cacheField name="My-How many hours of a day you work on Excel2" numFmtId="0">
      <sharedItems containsSemiMixedTypes="0" containsString="0" containsNumber="1" minValue="0" maxValue="8" count="5">
        <n v="8"/>
        <n v="2.5"/>
        <n v="5"/>
        <n v="1.5"/>
        <n v="0"/>
      </sharedItems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868">
  <r>
    <x v="0"/>
    <d v="2012-05-26T01:27:03"/>
    <n v="400000"/>
    <n v="400000"/>
    <s v="USD"/>
    <n v="400"/>
    <s v="Financial Specialist"/>
    <x v="0"/>
    <s v="USA"/>
    <x v="0"/>
    <s v="All the 8 hours baby, all the 8!"/>
    <x v="0"/>
    <x v="0"/>
    <x v="0"/>
  </r>
  <r>
    <x v="1"/>
    <d v="2012-05-26T01:23:50"/>
    <n v="200000"/>
    <n v="200000"/>
    <s v="EUR"/>
    <n v="254.07988779832155"/>
    <s v="consultant bi"/>
    <x v="1"/>
    <s v="The netherlands"/>
    <x v="1"/>
    <s v="All the 8 hours baby, all the 8!"/>
    <x v="0"/>
    <x v="0"/>
    <x v="0"/>
  </r>
  <r>
    <x v="2"/>
    <d v="2012-05-26T02:22:17"/>
    <s v="250000 to 270000"/>
    <n v="250000"/>
    <s v="USD"/>
    <n v="250"/>
    <s v="consultant"/>
    <x v="2"/>
    <s v="USA"/>
    <x v="0"/>
    <s v="All the 8 hours baby, all the 8!"/>
    <x v="0"/>
    <x v="0"/>
    <x v="0"/>
  </r>
  <r>
    <x v="3"/>
    <d v="2012-05-26T01:52:01"/>
    <s v="2207,00"/>
    <n v="220700"/>
    <s v="USD"/>
    <n v="220.7"/>
    <s v="consultant"/>
    <x v="2"/>
    <s v="Brazil"/>
    <x v="2"/>
    <s v="All the 8 hours baby, all the 8!"/>
    <x v="0"/>
    <x v="0"/>
    <x v="0"/>
  </r>
  <r>
    <x v="4"/>
    <d v="2012-05-26T05:07:30"/>
    <n v="140000"/>
    <n v="140000"/>
    <s v="GBP"/>
    <n v="220.6649580894198"/>
    <s v="vba specialist"/>
    <x v="0"/>
    <s v="UK"/>
    <x v="3"/>
    <s v="All the 8 hours baby, all the 8!"/>
    <x v="0"/>
    <x v="0"/>
    <x v="0"/>
  </r>
  <r>
    <x v="5"/>
    <d v="2012-05-26T00:00:52"/>
    <n v="150000"/>
    <n v="150000"/>
    <s v="USD"/>
    <n v="150"/>
    <s v="Director"/>
    <x v="3"/>
    <s v="USA"/>
    <x v="0"/>
    <s v="All the 8 hours baby, all the 8!"/>
    <x v="0"/>
    <x v="0"/>
    <x v="0"/>
  </r>
  <r>
    <x v="6"/>
    <d v="2012-05-26T01:33:03"/>
    <n v="150000"/>
    <n v="150000"/>
    <s v="USD"/>
    <n v="150"/>
    <s v="financial planning"/>
    <x v="4"/>
    <s v="USA"/>
    <x v="0"/>
    <s v="All the 8 hours baby, all the 8!"/>
    <x v="0"/>
    <x v="0"/>
    <x v="0"/>
  </r>
  <r>
    <x v="7"/>
    <d v="2012-05-26T04:26:10"/>
    <s v="$150000pa"/>
    <n v="150000"/>
    <s v="USD"/>
    <n v="150"/>
    <s v="consultant"/>
    <x v="2"/>
    <s v="USA"/>
    <x v="0"/>
    <s v="All the 8 hours baby, all the 8!"/>
    <x v="0"/>
    <x v="0"/>
    <x v="0"/>
  </r>
  <r>
    <x v="8"/>
    <d v="2012-05-26T00:47:57"/>
    <n v="145000"/>
    <n v="145000"/>
    <s v="USD"/>
    <n v="145"/>
    <s v="Financialcontroller"/>
    <x v="5"/>
    <s v="Switzerland"/>
    <x v="4"/>
    <s v="All the 8 hours baby, all the 8!"/>
    <x v="0"/>
    <x v="0"/>
    <x v="0"/>
  </r>
  <r>
    <x v="9"/>
    <d v="2012-05-26T01:35:02"/>
    <n v="135000"/>
    <n v="135000"/>
    <s v="USD"/>
    <n v="135"/>
    <s v="Manager of Trade Investment &amp; Analysis"/>
    <x v="6"/>
    <s v="USA"/>
    <x v="0"/>
    <s v="All the 8 hours baby, all the 8!"/>
    <x v="0"/>
    <x v="0"/>
    <x v="0"/>
  </r>
  <r>
    <x v="10"/>
    <d v="2012-05-26T00:42:08"/>
    <n v="128000"/>
    <n v="128000"/>
    <s v="USD"/>
    <n v="128"/>
    <s v="Actuary"/>
    <x v="6"/>
    <s v="USA"/>
    <x v="0"/>
    <s v="All the 8 hours baby, all the 8!"/>
    <x v="0"/>
    <x v="0"/>
    <x v="0"/>
  </r>
  <r>
    <x v="11"/>
    <d v="2012-05-26T05:46:42"/>
    <n v="111000"/>
    <n v="111000"/>
    <s v="USD"/>
    <n v="111"/>
    <s v="Senior Financial Analyst"/>
    <x v="7"/>
    <s v="Japan"/>
    <x v="5"/>
    <s v="All the 8 hours baby, all the 8!"/>
    <x v="0"/>
    <x v="0"/>
    <x v="0"/>
  </r>
  <r>
    <x v="12"/>
    <d v="2012-05-25T06:04:57"/>
    <s v="100000 USD"/>
    <n v="100000"/>
    <s v="USD"/>
    <n v="100"/>
    <s v="Seinor Financial Analyst"/>
    <x v="7"/>
    <s v="Germany"/>
    <x v="1"/>
    <s v="All the 8 hours baby, all the 8!"/>
    <x v="0"/>
    <x v="0"/>
    <x v="0"/>
  </r>
  <r>
    <x v="13"/>
    <d v="2012-05-26T00:45:49"/>
    <n v="100000"/>
    <n v="100000"/>
    <s v="USD"/>
    <n v="100"/>
    <s v="COST ACCOUNTANT"/>
    <x v="4"/>
    <s v="USA"/>
    <x v="0"/>
    <s v="All the 8 hours baby, all the 8!"/>
    <x v="0"/>
    <x v="0"/>
    <x v="0"/>
  </r>
  <r>
    <x v="14"/>
    <d v="2012-05-26T00:53:42"/>
    <n v="100000"/>
    <n v="100000"/>
    <s v="USD"/>
    <n v="100"/>
    <s v="Strategic Sourcing Manager"/>
    <x v="6"/>
    <s v="USA"/>
    <x v="0"/>
    <s v="All the 8 hours baby, all the 8!"/>
    <x v="0"/>
    <x v="0"/>
    <x v="0"/>
  </r>
  <r>
    <x v="15"/>
    <d v="2012-05-26T02:04:01"/>
    <n v="100000"/>
    <n v="100000"/>
    <s v="USD"/>
    <n v="100"/>
    <s v="Sales Operations Analyst"/>
    <x v="7"/>
    <s v="USA"/>
    <x v="0"/>
    <s v="All the 8 hours baby, all the 8!"/>
    <x v="0"/>
    <x v="0"/>
    <x v="0"/>
  </r>
  <r>
    <x v="16"/>
    <d v="2012-05-26T01:17:57"/>
    <n v="97000"/>
    <n v="97000"/>
    <s v="USD"/>
    <n v="97"/>
    <s v="business analyst"/>
    <x v="7"/>
    <s v="USA"/>
    <x v="0"/>
    <s v="All the 8 hours baby, all the 8!"/>
    <x v="0"/>
    <x v="0"/>
    <x v="0"/>
  </r>
  <r>
    <x v="17"/>
    <d v="2012-05-26T01:58:42"/>
    <n v="95000"/>
    <n v="95000"/>
    <s v="USD"/>
    <n v="95"/>
    <s v="Senior Financial Analyst"/>
    <x v="7"/>
    <s v="USA"/>
    <x v="0"/>
    <s v="All the 8 hours baby, all the 8!"/>
    <x v="0"/>
    <x v="0"/>
    <x v="0"/>
  </r>
  <r>
    <x v="18"/>
    <d v="2012-05-26T01:07:18"/>
    <s v="Â£60000"/>
    <n v="60000"/>
    <s v="GBP"/>
    <n v="94.570696324037058"/>
    <s v="Decision Analyst &amp; Modeller"/>
    <x v="7"/>
    <s v="UK"/>
    <x v="3"/>
    <s v="All the 8 hours baby, all the 8!"/>
    <x v="0"/>
    <x v="0"/>
    <x v="0"/>
  </r>
  <r>
    <x v="19"/>
    <d v="2012-05-26T04:01:59"/>
    <n v="58000"/>
    <n v="58000"/>
    <s v="GBP"/>
    <n v="91.418339779902482"/>
    <s v="Business Modeller"/>
    <x v="6"/>
    <s v="UK"/>
    <x v="3"/>
    <s v="All the 8 hours baby, all the 8!"/>
    <x v="0"/>
    <x v="0"/>
    <x v="0"/>
  </r>
  <r>
    <x v="20"/>
    <d v="2012-05-26T00:50:41"/>
    <n v="92000"/>
    <n v="92000"/>
    <s v="CAD"/>
    <n v="90.469260118790075"/>
    <s v="Consultant - Retail Mkts"/>
    <x v="2"/>
    <s v="Canada"/>
    <x v="6"/>
    <s v="All the 8 hours baby, all the 8!"/>
    <x v="0"/>
    <x v="0"/>
    <x v="0"/>
  </r>
  <r>
    <x v="21"/>
    <d v="2012-05-26T02:19:52"/>
    <n v="90000"/>
    <n v="90000"/>
    <s v="USD"/>
    <n v="90"/>
    <s v="Financial Analyst"/>
    <x v="7"/>
    <s v="USA"/>
    <x v="0"/>
    <s v="All the 8 hours baby, all the 8!"/>
    <x v="0"/>
    <x v="0"/>
    <x v="0"/>
  </r>
  <r>
    <x v="22"/>
    <d v="2012-05-26T02:24:24"/>
    <n v="5900"/>
    <n v="70800"/>
    <s v="EUR"/>
    <n v="89.944280280605838"/>
    <s v="Excel trainer"/>
    <x v="7"/>
    <s v="Finland"/>
    <x v="1"/>
    <s v="All the 8 hours baby, all the 8!"/>
    <x v="0"/>
    <x v="0"/>
    <x v="0"/>
  </r>
  <r>
    <x v="23"/>
    <d v="2012-05-26T01:23:43"/>
    <n v="85000"/>
    <n v="85000"/>
    <s v="USD"/>
    <n v="85"/>
    <s v="Plant Controller"/>
    <x v="5"/>
    <s v="USA"/>
    <x v="0"/>
    <s v="All the 8 hours baby, all the 8!"/>
    <x v="0"/>
    <x v="0"/>
    <x v="0"/>
  </r>
  <r>
    <x v="24"/>
    <d v="2012-05-26T03:50:24"/>
    <n v="84000"/>
    <n v="84000"/>
    <s v="USD"/>
    <n v="84"/>
    <s v="Senior Analyst"/>
    <x v="7"/>
    <s v="USA"/>
    <x v="0"/>
    <s v="All the 8 hours baby, all the 8!"/>
    <x v="0"/>
    <x v="0"/>
    <x v="0"/>
  </r>
  <r>
    <x v="25"/>
    <d v="2012-05-26T01:06:12"/>
    <n v="4390"/>
    <n v="52680"/>
    <s v="GBP"/>
    <n v="83.033071372504523"/>
    <s v="Excel Consultant"/>
    <x v="2"/>
    <s v="UK"/>
    <x v="3"/>
    <s v="All the 8 hours baby, all the 8!"/>
    <x v="0"/>
    <x v="0"/>
    <x v="0"/>
  </r>
  <r>
    <x v="26"/>
    <d v="2012-05-26T01:22:48"/>
    <s v="65000 euro"/>
    <n v="65000"/>
    <s v="EUR"/>
    <n v="82.575963534454516"/>
    <s v="controller"/>
    <x v="5"/>
    <s v="Germany"/>
    <x v="1"/>
    <s v="All the 8 hours baby, all the 8!"/>
    <x v="0"/>
    <x v="0"/>
    <x v="0"/>
  </r>
  <r>
    <x v="27"/>
    <d v="2012-05-26T05:44:42"/>
    <s v="80,000 USD"/>
    <n v="80000"/>
    <s v="USD"/>
    <n v="80"/>
    <s v="Cost Analyst"/>
    <x v="7"/>
    <s v="USA"/>
    <x v="0"/>
    <s v="All the 8 hours baby, all the 8!"/>
    <x v="0"/>
    <x v="0"/>
    <x v="0"/>
  </r>
  <r>
    <x v="28"/>
    <d v="2012-05-26T04:03:33"/>
    <n v="77000"/>
    <n v="77000"/>
    <s v="USD"/>
    <n v="77"/>
    <s v="Senior Financial Analyst"/>
    <x v="7"/>
    <s v="USA"/>
    <x v="0"/>
    <s v="All the 8 hours baby, all the 8!"/>
    <x v="0"/>
    <x v="0"/>
    <x v="0"/>
  </r>
  <r>
    <x v="29"/>
    <d v="2012-05-26T01:09:01"/>
    <n v="76000"/>
    <n v="76000"/>
    <s v="USD"/>
    <n v="76"/>
    <s v="Demand Planning Mgr"/>
    <x v="6"/>
    <s v="USA"/>
    <x v="0"/>
    <s v="All the 8 hours baby, all the 8!"/>
    <x v="0"/>
    <x v="0"/>
    <x v="0"/>
  </r>
  <r>
    <x v="30"/>
    <d v="2012-05-25T03:56:40"/>
    <n v="75000"/>
    <n v="75000"/>
    <s v="USD"/>
    <n v="75"/>
    <s v="Sr Project Engineer"/>
    <x v="8"/>
    <s v="USA"/>
    <x v="0"/>
    <s v="All the 8 hours baby, all the 8!"/>
    <x v="0"/>
    <x v="0"/>
    <x v="0"/>
  </r>
  <r>
    <x v="31"/>
    <d v="2012-05-25T22:52:28"/>
    <n v="75000"/>
    <n v="75000"/>
    <s v="USD"/>
    <n v="75"/>
    <s v="Consumer Research Program Manager"/>
    <x v="6"/>
    <s v="USA"/>
    <x v="0"/>
    <s v="All the 8 hours baby, all the 8!"/>
    <x v="0"/>
    <x v="0"/>
    <x v="0"/>
  </r>
  <r>
    <x v="32"/>
    <d v="2012-05-26T00:49:21"/>
    <n v="75000"/>
    <n v="75000"/>
    <s v="USD"/>
    <n v="75"/>
    <s v="Informatics specialist"/>
    <x v="0"/>
    <s v="USA"/>
    <x v="0"/>
    <s v="All the 8 hours baby, all the 8!"/>
    <x v="0"/>
    <x v="0"/>
    <x v="0"/>
  </r>
  <r>
    <x v="33"/>
    <d v="2012-05-26T01:44:59"/>
    <n v="75000"/>
    <n v="75000"/>
    <s v="USD"/>
    <n v="75"/>
    <s v="Sr. Financial Analyst"/>
    <x v="7"/>
    <s v="USA"/>
    <x v="0"/>
    <s v="All the 8 hours baby, all the 8!"/>
    <x v="0"/>
    <x v="0"/>
    <x v="0"/>
  </r>
  <r>
    <x v="34"/>
    <d v="2012-05-26T02:40:39"/>
    <s v="INR 40L"/>
    <n v="4000000"/>
    <s v="INR"/>
    <n v="71.23166674977027"/>
    <s v="Sr Mgr Finance"/>
    <x v="4"/>
    <s v="India"/>
    <x v="7"/>
    <s v="All the 8 hours baby, all the 8!"/>
    <x v="0"/>
    <x v="0"/>
    <x v="0"/>
  </r>
  <r>
    <x v="35"/>
    <d v="2012-05-26T00:41:43"/>
    <n v="70000"/>
    <n v="70000"/>
    <s v="USD"/>
    <n v="70"/>
    <s v="Sr. Acct"/>
    <x v="4"/>
    <s v="USA"/>
    <x v="0"/>
    <s v="All the 8 hours baby, all the 8!"/>
    <x v="0"/>
    <x v="0"/>
    <x v="0"/>
  </r>
  <r>
    <x v="36"/>
    <d v="2012-05-26T01:15:05"/>
    <n v="70000"/>
    <n v="70000"/>
    <s v="USD"/>
    <n v="70"/>
    <s v="Engineering Tech Sr."/>
    <x v="8"/>
    <s v="USA"/>
    <x v="0"/>
    <s v="All the 8 hours baby, all the 8!"/>
    <x v="0"/>
    <x v="0"/>
    <x v="0"/>
  </r>
  <r>
    <x v="37"/>
    <d v="2012-05-26T04:34:41"/>
    <n v="70000"/>
    <n v="70000"/>
    <s v="USD"/>
    <n v="70"/>
    <s v="Metrics Analyst"/>
    <x v="7"/>
    <s v="USA"/>
    <x v="0"/>
    <s v="All the 8 hours baby, all the 8!"/>
    <x v="0"/>
    <x v="0"/>
    <x v="0"/>
  </r>
  <r>
    <x v="38"/>
    <d v="2012-05-25T07:11:09"/>
    <n v="68000"/>
    <n v="68000"/>
    <s v="USD"/>
    <n v="68"/>
    <s v="Engineering Data Analyst"/>
    <x v="7"/>
    <s v="USA"/>
    <x v="0"/>
    <s v="All the 8 hours baby, all the 8!"/>
    <x v="0"/>
    <x v="0"/>
    <x v="0"/>
  </r>
  <r>
    <x v="39"/>
    <d v="2012-05-26T01:17:56"/>
    <n v="68000"/>
    <n v="68000"/>
    <s v="USD"/>
    <n v="68"/>
    <s v="management accountant"/>
    <x v="6"/>
    <s v="USA"/>
    <x v="0"/>
    <s v="All the 8 hours baby, all the 8!"/>
    <x v="0"/>
    <x v="0"/>
    <x v="0"/>
  </r>
  <r>
    <x v="40"/>
    <d v="2012-05-26T00:45:46"/>
    <n v="66500"/>
    <n v="66500"/>
    <s v="USD"/>
    <n v="66.5"/>
    <s v="Sr Business Analyst"/>
    <x v="7"/>
    <s v="USA"/>
    <x v="0"/>
    <s v="All the 8 hours baby, all the 8!"/>
    <x v="0"/>
    <x v="0"/>
    <x v="0"/>
  </r>
  <r>
    <x v="41"/>
    <d v="2012-05-26T00:42:11"/>
    <n v="65000"/>
    <n v="65000"/>
    <s v="USD"/>
    <n v="65"/>
    <s v="sr accountant"/>
    <x v="4"/>
    <s v="USA"/>
    <x v="0"/>
    <s v="All the 8 hours baby, all the 8!"/>
    <x v="0"/>
    <x v="0"/>
    <x v="0"/>
  </r>
  <r>
    <x v="42"/>
    <d v="2012-05-26T00:45:00"/>
    <n v="65000"/>
    <n v="65000"/>
    <s v="USD"/>
    <n v="65"/>
    <s v="Sr Accountant"/>
    <x v="4"/>
    <s v="USA"/>
    <x v="0"/>
    <s v="All the 8 hours baby, all the 8!"/>
    <x v="0"/>
    <x v="0"/>
    <x v="0"/>
  </r>
  <r>
    <x v="43"/>
    <d v="2012-05-26T01:30:39"/>
    <n v="65000"/>
    <n v="65000"/>
    <s v="USD"/>
    <n v="65"/>
    <s v="business analyst"/>
    <x v="7"/>
    <s v="USA"/>
    <x v="0"/>
    <s v="All the 8 hours baby, all the 8!"/>
    <x v="0"/>
    <x v="0"/>
    <x v="0"/>
  </r>
  <r>
    <x v="44"/>
    <d v="2012-05-26T04:18:15"/>
    <n v="65000"/>
    <n v="65000"/>
    <s v="USD"/>
    <n v="65"/>
    <s v="Retail Store Manager"/>
    <x v="6"/>
    <s v="USA"/>
    <x v="0"/>
    <s v="All the 8 hours baby, all the 8!"/>
    <x v="0"/>
    <x v="0"/>
    <x v="0"/>
  </r>
  <r>
    <x v="45"/>
    <d v="2012-05-26T01:38:06"/>
    <s v="63000 USD"/>
    <n v="63000"/>
    <s v="USD"/>
    <n v="63"/>
    <s v="Sales Analyst"/>
    <x v="7"/>
    <s v="USA"/>
    <x v="0"/>
    <s v="All the 8 hours baby, all the 8!"/>
    <x v="0"/>
    <x v="0"/>
    <x v="0"/>
  </r>
  <r>
    <x v="46"/>
    <d v="2012-05-26T04:50:21"/>
    <s v="EUR 49248"/>
    <n v="49248"/>
    <s v="EUR"/>
    <n v="62.564631571458705"/>
    <s v="Financial Advisor"/>
    <x v="4"/>
    <s v="Netherlands"/>
    <x v="1"/>
    <s v="All the 8 hours baby, all the 8!"/>
    <x v="0"/>
    <x v="0"/>
    <x v="0"/>
  </r>
  <r>
    <x v="47"/>
    <d v="2012-05-26T01:45:50"/>
    <s v="62500.00 USD"/>
    <n v="62500"/>
    <s v="USD"/>
    <n v="62.5"/>
    <s v="Director of Payroll"/>
    <x v="3"/>
    <s v="USA"/>
    <x v="0"/>
    <s v="All the 8 hours baby, all the 8!"/>
    <x v="0"/>
    <x v="0"/>
    <x v="0"/>
  </r>
  <r>
    <x v="48"/>
    <d v="2012-05-26T01:08:19"/>
    <n v="62400"/>
    <n v="62400"/>
    <s v="USD"/>
    <n v="62.4"/>
    <s v="financial accountant"/>
    <x v="4"/>
    <s v="USA"/>
    <x v="0"/>
    <s v="All the 8 hours baby, all the 8!"/>
    <x v="0"/>
    <x v="0"/>
    <x v="0"/>
  </r>
  <r>
    <x v="49"/>
    <d v="2012-05-25T07:15:12"/>
    <n v="61000"/>
    <n v="61000"/>
    <s v="USD"/>
    <n v="61"/>
    <s v="Coordinator Of Costa and Buget"/>
    <x v="6"/>
    <s v="Brasil"/>
    <x v="2"/>
    <s v="All the 8 hours baby, all the 8!"/>
    <x v="0"/>
    <x v="0"/>
    <x v="0"/>
  </r>
  <r>
    <x v="50"/>
    <d v="2012-05-25T04:45:01"/>
    <n v="60000"/>
    <n v="60000"/>
    <s v="USD"/>
    <n v="60"/>
    <s v="Analyst II"/>
    <x v="7"/>
    <s v="USA"/>
    <x v="0"/>
    <s v="All the 8 hours baby, all the 8!"/>
    <x v="0"/>
    <x v="0"/>
    <x v="0"/>
  </r>
  <r>
    <x v="51"/>
    <d v="2012-05-26T01:20:01"/>
    <n v="60000"/>
    <n v="60000"/>
    <s v="USD"/>
    <n v="60"/>
    <s v="IS Manager"/>
    <x v="6"/>
    <s v="USA"/>
    <x v="0"/>
    <s v="All the 8 hours baby, all the 8!"/>
    <x v="0"/>
    <x v="0"/>
    <x v="0"/>
  </r>
  <r>
    <x v="52"/>
    <d v="2012-05-26T03:01:42"/>
    <n v="60000"/>
    <n v="60000"/>
    <s v="USD"/>
    <n v="60"/>
    <s v="Finalcial Reporting Analyst"/>
    <x v="7"/>
    <s v="USA"/>
    <x v="0"/>
    <s v="All the 8 hours baby, all the 8!"/>
    <x v="0"/>
    <x v="0"/>
    <x v="0"/>
  </r>
  <r>
    <x v="53"/>
    <d v="2012-05-26T03:09:43"/>
    <n v="60000"/>
    <n v="60000"/>
    <s v="USD"/>
    <n v="60"/>
    <s v="Business intelligence manager"/>
    <x v="6"/>
    <s v="USA"/>
    <x v="0"/>
    <s v="All the 8 hours baby, all the 8!"/>
    <x v="0"/>
    <x v="0"/>
    <x v="0"/>
  </r>
  <r>
    <x v="54"/>
    <d v="2012-05-26T01:26:26"/>
    <n v="60000"/>
    <n v="60000"/>
    <s v="CAD"/>
    <n v="59.001691381819612"/>
    <s v="Sr. Business Analyst"/>
    <x v="7"/>
    <s v="Canada"/>
    <x v="6"/>
    <s v="All the 8 hours baby, all the 8!"/>
    <x v="0"/>
    <x v="0"/>
    <x v="0"/>
  </r>
  <r>
    <x v="55"/>
    <d v="2012-05-25T23:03:00"/>
    <n v="59450"/>
    <n v="59450"/>
    <s v="CAD"/>
    <n v="58.460842544152932"/>
    <s v="Process Improvement Specialist"/>
    <x v="0"/>
    <s v="Canada"/>
    <x v="6"/>
    <s v="All the 8 hours baby, all the 8!"/>
    <x v="0"/>
    <x v="0"/>
    <x v="0"/>
  </r>
  <r>
    <x v="56"/>
    <d v="2012-05-25T03:16:26"/>
    <n v="58000"/>
    <n v="58000"/>
    <s v="USD"/>
    <n v="58"/>
    <s v="Financial Analyst"/>
    <x v="7"/>
    <s v="USA"/>
    <x v="0"/>
    <s v="All the 8 hours baby, all the 8!"/>
    <x v="0"/>
    <x v="0"/>
    <x v="0"/>
  </r>
  <r>
    <x v="57"/>
    <d v="2012-05-26T02:17:18"/>
    <n v="56000"/>
    <n v="56000"/>
    <s v="USD"/>
    <n v="56"/>
    <s v="financial management consultant"/>
    <x v="6"/>
    <s v="USA"/>
    <x v="0"/>
    <s v="All the 8 hours baby, all the 8!"/>
    <x v="0"/>
    <x v="0"/>
    <x v="0"/>
  </r>
  <r>
    <x v="58"/>
    <d v="2012-05-25T04:58:45"/>
    <s v="Â£35000"/>
    <n v="35000"/>
    <s v="GBP"/>
    <n v="55.16623952235495"/>
    <s v="Management Information Analyst"/>
    <x v="7"/>
    <s v="UK"/>
    <x v="3"/>
    <s v="All the 8 hours baby, all the 8!"/>
    <x v="0"/>
    <x v="0"/>
    <x v="0"/>
  </r>
  <r>
    <x v="59"/>
    <d v="2012-05-25T07:13:31"/>
    <n v="56000"/>
    <n v="56000"/>
    <s v="CAD"/>
    <n v="55.068245289698304"/>
    <s v="Sales Analyst"/>
    <x v="7"/>
    <s v="Canada"/>
    <x v="6"/>
    <s v="All the 8 hours baby, all the 8!"/>
    <x v="0"/>
    <x v="0"/>
    <x v="0"/>
  </r>
  <r>
    <x v="60"/>
    <d v="2012-05-26T01:10:24"/>
    <n v="55000"/>
    <n v="55000"/>
    <s v="USD"/>
    <n v="55"/>
    <s v="data analyst"/>
    <x v="7"/>
    <s v="USA"/>
    <x v="0"/>
    <s v="All the 8 hours baby, all the 8!"/>
    <x v="0"/>
    <x v="0"/>
    <x v="0"/>
  </r>
  <r>
    <x v="61"/>
    <d v="2012-05-25T03:27:04"/>
    <n v="54000"/>
    <n v="54000"/>
    <s v="USD"/>
    <n v="54"/>
    <s v="Quality Engineer"/>
    <x v="8"/>
    <s v="USA"/>
    <x v="0"/>
    <s v="All the 8 hours baby, all the 8!"/>
    <x v="0"/>
    <x v="0"/>
    <x v="0"/>
  </r>
  <r>
    <x v="62"/>
    <d v="2012-05-26T01:08:35"/>
    <n v="54000"/>
    <n v="54000"/>
    <s v="USD"/>
    <n v="54"/>
    <s v="Anaylst"/>
    <x v="6"/>
    <s v="USA"/>
    <x v="0"/>
    <s v="All the 8 hours baby, all the 8!"/>
    <x v="0"/>
    <x v="0"/>
    <x v="0"/>
  </r>
  <r>
    <x v="63"/>
    <d v="2012-05-26T02:15:19"/>
    <n v="51613"/>
    <n v="51613"/>
    <s v="USD"/>
    <n v="51.613"/>
    <s v="Air Planning Analyst"/>
    <x v="7"/>
    <s v="USA"/>
    <x v="0"/>
    <s v="All the 8 hours baby, all the 8!"/>
    <x v="0"/>
    <x v="0"/>
    <x v="0"/>
  </r>
  <r>
    <x v="64"/>
    <d v="2012-05-25T07:38:22"/>
    <n v="50000"/>
    <n v="50000"/>
    <s v="USD"/>
    <n v="50"/>
    <s v="Financial Analyst II"/>
    <x v="7"/>
    <s v="USA"/>
    <x v="0"/>
    <s v="All the 8 hours baby, all the 8!"/>
    <x v="0"/>
    <x v="0"/>
    <x v="0"/>
  </r>
  <r>
    <x v="65"/>
    <d v="2012-05-26T00:44:23"/>
    <n v="50000"/>
    <n v="50000"/>
    <s v="USD"/>
    <n v="50"/>
    <s v="Business Operations Reporting Analyst"/>
    <x v="7"/>
    <s v="Mexico"/>
    <x v="2"/>
    <s v="All the 8 hours baby, all the 8!"/>
    <x v="0"/>
    <x v="0"/>
    <x v="0"/>
  </r>
  <r>
    <x v="66"/>
    <d v="2012-05-26T01:02:47"/>
    <n v="50000"/>
    <n v="50000"/>
    <s v="USD"/>
    <n v="50"/>
    <s v="data analyst"/>
    <x v="7"/>
    <s v="USA"/>
    <x v="0"/>
    <s v="All the 8 hours baby, all the 8!"/>
    <x v="0"/>
    <x v="0"/>
    <x v="0"/>
  </r>
  <r>
    <x v="67"/>
    <d v="2012-05-26T01:19:09"/>
    <n v="50000"/>
    <n v="50000"/>
    <s v="USD"/>
    <n v="50"/>
    <s v="Mathematical Data Analyist"/>
    <x v="7"/>
    <s v="USA"/>
    <x v="0"/>
    <s v="All the 8 hours baby, all the 8!"/>
    <x v="0"/>
    <x v="0"/>
    <x v="0"/>
  </r>
  <r>
    <x v="68"/>
    <d v="2012-05-26T01:32:26"/>
    <n v="50000"/>
    <n v="50000"/>
    <s v="USD"/>
    <n v="50"/>
    <s v="Supply Chain Analyst"/>
    <x v="7"/>
    <s v="USA"/>
    <x v="0"/>
    <s v="All the 8 hours baby, all the 8!"/>
    <x v="0"/>
    <x v="0"/>
    <x v="0"/>
  </r>
  <r>
    <x v="69"/>
    <d v="2012-05-25T03:50:58"/>
    <n v="49000"/>
    <n v="49000"/>
    <s v="USD"/>
    <n v="49"/>
    <s v="business analyst"/>
    <x v="7"/>
    <s v="USA"/>
    <x v="0"/>
    <s v="All the 8 hours baby, all the 8!"/>
    <x v="0"/>
    <x v="0"/>
    <x v="0"/>
  </r>
  <r>
    <x v="70"/>
    <d v="2012-05-26T01:50:28"/>
    <n v="47500"/>
    <n v="47500"/>
    <s v="USD"/>
    <n v="47.5"/>
    <s v="Supervisor, Contracts, Rebates, Chargebacks and Returns"/>
    <x v="6"/>
    <s v="USA"/>
    <x v="0"/>
    <s v="All the 8 hours baby, all the 8!"/>
    <x v="0"/>
    <x v="0"/>
    <x v="0"/>
  </r>
  <r>
    <x v="71"/>
    <d v="2012-05-26T01:14:27"/>
    <n v="46000"/>
    <n v="46000"/>
    <s v="USD"/>
    <n v="46"/>
    <s v="University Relations Intern"/>
    <x v="7"/>
    <s v="USA"/>
    <x v="0"/>
    <s v="All the 8 hours baby, all the 8!"/>
    <x v="0"/>
    <x v="0"/>
    <x v="0"/>
  </r>
  <r>
    <x v="72"/>
    <d v="2012-05-26T02:03:35"/>
    <n v="45880"/>
    <n v="45880"/>
    <s v="USD"/>
    <n v="45.88"/>
    <s v="Campus Budget Officer"/>
    <x v="6"/>
    <s v="USA"/>
    <x v="0"/>
    <s v="All the 8 hours baby, all the 8!"/>
    <x v="0"/>
    <x v="0"/>
    <x v="0"/>
  </r>
  <r>
    <x v="73"/>
    <d v="2012-05-26T03:32:53"/>
    <n v="46000"/>
    <n v="46000"/>
    <s v="CAD"/>
    <n v="45.234630059395037"/>
    <s v="Sr. Marketing Solutions Analyst"/>
    <x v="7"/>
    <s v="Canada"/>
    <x v="6"/>
    <s v="All the 8 hours baby, all the 8!"/>
    <x v="0"/>
    <x v="0"/>
    <x v="0"/>
  </r>
  <r>
    <x v="74"/>
    <d v="2012-05-25T04:10:44"/>
    <n v="45000"/>
    <n v="45000"/>
    <s v="USD"/>
    <n v="45"/>
    <s v="Excel Report Writer"/>
    <x v="1"/>
    <s v="South Africa"/>
    <x v="8"/>
    <s v="All the 8 hours baby, all the 8!"/>
    <x v="0"/>
    <x v="0"/>
    <x v="0"/>
  </r>
  <r>
    <x v="75"/>
    <d v="2012-05-26T05:33:43"/>
    <n v="45000"/>
    <n v="45000"/>
    <s v="USD"/>
    <n v="45"/>
    <s v="Reports Coordinator"/>
    <x v="1"/>
    <s v="USA"/>
    <x v="0"/>
    <s v="All the 8 hours baby, all the 8!"/>
    <x v="0"/>
    <x v="0"/>
    <x v="0"/>
  </r>
  <r>
    <x v="76"/>
    <d v="2012-05-26T00:42:41"/>
    <n v="28159.200000000001"/>
    <n v="28159"/>
    <s v="GBP"/>
    <n v="44.383603963142654"/>
    <s v="Data Analyst"/>
    <x v="7"/>
    <s v="UK"/>
    <x v="3"/>
    <s v="All the 8 hours baby, all the 8!"/>
    <x v="0"/>
    <x v="0"/>
    <x v="0"/>
  </r>
  <r>
    <x v="77"/>
    <d v="2012-05-26T01:41:54"/>
    <n v="44200"/>
    <n v="44200"/>
    <s v="USD"/>
    <n v="44.2"/>
    <s v="Planning and Analysis Supervisor"/>
    <x v="7"/>
    <s v="USA"/>
    <x v="0"/>
    <s v="All the 8 hours baby, all the 8!"/>
    <x v="0"/>
    <x v="0"/>
    <x v="0"/>
  </r>
  <r>
    <x v="78"/>
    <d v="2012-05-26T01:08:00"/>
    <n v="28000"/>
    <n v="28000"/>
    <s v="GBP"/>
    <n v="44.132991617883953"/>
    <s v="Ops Adminstrator"/>
    <x v="7"/>
    <s v="UK"/>
    <x v="3"/>
    <s v="All the 8 hours baby, all the 8!"/>
    <x v="0"/>
    <x v="0"/>
    <x v="0"/>
  </r>
  <r>
    <x v="79"/>
    <d v="2012-05-26T00:54:41"/>
    <n v="43000"/>
    <n v="43000"/>
    <s v="USD"/>
    <n v="43"/>
    <s v="Reporting Analyst Team Lead"/>
    <x v="7"/>
    <s v="USA"/>
    <x v="0"/>
    <s v="All the 8 hours baby, all the 8!"/>
    <x v="0"/>
    <x v="0"/>
    <x v="0"/>
  </r>
  <r>
    <x v="80"/>
    <d v="2012-05-26T05:29:58"/>
    <n v="43000"/>
    <n v="43000"/>
    <s v="USD"/>
    <n v="43"/>
    <s v="Accountant"/>
    <x v="4"/>
    <s v="USA"/>
    <x v="0"/>
    <s v="All the 8 hours baby, all the 8!"/>
    <x v="0"/>
    <x v="0"/>
    <x v="0"/>
  </r>
  <r>
    <x v="81"/>
    <d v="2012-05-25T03:28:28"/>
    <n v="41731"/>
    <n v="41731"/>
    <s v="USD"/>
    <n v="41.731000000000002"/>
    <s v="Analyst"/>
    <x v="7"/>
    <s v="Iceland"/>
    <x v="4"/>
    <s v="All the 8 hours baby, all the 8!"/>
    <x v="0"/>
    <x v="0"/>
    <x v="0"/>
  </r>
  <r>
    <x v="82"/>
    <d v="2012-05-26T01:22:40"/>
    <n v="42000"/>
    <n v="42000"/>
    <s v="CAD"/>
    <n v="41.30118396727373"/>
    <s v="Financial Analyst"/>
    <x v="7"/>
    <s v="Canada"/>
    <x v="6"/>
    <s v="All the 8 hours baby, all the 8!"/>
    <x v="0"/>
    <x v="0"/>
    <x v="0"/>
  </r>
  <r>
    <x v="83"/>
    <d v="2012-05-25T04:55:48"/>
    <n v="41000"/>
    <n v="41000"/>
    <s v="USD"/>
    <n v="41"/>
    <s v="Chief of the department of public budget analisis and forecasting"/>
    <x v="6"/>
    <s v="Russia"/>
    <x v="9"/>
    <s v="All the 8 hours baby, all the 8!"/>
    <x v="0"/>
    <x v="0"/>
    <x v="0"/>
  </r>
  <r>
    <x v="84"/>
    <d v="2012-05-26T00:54:56"/>
    <n v="41000"/>
    <n v="41000"/>
    <s v="USD"/>
    <n v="41"/>
    <s v="Operations Expert"/>
    <x v="6"/>
    <s v="USA"/>
    <x v="0"/>
    <s v="All the 8 hours baby, all the 8!"/>
    <x v="0"/>
    <x v="0"/>
    <x v="0"/>
  </r>
  <r>
    <x v="85"/>
    <d v="2012-05-26T00:49:50"/>
    <n v="40000"/>
    <n v="40000"/>
    <s v="USD"/>
    <n v="40"/>
    <s v="Senior analyst"/>
    <x v="7"/>
    <s v="USA"/>
    <x v="0"/>
    <s v="All the 8 hours baby, all the 8!"/>
    <x v="0"/>
    <x v="0"/>
    <x v="0"/>
  </r>
  <r>
    <x v="86"/>
    <d v="2012-05-26T01:05:27"/>
    <n v="40000"/>
    <n v="40000"/>
    <s v="USD"/>
    <n v="40"/>
    <s v="Business Analyst"/>
    <x v="7"/>
    <s v="USA"/>
    <x v="0"/>
    <s v="All the 8 hours baby, all the 8!"/>
    <x v="0"/>
    <x v="0"/>
    <x v="0"/>
  </r>
  <r>
    <x v="87"/>
    <d v="2012-05-26T01:13:50"/>
    <n v="40000"/>
    <n v="40000"/>
    <s v="USD"/>
    <n v="40"/>
    <s v="Business Analyst"/>
    <x v="7"/>
    <s v="USA"/>
    <x v="0"/>
    <s v="All the 8 hours baby, all the 8!"/>
    <x v="0"/>
    <x v="0"/>
    <x v="0"/>
  </r>
  <r>
    <x v="88"/>
    <d v="2012-05-26T00:41:28"/>
    <n v="37900"/>
    <n v="37900"/>
    <s v="USD"/>
    <n v="37.9"/>
    <s v="Accounting Coordinator"/>
    <x v="4"/>
    <s v="USA"/>
    <x v="0"/>
    <s v="All the 8 hours baby, all the 8!"/>
    <x v="0"/>
    <x v="0"/>
    <x v="0"/>
  </r>
  <r>
    <x v="89"/>
    <d v="2012-05-26T00:45:06"/>
    <n v="37440"/>
    <n v="37440"/>
    <s v="USD"/>
    <n v="37.44"/>
    <s v="sales analyst"/>
    <x v="7"/>
    <s v="USA"/>
    <x v="0"/>
    <s v="All the 8 hours baby, all the 8!"/>
    <x v="0"/>
    <x v="0"/>
    <x v="0"/>
  </r>
  <r>
    <x v="90"/>
    <d v="2012-05-26T01:22:22"/>
    <s v="36,000 USD"/>
    <n v="36000"/>
    <s v="USD"/>
    <n v="36"/>
    <s v="PRODUCTION ASSISTANT"/>
    <x v="7"/>
    <s v="USA"/>
    <x v="0"/>
    <s v="All the 8 hours baby, all the 8!"/>
    <x v="0"/>
    <x v="0"/>
    <x v="0"/>
  </r>
  <r>
    <x v="91"/>
    <d v="2012-05-26T01:50:00"/>
    <n v="35000"/>
    <n v="35000"/>
    <s v="USD"/>
    <n v="35"/>
    <s v="Senior Treasury Analyst"/>
    <x v="7"/>
    <s v="Brasil"/>
    <x v="2"/>
    <s v="All the 8 hours baby, all the 8!"/>
    <x v="0"/>
    <x v="0"/>
    <x v="0"/>
  </r>
  <r>
    <x v="92"/>
    <d v="2012-05-25T23:01:20"/>
    <n v="2785"/>
    <n v="33420"/>
    <s v="USD"/>
    <n v="33.42"/>
    <s v="Process Flow Coordinator"/>
    <x v="6"/>
    <s v="United Arab Emirates"/>
    <x v="10"/>
    <s v="All the 8 hours baby, all the 8!"/>
    <x v="0"/>
    <x v="0"/>
    <x v="0"/>
  </r>
  <r>
    <x v="93"/>
    <d v="2012-05-26T00:11:21"/>
    <s v="US $ 31330.00"/>
    <n v="31330"/>
    <s v="USD"/>
    <n v="31.33"/>
    <s v="VBA Analyst"/>
    <x v="7"/>
    <s v="Brazil"/>
    <x v="2"/>
    <s v="All the 8 hours baby, all the 8!"/>
    <x v="0"/>
    <x v="0"/>
    <x v="0"/>
  </r>
  <r>
    <x v="94"/>
    <d v="2012-05-25T06:09:44"/>
    <s v="2000 Euros"/>
    <n v="24000"/>
    <s v="EUR"/>
    <n v="30.489586535798587"/>
    <s v="PPC Manager"/>
    <x v="6"/>
    <s v="Germany"/>
    <x v="1"/>
    <s v="All the 8 hours baby, all the 8!"/>
    <x v="0"/>
    <x v="0"/>
    <x v="0"/>
  </r>
  <r>
    <x v="95"/>
    <d v="2012-05-26T00:49:48"/>
    <n v="18500"/>
    <n v="18500"/>
    <s v="GBP"/>
    <n v="29.159298033244756"/>
    <s v="Trainee Management Accountant"/>
    <x v="6"/>
    <s v="UK"/>
    <x v="3"/>
    <s v="All the 8 hours baby, all the 8!"/>
    <x v="0"/>
    <x v="0"/>
    <x v="0"/>
  </r>
  <r>
    <x v="96"/>
    <d v="2012-05-26T02:14:05"/>
    <s v="Â¢ 14.000.000,00"/>
    <n v="14000000"/>
    <s v="COSTARICAN"/>
    <n v="28.109627547434993"/>
    <s v="Businees Adminstratot"/>
    <x v="7"/>
    <s v="Costa Rica"/>
    <x v="2"/>
    <s v="All the 8 hours baby, all the 8!"/>
    <x v="0"/>
    <x v="0"/>
    <x v="0"/>
  </r>
  <r>
    <x v="97"/>
    <d v="2012-05-26T01:08:21"/>
    <n v="2300"/>
    <n v="27600"/>
    <s v="USD"/>
    <n v="27.6"/>
    <s v="Software Consultant"/>
    <x v="2"/>
    <s v="Singapore"/>
    <x v="5"/>
    <s v="All the 8 hours baby, all the 8!"/>
    <x v="0"/>
    <x v="0"/>
    <x v="0"/>
  </r>
  <r>
    <x v="98"/>
    <d v="2012-05-26T00:54:46"/>
    <n v="27000"/>
    <n v="27000"/>
    <s v="USD"/>
    <n v="27"/>
    <s v="Innovation Analyst"/>
    <x v="7"/>
    <s v="Singapore"/>
    <x v="5"/>
    <s v="All the 8 hours baby, all the 8!"/>
    <x v="0"/>
    <x v="0"/>
    <x v="0"/>
  </r>
  <r>
    <x v="99"/>
    <d v="2012-05-26T01:16:18"/>
    <s v="INR 15,00,000"/>
    <n v="1500000"/>
    <s v="INR"/>
    <n v="26.711875031163849"/>
    <s v="Consultant"/>
    <x v="2"/>
    <s v="India"/>
    <x v="7"/>
    <s v="All the 8 hours baby, all the 8!"/>
    <x v="0"/>
    <x v="0"/>
    <x v="0"/>
  </r>
  <r>
    <x v="100"/>
    <d v="2012-05-25T23:33:15"/>
    <n v="26000"/>
    <n v="26000"/>
    <s v="USD"/>
    <n v="26"/>
    <s v="Marketing Analyst"/>
    <x v="7"/>
    <s v="Panama"/>
    <x v="2"/>
    <s v="All the 8 hours baby, all the 8!"/>
    <x v="0"/>
    <x v="0"/>
    <x v="0"/>
  </r>
  <r>
    <x v="101"/>
    <d v="2012-05-26T00:41:38"/>
    <n v="2000"/>
    <n v="24000"/>
    <s v="USD"/>
    <n v="24"/>
    <s v="Researcher"/>
    <x v="6"/>
    <s v="Colombia"/>
    <x v="2"/>
    <s v="All the 8 hours baby, all the 8!"/>
    <x v="0"/>
    <x v="0"/>
    <x v="0"/>
  </r>
  <r>
    <x v="102"/>
    <d v="2012-05-26T01:17:50"/>
    <n v="22000"/>
    <n v="22000"/>
    <s v="USD"/>
    <n v="22"/>
    <s v="MIS"/>
    <x v="1"/>
    <s v="India"/>
    <x v="7"/>
    <s v="All the 8 hours baby, all the 8!"/>
    <x v="0"/>
    <x v="0"/>
    <x v="0"/>
  </r>
  <r>
    <x v="103"/>
    <d v="2012-05-26T01:12:41"/>
    <n v="20000"/>
    <n v="20000"/>
    <s v="USD"/>
    <n v="20"/>
    <s v="Analyst"/>
    <x v="7"/>
    <s v="India"/>
    <x v="7"/>
    <s v="All the 8 hours baby, all the 8!"/>
    <x v="0"/>
    <x v="0"/>
    <x v="0"/>
  </r>
  <r>
    <x v="104"/>
    <d v="2012-05-26T02:13:57"/>
    <n v="19200"/>
    <n v="19200"/>
    <s v="USD"/>
    <n v="19.2"/>
    <s v="Department Manager"/>
    <x v="6"/>
    <s v="Romania"/>
    <x v="4"/>
    <s v="All the 8 hours baby, all the 8!"/>
    <x v="0"/>
    <x v="0"/>
    <x v="0"/>
  </r>
  <r>
    <x v="105"/>
    <d v="2012-05-26T04:12:16"/>
    <s v="15000 â‚¬"/>
    <n v="15000"/>
    <s v="EUR"/>
    <n v="19.055991584874118"/>
    <s v="Report Analyst"/>
    <x v="7"/>
    <s v="Spain"/>
    <x v="1"/>
    <s v="All the 8 hours baby, all the 8!"/>
    <x v="0"/>
    <x v="0"/>
    <x v="0"/>
  </r>
  <r>
    <x v="106"/>
    <d v="2012-05-25T23:20:46"/>
    <s v="Us$ 18000"/>
    <n v="18000"/>
    <s v="USD"/>
    <n v="18"/>
    <s v="Operational Analyst"/>
    <x v="7"/>
    <s v="Saudi Arabia"/>
    <x v="10"/>
    <s v="All the 8 hours baby, all the 8!"/>
    <x v="0"/>
    <x v="0"/>
    <x v="0"/>
  </r>
  <r>
    <x v="107"/>
    <d v="2012-05-26T00:45:11"/>
    <n v="15500"/>
    <n v="15500"/>
    <s v="USD"/>
    <n v="15.5"/>
    <s v="Proces auditor"/>
    <x v="4"/>
    <s v="Mexico"/>
    <x v="2"/>
    <s v="All the 8 hours baby, all the 8!"/>
    <x v="0"/>
    <x v="0"/>
    <x v="0"/>
  </r>
  <r>
    <x v="108"/>
    <d v="2012-05-26T01:02:16"/>
    <s v="1000 â‚¬"/>
    <n v="12000"/>
    <s v="EUR"/>
    <n v="15.244793267899293"/>
    <s v="HR Specialist"/>
    <x v="0"/>
    <s v="Portugal"/>
    <x v="1"/>
    <s v="All the 8 hours baby, all the 8!"/>
    <x v="0"/>
    <x v="0"/>
    <x v="0"/>
  </r>
  <r>
    <x v="109"/>
    <d v="2012-05-25T03:13:13"/>
    <s v="15000 usd"/>
    <n v="15000"/>
    <s v="USD"/>
    <n v="15"/>
    <s v="cost control"/>
    <x v="5"/>
    <s v="europe/Croatia"/>
    <x v="4"/>
    <s v="All the 8 hours baby, all the 8!"/>
    <x v="0"/>
    <x v="0"/>
    <x v="0"/>
  </r>
  <r>
    <x v="110"/>
    <d v="2012-05-25T23:12:29"/>
    <n v="15000"/>
    <n v="15000"/>
    <s v="USD"/>
    <n v="15"/>
    <s v="Excel Programmer Consultant"/>
    <x v="2"/>
    <s v="USA"/>
    <x v="0"/>
    <s v="All the 8 hours baby, all the 8!"/>
    <x v="0"/>
    <x v="0"/>
    <x v="0"/>
  </r>
  <r>
    <x v="111"/>
    <d v="2012-05-26T03:02:42"/>
    <s v="800000 rupees"/>
    <n v="800000"/>
    <s v="INR"/>
    <n v="14.246333349954055"/>
    <s v="Partner"/>
    <x v="3"/>
    <s v="India"/>
    <x v="7"/>
    <s v="All the 8 hours baby, all the 8!"/>
    <x v="0"/>
    <x v="0"/>
    <x v="0"/>
  </r>
  <r>
    <x v="112"/>
    <d v="2012-05-26T00:50:43"/>
    <n v="13636.36"/>
    <n v="13636"/>
    <s v="USD"/>
    <n v="13.635999999999999"/>
    <s v="Process Manager"/>
    <x v="6"/>
    <s v="India"/>
    <x v="7"/>
    <s v="All the 8 hours baby, all the 8!"/>
    <x v="0"/>
    <x v="0"/>
    <x v="0"/>
  </r>
  <r>
    <x v="113"/>
    <d v="2012-05-25T03:48:53"/>
    <s v="749000 INR"/>
    <n v="749000"/>
    <s v="INR"/>
    <n v="13.338129598894485"/>
    <s v="Senion Analyst"/>
    <x v="7"/>
    <s v="India"/>
    <x v="7"/>
    <s v="All the 8 hours baby, all the 8!"/>
    <x v="0"/>
    <x v="0"/>
    <x v="0"/>
  </r>
  <r>
    <x v="114"/>
    <d v="2012-05-26T01:37:33"/>
    <n v="13000"/>
    <n v="13000"/>
    <s v="USD"/>
    <n v="13"/>
    <s v="operation-manager"/>
    <x v="6"/>
    <s v="India"/>
    <x v="7"/>
    <s v="All the 8 hours baby, all the 8!"/>
    <x v="0"/>
    <x v="0"/>
    <x v="0"/>
  </r>
  <r>
    <x v="115"/>
    <d v="2012-05-25T03:38:57"/>
    <s v="PKR 8,000"/>
    <n v="1152000"/>
    <s v="PKR"/>
    <n v="12.227430201752599"/>
    <s v="Audit Trainee "/>
    <x v="4"/>
    <s v="Pakistan"/>
    <x v="5"/>
    <s v="All the 8 hours baby, all the 8!"/>
    <x v="0"/>
    <x v="0"/>
    <x v="0"/>
  </r>
  <r>
    <x v="116"/>
    <d v="2012-05-25T03:36:37"/>
    <n v="12000"/>
    <n v="12000"/>
    <s v="USD"/>
    <n v="12"/>
    <s v="Assistant SP&amp;A"/>
    <x v="7"/>
    <s v="Ukraine"/>
    <x v="9"/>
    <s v="All the 8 hours baby, all the 8!"/>
    <x v="0"/>
    <x v="0"/>
    <x v="0"/>
  </r>
  <r>
    <x v="117"/>
    <d v="2012-05-26T01:23:21"/>
    <n v="12000"/>
    <n v="12000"/>
    <s v="USD"/>
    <n v="12"/>
    <s v="Analyst"/>
    <x v="7"/>
    <s v="India"/>
    <x v="7"/>
    <s v="All the 8 hours baby, all the 8!"/>
    <x v="0"/>
    <x v="0"/>
    <x v="0"/>
  </r>
  <r>
    <x v="118"/>
    <d v="2012-05-26T03:16:58"/>
    <n v="12000"/>
    <n v="12000"/>
    <s v="USD"/>
    <n v="12"/>
    <s v="Resource managment Analyst"/>
    <x v="7"/>
    <s v="Estonia"/>
    <x v="1"/>
    <s v="All the 8 hours baby, all the 8!"/>
    <x v="0"/>
    <x v="0"/>
    <x v="0"/>
  </r>
  <r>
    <x v="119"/>
    <d v="2012-05-26T04:17:20"/>
    <n v="12000"/>
    <n v="12000"/>
    <s v="USD"/>
    <n v="12"/>
    <s v="Report Analyst"/>
    <x v="7"/>
    <s v="Brazil"/>
    <x v="2"/>
    <s v="All the 8 hours baby, all the 8!"/>
    <x v="0"/>
    <x v="0"/>
    <x v="0"/>
  </r>
  <r>
    <x v="120"/>
    <d v="2012-05-26T01:26:37"/>
    <s v="150000 MXN"/>
    <n v="150000"/>
    <s v="MXN"/>
    <n v="10.956982885192733"/>
    <s v="Information Analyst"/>
    <x v="7"/>
    <s v="Mexico"/>
    <x v="2"/>
    <s v="All the 8 hours baby, all the 8!"/>
    <x v="0"/>
    <x v="0"/>
    <x v="0"/>
  </r>
  <r>
    <x v="121"/>
    <d v="2012-05-25T05:04:12"/>
    <n v="500000"/>
    <n v="500000"/>
    <s v="INR"/>
    <n v="8.9039583437212837"/>
    <s v="Senior Consultant"/>
    <x v="2"/>
    <s v="India"/>
    <x v="7"/>
    <s v="All the 8 hours baby, all the 8!"/>
    <x v="0"/>
    <x v="0"/>
    <x v="0"/>
  </r>
  <r>
    <x v="122"/>
    <d v="2012-05-26T00:10:17"/>
    <n v="500000"/>
    <n v="500000"/>
    <s v="INR"/>
    <n v="8.9039583437212837"/>
    <s v="Senior Consultant"/>
    <x v="2"/>
    <s v="India"/>
    <x v="7"/>
    <s v="All the 8 hours baby, all the 8!"/>
    <x v="0"/>
    <x v="0"/>
    <x v="0"/>
  </r>
  <r>
    <x v="123"/>
    <d v="2012-05-26T05:31:25"/>
    <s v="Rs. 500000"/>
    <n v="500000"/>
    <s v="INR"/>
    <n v="8.9039583437212837"/>
    <s v="Research Associate"/>
    <x v="7"/>
    <s v="India"/>
    <x v="7"/>
    <s v="All the 8 hours baby, all the 8!"/>
    <x v="0"/>
    <x v="0"/>
    <x v="0"/>
  </r>
  <r>
    <x v="124"/>
    <d v="2012-05-26T01:06:38"/>
    <s v="Rs 470000"/>
    <n v="470000"/>
    <s v="INR"/>
    <n v="8.3697208430980066"/>
    <s v="Web Statistics Analyst"/>
    <x v="7"/>
    <s v="India"/>
    <x v="7"/>
    <s v="All the 8 hours baby, all the 8!"/>
    <x v="0"/>
    <x v="0"/>
    <x v="0"/>
  </r>
  <r>
    <x v="125"/>
    <d v="2012-05-26T05:29:55"/>
    <n v="450000"/>
    <n v="450000"/>
    <s v="INR"/>
    <n v="8.0135625093491551"/>
    <s v="deputy manager"/>
    <x v="6"/>
    <s v="India"/>
    <x v="7"/>
    <s v="All the 8 hours baby, all the 8!"/>
    <x v="0"/>
    <x v="0"/>
    <x v="0"/>
  </r>
  <r>
    <x v="126"/>
    <d v="2012-05-26T03:01:31"/>
    <s v="7500 USD"/>
    <n v="7500"/>
    <s v="USD"/>
    <n v="7.5"/>
    <s v="HR reporting analyst"/>
    <x v="7"/>
    <s v="Romania"/>
    <x v="4"/>
    <s v="All the 8 hours baby, all the 8!"/>
    <x v="0"/>
    <x v="0"/>
    <x v="0"/>
  </r>
  <r>
    <x v="127"/>
    <d v="2012-05-26T02:34:00"/>
    <s v="US $6,629.00"/>
    <n v="6629"/>
    <s v="USD"/>
    <n v="6.6289999999999996"/>
    <s v="Engineer"/>
    <x v="8"/>
    <s v="Dominican Republic"/>
    <x v="2"/>
    <s v="All the 8 hours baby, all the 8!"/>
    <x v="0"/>
    <x v="0"/>
    <x v="0"/>
  </r>
  <r>
    <x v="128"/>
    <d v="2012-05-26T01:41:32"/>
    <s v="3,70,000"/>
    <n v="370000"/>
    <s v="INR"/>
    <n v="6.5889291743537504"/>
    <s v="Senior Design Associate"/>
    <x v="7"/>
    <s v="India"/>
    <x v="7"/>
    <s v="All the 8 hours baby, all the 8!"/>
    <x v="0"/>
    <x v="0"/>
    <x v="0"/>
  </r>
  <r>
    <x v="129"/>
    <d v="2012-05-26T03:34:15"/>
    <n v="6000"/>
    <n v="6000"/>
    <s v="USD"/>
    <n v="6"/>
    <s v="MIS"/>
    <x v="1"/>
    <s v="India"/>
    <x v="7"/>
    <s v="All the 8 hours baby, all the 8!"/>
    <x v="0"/>
    <x v="0"/>
    <x v="0"/>
  </r>
  <r>
    <x v="130"/>
    <d v="2012-05-26T01:08:39"/>
    <s v="rs 2.76 lakhs per year"/>
    <n v="276000"/>
    <s v="INR"/>
    <n v="4.9149850057341489"/>
    <s v="analyst"/>
    <x v="7"/>
    <s v="India"/>
    <x v="7"/>
    <s v="All the 8 hours baby, all the 8!"/>
    <x v="0"/>
    <x v="0"/>
    <x v="0"/>
  </r>
  <r>
    <x v="131"/>
    <d v="2012-05-26T01:29:32"/>
    <s v="US$ 4.545"/>
    <n v="4545"/>
    <s v="USD"/>
    <n v="4.5449999999999999"/>
    <s v="Supply Processes Analyst"/>
    <x v="7"/>
    <s v="Brasil"/>
    <x v="2"/>
    <s v="All the 8 hours baby, all the 8!"/>
    <x v="0"/>
    <x v="0"/>
    <x v="0"/>
  </r>
  <r>
    <x v="132"/>
    <d v="2012-05-26T02:25:10"/>
    <s v="20000 RS"/>
    <n v="240000"/>
    <s v="INR"/>
    <n v="4.2739000049862161"/>
    <s v="WFM Team Lead"/>
    <x v="6"/>
    <s v="India"/>
    <x v="7"/>
    <s v="All the 8 hours baby, all the 8!"/>
    <x v="0"/>
    <x v="0"/>
    <x v="0"/>
  </r>
  <r>
    <x v="133"/>
    <d v="2012-05-26T00:52:30"/>
    <n v="233000"/>
    <n v="233000"/>
    <s v="INR"/>
    <n v="4.1492445881741187"/>
    <s v="Asst. Manager (MIS)"/>
    <x v="6"/>
    <s v="India"/>
    <x v="7"/>
    <s v="All the 8 hours baby, all the 8!"/>
    <x v="0"/>
    <x v="0"/>
    <x v="0"/>
  </r>
  <r>
    <x v="134"/>
    <d v="2012-05-26T00:53:18"/>
    <s v="INR 16000"/>
    <n v="192000"/>
    <s v="INR"/>
    <n v="3.4191200039889731"/>
    <s v="Administrative"/>
    <x v="7"/>
    <s v="India"/>
    <x v="7"/>
    <s v="All the 8 hours baby, all the 8!"/>
    <x v="0"/>
    <x v="0"/>
    <x v="0"/>
  </r>
  <r>
    <x v="135"/>
    <d v="2012-05-26T21:24:39"/>
    <s v="ZAR900,000"/>
    <n v="900000"/>
    <s v="ZAR"/>
    <n v="109.72960187662002"/>
    <s v="Business Analyst"/>
    <x v="7"/>
    <s v="South Africa"/>
    <x v="8"/>
    <s v="All the 8 hours baby, all the 8!"/>
    <x v="1"/>
    <x v="1"/>
    <x v="0"/>
  </r>
  <r>
    <x v="136"/>
    <d v="2012-05-30T12:56:38"/>
    <s v="Rs  6 lakhs/annum"/>
    <n v="600000"/>
    <s v="INR"/>
    <n v="10.684750012465541"/>
    <s v="consultant"/>
    <x v="2"/>
    <s v="India"/>
    <x v="7"/>
    <s v="2 to 3 hours per day"/>
    <x v="2"/>
    <x v="1"/>
    <x v="1"/>
  </r>
  <r>
    <x v="137"/>
    <d v="2012-05-28T08:35:32"/>
    <s v="A$107000"/>
    <n v="107000"/>
    <s v="AUD"/>
    <n v="109.13033323508203"/>
    <s v="Management Accountant"/>
    <x v="6"/>
    <s v="Australia"/>
    <x v="11"/>
    <s v="4 to 6 hours a day"/>
    <x v="3"/>
    <x v="1"/>
    <x v="2"/>
  </r>
  <r>
    <x v="138"/>
    <d v="2012-05-30T16:49:15"/>
    <s v="Â£25000"/>
    <n v="25000"/>
    <s v="GBP"/>
    <n v="39.404456801682102"/>
    <s v="Assistant Financial Accountant"/>
    <x v="4"/>
    <s v="UK"/>
    <x v="3"/>
    <s v="4 to 6 hours a day"/>
    <x v="3"/>
    <x v="1"/>
    <x v="2"/>
  </r>
  <r>
    <x v="139"/>
    <d v="2012-06-18T18:26:47"/>
    <s v="Â£35000"/>
    <n v="35000"/>
    <s v="GBP"/>
    <n v="55.16623952235495"/>
    <s v="Process Analyst"/>
    <x v="7"/>
    <s v="UK"/>
    <x v="3"/>
    <s v="All the 8 hours baby, all the 8!"/>
    <x v="4"/>
    <x v="1"/>
    <x v="0"/>
  </r>
  <r>
    <x v="140"/>
    <d v="2012-05-29T21:07:27"/>
    <n v="24000"/>
    <n v="24000"/>
    <s v="USD"/>
    <n v="24"/>
    <s v="clerk 24 hrs per week"/>
    <x v="7"/>
    <s v="USA"/>
    <x v="0"/>
    <s v="1 or 2 hours a day"/>
    <x v="5"/>
    <x v="1"/>
    <x v="3"/>
  </r>
  <r>
    <x v="141"/>
    <d v="2012-05-26T10:59:10"/>
    <n v="250000"/>
    <n v="250000"/>
    <s v="CAD"/>
    <n v="245.8403807575817"/>
    <s v="Business Analyst"/>
    <x v="7"/>
    <s v="Canada"/>
    <x v="6"/>
    <s v="4 to 6 hours a day"/>
    <x v="6"/>
    <x v="1"/>
    <x v="2"/>
  </r>
  <r>
    <x v="142"/>
    <d v="2012-05-26T07:44:04"/>
    <n v="300000"/>
    <n v="300000"/>
    <s v="USD"/>
    <n v="300"/>
    <s v="CEO"/>
    <x v="3"/>
    <s v="USA"/>
    <x v="0"/>
    <s v="2 to 3 hours per day"/>
    <x v="7"/>
    <x v="1"/>
    <x v="1"/>
  </r>
  <r>
    <x v="143"/>
    <d v="2012-06-01T00:02:34"/>
    <s v="Rs. 700000"/>
    <n v="700000"/>
    <s v="INR"/>
    <n v="12.465541681209798"/>
    <s v="Manager - Business Development"/>
    <x v="6"/>
    <s v="India"/>
    <x v="7"/>
    <s v="All the 8 hours baby, all the 8!"/>
    <x v="7"/>
    <x v="1"/>
    <x v="0"/>
  </r>
  <r>
    <x v="144"/>
    <d v="2012-05-29T22:02:31"/>
    <n v="150000"/>
    <n v="150000"/>
    <s v="USD"/>
    <n v="150"/>
    <s v="VP, Business Management"/>
    <x v="6"/>
    <s v="USA"/>
    <x v="0"/>
    <s v="2 to 3 hours per day"/>
    <x v="7"/>
    <x v="1"/>
    <x v="1"/>
  </r>
  <r>
    <x v="145"/>
    <d v="2012-05-29T23:39:13"/>
    <n v="150000"/>
    <n v="150000"/>
    <s v="USD"/>
    <n v="150"/>
    <s v="Senior Analyst"/>
    <x v="7"/>
    <s v="USA"/>
    <x v="0"/>
    <s v="2 to 3 hours per day"/>
    <x v="7"/>
    <x v="1"/>
    <x v="1"/>
  </r>
  <r>
    <x v="146"/>
    <d v="2012-05-31T10:37:38"/>
    <n v="105000"/>
    <n v="105000"/>
    <s v="USD"/>
    <n v="105"/>
    <s v="Business Banker"/>
    <x v="6"/>
    <s v="USA"/>
    <x v="0"/>
    <s v="1 or 2 hours a day"/>
    <x v="7"/>
    <x v="1"/>
    <x v="3"/>
  </r>
  <r>
    <x v="147"/>
    <d v="2012-05-29T18:55:18"/>
    <n v="100000"/>
    <n v="100000"/>
    <s v="AUD"/>
    <n v="101.99096564026357"/>
    <s v="Principal advisor"/>
    <x v="2"/>
    <s v="Australia"/>
    <x v="11"/>
    <s v="1 or 2 hours a day"/>
    <x v="7"/>
    <x v="1"/>
    <x v="3"/>
  </r>
  <r>
    <x v="148"/>
    <d v="2012-05-29T01:12:28"/>
    <n v="90000"/>
    <n v="90000"/>
    <s v="USD"/>
    <n v="90"/>
    <s v="Senior Analyst"/>
    <x v="7"/>
    <s v="USA"/>
    <x v="0"/>
    <s v="4 to 6 hours a day"/>
    <x v="7"/>
    <x v="1"/>
    <x v="2"/>
  </r>
  <r>
    <x v="149"/>
    <d v="2012-06-01T08:52:31"/>
    <n v="85000"/>
    <n v="85000"/>
    <s v="AUD"/>
    <n v="86.692320794224045"/>
    <s v="Administrator"/>
    <x v="7"/>
    <s v="Australia"/>
    <x v="11"/>
    <s v="4 to 6 hours a day"/>
    <x v="7"/>
    <x v="1"/>
    <x v="2"/>
  </r>
  <r>
    <x v="150"/>
    <d v="2012-05-29T19:47:18"/>
    <n v="57500"/>
    <n v="57500"/>
    <s v="USD"/>
    <n v="57.5"/>
    <s v="Planning Supervisor"/>
    <x v="6"/>
    <s v="USA"/>
    <x v="0"/>
    <s v="4 to 6 hours a day"/>
    <x v="7"/>
    <x v="1"/>
    <x v="2"/>
  </r>
  <r>
    <x v="151"/>
    <d v="2012-06-01T05:32:31"/>
    <s v="35000 GBP"/>
    <n v="35000"/>
    <s v="GBP"/>
    <n v="55.16623952235495"/>
    <s v="finance director"/>
    <x v="3"/>
    <s v="UK"/>
    <x v="3"/>
    <s v="2 to 3 hours per day"/>
    <x v="7"/>
    <x v="1"/>
    <x v="1"/>
  </r>
  <r>
    <x v="152"/>
    <d v="2012-05-26T11:47:18"/>
    <n v="53000"/>
    <n v="53000"/>
    <s v="USD"/>
    <n v="53"/>
    <s v="Financial Analyst"/>
    <x v="7"/>
    <s v="USA"/>
    <x v="0"/>
    <s v="4 to 6 hours a day"/>
    <x v="7"/>
    <x v="1"/>
    <x v="2"/>
  </r>
  <r>
    <x v="153"/>
    <d v="2012-05-28T15:48:23"/>
    <s v="50000 US $ per year"/>
    <n v="50000"/>
    <s v="USD"/>
    <n v="50"/>
    <s v="Sr. Manager MIS"/>
    <x v="6"/>
    <s v="India"/>
    <x v="7"/>
    <s v="2 to 3 hours per day"/>
    <x v="7"/>
    <x v="1"/>
    <x v="1"/>
  </r>
  <r>
    <x v="154"/>
    <d v="2012-05-29T14:10:28"/>
    <s v="AUS 49,000"/>
    <n v="49000"/>
    <s v="AUD"/>
    <n v="49.975573163729152"/>
    <s v="Document Control"/>
    <x v="5"/>
    <s v="Australia"/>
    <x v="11"/>
    <s v="4 to 6 hours a day"/>
    <x v="7"/>
    <x v="1"/>
    <x v="2"/>
  </r>
  <r>
    <x v="155"/>
    <d v="2012-05-29T22:56:24"/>
    <s v="37K"/>
    <n v="37000"/>
    <s v="USD"/>
    <n v="37"/>
    <s v="Credentialing Coordinator &amp; Productivity Reports &quot;Guru&quot;"/>
    <x v="1"/>
    <s v="USA"/>
    <x v="0"/>
    <s v="2 to 3 hours per day"/>
    <x v="7"/>
    <x v="1"/>
    <x v="1"/>
  </r>
  <r>
    <x v="156"/>
    <d v="2012-05-27T23:47:25"/>
    <s v="30000 $"/>
    <n v="30000"/>
    <s v="USD"/>
    <n v="30"/>
    <s v="Financial Expert"/>
    <x v="4"/>
    <s v="Iran"/>
    <x v="10"/>
    <s v="2 to 3 hours per day"/>
    <x v="7"/>
    <x v="1"/>
    <x v="1"/>
  </r>
  <r>
    <x v="157"/>
    <d v="2012-05-30T00:34:53"/>
    <n v="107000"/>
    <n v="107000"/>
    <s v="USD"/>
    <n v="107"/>
    <s v="Tax Manager"/>
    <x v="6"/>
    <s v="USA"/>
    <x v="0"/>
    <s v="All the 8 hours baby, all the 8!"/>
    <x v="8"/>
    <x v="1"/>
    <x v="0"/>
  </r>
  <r>
    <x v="158"/>
    <d v="2012-05-29T10:43:49"/>
    <n v="500000"/>
    <n v="500000"/>
    <s v="INR"/>
    <n v="8.9039583437212837"/>
    <s v="Asstt. Manager"/>
    <x v="6"/>
    <s v="India"/>
    <x v="7"/>
    <s v="2 to 3 hours per day"/>
    <x v="8"/>
    <x v="1"/>
    <x v="1"/>
  </r>
  <r>
    <x v="159"/>
    <d v="2012-05-29T15:36:25"/>
    <s v="6lakhs"/>
    <n v="600000"/>
    <s v="INR"/>
    <n v="10.684750012465541"/>
    <s v="General Manager"/>
    <x v="6"/>
    <s v="India"/>
    <x v="7"/>
    <s v="2 to 3 hours per day"/>
    <x v="9"/>
    <x v="1"/>
    <x v="1"/>
  </r>
  <r>
    <x v="160"/>
    <d v="2012-05-29T11:51:35"/>
    <n v="192000"/>
    <n v="192000"/>
    <s v="USD"/>
    <n v="192"/>
    <s v="Publisher"/>
    <x v="3"/>
    <s v="USA"/>
    <x v="0"/>
    <s v="All the 8 hours baby, all the 8!"/>
    <x v="10"/>
    <x v="1"/>
    <x v="0"/>
  </r>
  <r>
    <x v="161"/>
    <d v="2012-05-31T06:13:42"/>
    <n v="62000"/>
    <n v="62000"/>
    <s v="USD"/>
    <n v="62"/>
    <s v="info analyst"/>
    <x v="7"/>
    <s v="USA"/>
    <x v="0"/>
    <s v="All the 8 hours baby, all the 8!"/>
    <x v="10"/>
    <x v="1"/>
    <x v="0"/>
  </r>
  <r>
    <x v="162"/>
    <d v="2012-05-26T07:32:19"/>
    <n v="130000"/>
    <n v="130000"/>
    <s v="AUD"/>
    <n v="132.58825533234264"/>
    <s v="Accountant"/>
    <x v="4"/>
    <s v="Australia"/>
    <x v="11"/>
    <s v="2 to 3 hours per day"/>
    <x v="10"/>
    <x v="1"/>
    <x v="1"/>
  </r>
  <r>
    <x v="163"/>
    <d v="2012-05-26T22:49:34"/>
    <n v="75000"/>
    <n v="75000"/>
    <s v="USD"/>
    <n v="75"/>
    <s v="sr financial analyst"/>
    <x v="7"/>
    <s v="USA"/>
    <x v="0"/>
    <s v="2 to 3 hours per day"/>
    <x v="10"/>
    <x v="1"/>
    <x v="1"/>
  </r>
  <r>
    <x v="164"/>
    <d v="2012-05-26T06:57:09"/>
    <s v="Â£28800"/>
    <n v="28800"/>
    <s v="GBP"/>
    <n v="45.393934235537785"/>
    <s v="Finance Manager"/>
    <x v="6"/>
    <s v="UK"/>
    <x v="3"/>
    <s v="4 to 6 hours a day"/>
    <x v="10"/>
    <x v="1"/>
    <x v="2"/>
  </r>
  <r>
    <x v="165"/>
    <d v="2012-06-18T17:51:52"/>
    <s v="Rs. 350000"/>
    <n v="350000"/>
    <s v="INR"/>
    <n v="6.2327708406048989"/>
    <s v="manager purchase"/>
    <x v="6"/>
    <s v="India"/>
    <x v="7"/>
    <s v="2 to 3 hours per day"/>
    <x v="10"/>
    <x v="1"/>
    <x v="1"/>
  </r>
  <r>
    <x v="166"/>
    <d v="2012-05-26T11:01:56"/>
    <n v="700"/>
    <n v="8400"/>
    <s v="USD"/>
    <n v="8.4"/>
    <s v="SYSTEM MANAGER"/>
    <x v="6"/>
    <s v="India"/>
    <x v="7"/>
    <s v="All the 8 hours baby, all the 8!"/>
    <x v="11"/>
    <x v="1"/>
    <x v="0"/>
  </r>
  <r>
    <x v="167"/>
    <d v="2012-05-28T14:53:02"/>
    <n v="50000"/>
    <n v="50000"/>
    <s v="USD"/>
    <n v="50"/>
    <s v="Managing Partner"/>
    <x v="3"/>
    <s v="India"/>
    <x v="7"/>
    <s v="1 or 2 hours a day"/>
    <x v="11"/>
    <x v="1"/>
    <x v="3"/>
  </r>
  <r>
    <x v="168"/>
    <d v="2012-05-28T23:25:32"/>
    <s v="82.000 Euro (pre-tax)"/>
    <n v="82000"/>
    <s v="EUR"/>
    <n v="104.17275399731184"/>
    <s v="Finance Project Manager"/>
    <x v="6"/>
    <s v="Netherlands"/>
    <x v="1"/>
    <s v="All the 8 hours baby, all the 8!"/>
    <x v="12"/>
    <x v="1"/>
    <x v="0"/>
  </r>
  <r>
    <x v="169"/>
    <d v="2012-05-29T15:36:42"/>
    <n v="139000"/>
    <n v="139000"/>
    <s v="EUR"/>
    <n v="176.58552201983346"/>
    <s v="NAF Support Manager"/>
    <x v="6"/>
    <s v="Germany"/>
    <x v="1"/>
    <s v="1 or 2 hours a day"/>
    <x v="12"/>
    <x v="1"/>
    <x v="3"/>
  </r>
  <r>
    <x v="170"/>
    <d v="2012-05-29T21:54:33"/>
    <n v="62000"/>
    <n v="62000"/>
    <s v="USD"/>
    <n v="62"/>
    <s v="Measurement Specialist"/>
    <x v="0"/>
    <s v="USA"/>
    <x v="0"/>
    <s v="All the 8 hours baby, all the 8!"/>
    <x v="12"/>
    <x v="1"/>
    <x v="0"/>
  </r>
  <r>
    <x v="171"/>
    <d v="2012-05-27T21:21:41"/>
    <n v="150000"/>
    <n v="150000"/>
    <s v="USD"/>
    <n v="150"/>
    <s v="Controller"/>
    <x v="5"/>
    <s v="USA"/>
    <x v="0"/>
    <s v="4 to 6 hours a day"/>
    <x v="12"/>
    <x v="1"/>
    <x v="2"/>
  </r>
  <r>
    <x v="172"/>
    <d v="2012-05-28T10:21:58"/>
    <s v="NZD 180000"/>
    <n v="180000"/>
    <s v="NZD"/>
    <n v="143.56585684888898"/>
    <s v="Commercial Manager"/>
    <x v="6"/>
    <s v="New Zealand"/>
    <x v="11"/>
    <s v="4 to 6 hours a day"/>
    <x v="12"/>
    <x v="1"/>
    <x v="2"/>
  </r>
  <r>
    <x v="173"/>
    <d v="2012-05-27T07:19:14"/>
    <n v="135000"/>
    <n v="135000"/>
    <s v="USD"/>
    <n v="135"/>
    <s v="Director, P&amp;A"/>
    <x v="3"/>
    <s v="USA"/>
    <x v="0"/>
    <s v="4 to 6 hours a day"/>
    <x v="12"/>
    <x v="1"/>
    <x v="2"/>
  </r>
  <r>
    <x v="174"/>
    <d v="2012-05-29T22:47:10"/>
    <n v="130000"/>
    <n v="130000"/>
    <s v="USD"/>
    <n v="130"/>
    <s v="Manager"/>
    <x v="6"/>
    <s v="USA"/>
    <x v="0"/>
    <s v="1 or 2 hours a day"/>
    <x v="12"/>
    <x v="1"/>
    <x v="3"/>
  </r>
  <r>
    <x v="175"/>
    <d v="2012-05-29T19:12:19"/>
    <n v="125000"/>
    <n v="125000"/>
    <s v="USD"/>
    <n v="125"/>
    <s v="Finance Manager"/>
    <x v="6"/>
    <s v="USA"/>
    <x v="0"/>
    <s v="4 to 6 hours a day"/>
    <x v="12"/>
    <x v="1"/>
    <x v="2"/>
  </r>
  <r>
    <x v="176"/>
    <d v="2012-05-29T00:26:21"/>
    <s v="DKK 625000"/>
    <n v="625000"/>
    <s v="DKK"/>
    <n v="106.815148267971"/>
    <s v="Manager Business Controlling"/>
    <x v="6"/>
    <s v="Denmark"/>
    <x v="4"/>
    <s v="4 to 6 hours a day"/>
    <x v="12"/>
    <x v="1"/>
    <x v="2"/>
  </r>
  <r>
    <x v="177"/>
    <d v="2012-05-31T23:48:36"/>
    <s v="USD90,000"/>
    <n v="90000"/>
    <s v="USD"/>
    <n v="90"/>
    <s v="Operationsl Regional Manager"/>
    <x v="6"/>
    <s v="USA"/>
    <x v="0"/>
    <s v="4 to 6 hours a day"/>
    <x v="12"/>
    <x v="1"/>
    <x v="2"/>
  </r>
  <r>
    <x v="178"/>
    <d v="2012-05-29T21:38:10"/>
    <n v="85000"/>
    <n v="85000"/>
    <s v="USD"/>
    <n v="85"/>
    <s v="energy engineer"/>
    <x v="8"/>
    <s v="USA"/>
    <x v="0"/>
    <s v="2 to 3 hours per day"/>
    <x v="12"/>
    <x v="1"/>
    <x v="1"/>
  </r>
  <r>
    <x v="179"/>
    <d v="2012-05-28T05:20:41"/>
    <n v="80000"/>
    <n v="80000"/>
    <s v="AUD"/>
    <n v="81.592772512210871"/>
    <s v="Billing manager"/>
    <x v="6"/>
    <s v="Australia"/>
    <x v="11"/>
    <s v="4 to 6 hours a day"/>
    <x v="12"/>
    <x v="1"/>
    <x v="2"/>
  </r>
  <r>
    <x v="180"/>
    <d v="2012-05-26T08:01:44"/>
    <n v="75000"/>
    <n v="75000"/>
    <s v="USD"/>
    <n v="75"/>
    <s v="Sr. Human Resources Analyst"/>
    <x v="7"/>
    <s v="USA"/>
    <x v="0"/>
    <s v="2 to 3 hours per day"/>
    <x v="12"/>
    <x v="1"/>
    <x v="1"/>
  </r>
  <r>
    <x v="181"/>
    <d v="2012-05-29T05:47:34"/>
    <s v="GBP 43,000"/>
    <n v="43000"/>
    <s v="GBP"/>
    <n v="67.775665698893221"/>
    <s v="Financial Controller"/>
    <x v="5"/>
    <s v="UK"/>
    <x v="3"/>
    <s v="4 to 6 hours a day"/>
    <x v="12"/>
    <x v="1"/>
    <x v="2"/>
  </r>
  <r>
    <x v="182"/>
    <d v="2012-05-28T15:59:46"/>
    <n v="40500"/>
    <n v="40500"/>
    <s v="GBP"/>
    <n v="63.835220018725003"/>
    <s v="Policy, Performance and Research Officer"/>
    <x v="6"/>
    <s v="UK"/>
    <x v="3"/>
    <s v="2 to 3 hours per day"/>
    <x v="12"/>
    <x v="1"/>
    <x v="1"/>
  </r>
  <r>
    <x v="183"/>
    <d v="2012-06-05T06:51:36"/>
    <s v="Â£40000"/>
    <n v="40000"/>
    <s v="GBP"/>
    <n v="63.04713088269137"/>
    <s v="Technical Specialist"/>
    <x v="0"/>
    <s v="UK"/>
    <x v="3"/>
    <s v="2 to 3 hours per day"/>
    <x v="12"/>
    <x v="1"/>
    <x v="1"/>
  </r>
  <r>
    <x v="184"/>
    <d v="2012-05-30T04:13:50"/>
    <n v="61000"/>
    <n v="61000"/>
    <s v="USD"/>
    <n v="61"/>
    <s v="Accounting manager"/>
    <x v="6"/>
    <s v="USA"/>
    <x v="0"/>
    <s v="2 to 3 hours per day"/>
    <x v="12"/>
    <x v="1"/>
    <x v="1"/>
  </r>
  <r>
    <x v="185"/>
    <d v="2012-06-06T22:14:27"/>
    <s v="36000stg"/>
    <n v="36000"/>
    <s v="GBP"/>
    <n v="56.742417794422224"/>
    <s v="contracts officer"/>
    <x v="6"/>
    <s v="UK"/>
    <x v="3"/>
    <s v="1 or 2 hours a day"/>
    <x v="12"/>
    <x v="1"/>
    <x v="3"/>
  </r>
  <r>
    <x v="186"/>
    <d v="2012-05-29T06:08:12"/>
    <n v="50846"/>
    <n v="50846"/>
    <s v="USD"/>
    <n v="50.845999999999997"/>
    <s v="Program &amp; Policy Analyst-Advanced"/>
    <x v="7"/>
    <s v="USA"/>
    <x v="0"/>
    <s v="4 to 6 hours a day"/>
    <x v="12"/>
    <x v="1"/>
    <x v="2"/>
  </r>
  <r>
    <x v="187"/>
    <d v="2012-05-26T08:52:00"/>
    <n v="50000"/>
    <n v="50000"/>
    <s v="USD"/>
    <n v="50"/>
    <s v="General manager"/>
    <x v="6"/>
    <s v="India"/>
    <x v="7"/>
    <s v="1 or 2 hours a day"/>
    <x v="12"/>
    <x v="1"/>
    <x v="3"/>
  </r>
  <r>
    <x v="188"/>
    <d v="2012-05-28T22:55:40"/>
    <s v="S$50000"/>
    <n v="50000"/>
    <s v="USD"/>
    <n v="50"/>
    <s v="Engineer"/>
    <x v="8"/>
    <s v="Singapore"/>
    <x v="5"/>
    <s v="2 to 3 hours per day"/>
    <x v="12"/>
    <x v="1"/>
    <x v="1"/>
  </r>
  <r>
    <x v="189"/>
    <d v="2012-05-29T01:45:13"/>
    <n v="4100"/>
    <n v="49200"/>
    <s v="USD"/>
    <n v="49.2"/>
    <s v="Chief Accountant"/>
    <x v="4"/>
    <s v="QATAR"/>
    <x v="10"/>
    <s v="2 to 3 hours per day"/>
    <x v="12"/>
    <x v="1"/>
    <x v="1"/>
  </r>
  <r>
    <x v="190"/>
    <d v="2012-06-13T04:39:37"/>
    <n v="42307.199999999997"/>
    <n v="42307"/>
    <s v="USD"/>
    <n v="42.307000000000002"/>
    <s v="purchasing operations administrator"/>
    <x v="7"/>
    <s v="USA"/>
    <x v="0"/>
    <s v="2 to 3 hours per day"/>
    <x v="12"/>
    <x v="1"/>
    <x v="1"/>
  </r>
  <r>
    <x v="191"/>
    <d v="2012-05-28T13:27:46"/>
    <s v="10 Lakh"/>
    <n v="1000000"/>
    <s v="INR"/>
    <n v="17.807916687442567"/>
    <s v="Teaching"/>
    <x v="7"/>
    <s v="India"/>
    <x v="7"/>
    <s v="1 or 2 hours a day"/>
    <x v="12"/>
    <x v="1"/>
    <x v="3"/>
  </r>
  <r>
    <x v="192"/>
    <d v="2012-05-28T22:08:12"/>
    <s v="Rs.5,00,000"/>
    <n v="500000"/>
    <s v="INR"/>
    <n v="8.9039583437212837"/>
    <s v="Deputy Manager"/>
    <x v="6"/>
    <s v="India"/>
    <x v="7"/>
    <s v="1 or 2 hours a day"/>
    <x v="12"/>
    <x v="1"/>
    <x v="3"/>
  </r>
  <r>
    <x v="193"/>
    <d v="2012-06-15T00:52:38"/>
    <n v="2000"/>
    <n v="24000"/>
    <s v="USD"/>
    <n v="24"/>
    <s v="Plant Controller"/>
    <x v="5"/>
    <s v="Russia"/>
    <x v="9"/>
    <s v="All the 8 hours baby, all the 8!"/>
    <x v="13"/>
    <x v="1"/>
    <x v="0"/>
  </r>
  <r>
    <x v="194"/>
    <d v="2012-05-26T10:54:22"/>
    <n v="21000"/>
    <n v="21000"/>
    <s v="USD"/>
    <n v="21"/>
    <s v="Manager"/>
    <x v="6"/>
    <s v="India"/>
    <x v="7"/>
    <s v="All the 8 hours baby, all the 8!"/>
    <x v="13"/>
    <x v="1"/>
    <x v="0"/>
  </r>
  <r>
    <x v="195"/>
    <d v="2012-06-04T18:03:21"/>
    <n v="42000"/>
    <n v="42000"/>
    <s v="GBP"/>
    <n v="66.199487426825925"/>
    <s v="Management Accountant"/>
    <x v="6"/>
    <s v="UK"/>
    <x v="3"/>
    <s v="4 to 6 hours a day"/>
    <x v="13"/>
    <x v="1"/>
    <x v="2"/>
  </r>
  <r>
    <x v="196"/>
    <d v="2012-05-26T06:47:59"/>
    <s v="NZ $80,000"/>
    <n v="80000"/>
    <s v="NZD"/>
    <n v="63.807047488395099"/>
    <s v="Accountant/Analyst"/>
    <x v="7"/>
    <s v="New Zealand"/>
    <x v="11"/>
    <s v="4 to 6 hours a day"/>
    <x v="13"/>
    <x v="1"/>
    <x v="2"/>
  </r>
  <r>
    <x v="197"/>
    <d v="2012-05-28T16:03:45"/>
    <s v="Rs500000"/>
    <n v="500000"/>
    <s v="INR"/>
    <n v="8.9039583437212837"/>
    <s v="Executive"/>
    <x v="7"/>
    <s v="India"/>
    <x v="7"/>
    <s v="2 to 3 hours per day"/>
    <x v="13"/>
    <x v="1"/>
    <x v="1"/>
  </r>
  <r>
    <x v="198"/>
    <d v="2012-05-26T13:24:14"/>
    <n v="7000"/>
    <n v="7000"/>
    <s v="USD"/>
    <n v="7"/>
    <s v="Business Executive"/>
    <x v="6"/>
    <s v="India"/>
    <x v="7"/>
    <s v="4 to 6 hours a day"/>
    <x v="13"/>
    <x v="1"/>
    <x v="2"/>
  </r>
  <r>
    <x v="199"/>
    <d v="2012-05-31T05:23:58"/>
    <n v="127500"/>
    <n v="127500"/>
    <s v="USD"/>
    <n v="127.5"/>
    <s v="SVP"/>
    <x v="3"/>
    <s v="USA"/>
    <x v="0"/>
    <s v="All the 8 hours baby, all the 8!"/>
    <x v="14"/>
    <x v="1"/>
    <x v="0"/>
  </r>
  <r>
    <x v="200"/>
    <d v="2012-05-26T07:23:11"/>
    <n v="150000"/>
    <n v="150000"/>
    <s v="USD"/>
    <n v="150"/>
    <s v="CFO"/>
    <x v="3"/>
    <s v="USA"/>
    <x v="0"/>
    <s v="4 to 6 hours a day"/>
    <x v="14"/>
    <x v="1"/>
    <x v="2"/>
  </r>
  <r>
    <x v="201"/>
    <d v="2012-05-29T21:25:03"/>
    <n v="103000"/>
    <n v="103000"/>
    <s v="USD"/>
    <n v="103"/>
    <s v="Controller"/>
    <x v="5"/>
    <s v="USA"/>
    <x v="0"/>
    <s v="4 to 6 hours a day"/>
    <x v="14"/>
    <x v="1"/>
    <x v="2"/>
  </r>
  <r>
    <x v="202"/>
    <d v="2012-05-28T15:47:46"/>
    <s v="Â£55000"/>
    <n v="55000"/>
    <s v="GBP"/>
    <n v="86.689804963700638"/>
    <s v="Finance Director"/>
    <x v="3"/>
    <s v="UK"/>
    <x v="3"/>
    <s v="2 to 3 hours per day"/>
    <x v="14"/>
    <x v="1"/>
    <x v="1"/>
  </r>
  <r>
    <x v="203"/>
    <d v="2012-05-29T21:44:00"/>
    <n v="69960"/>
    <n v="69960"/>
    <s v="USD"/>
    <n v="69.959999999999994"/>
    <s v="Measurement &amp; Verification Engineer"/>
    <x v="8"/>
    <s v="USA"/>
    <x v="0"/>
    <s v="2 to 3 hours per day"/>
    <x v="14"/>
    <x v="1"/>
    <x v="1"/>
  </r>
  <r>
    <x v="204"/>
    <d v="2012-05-28T17:53:43"/>
    <s v="Rs. 900000"/>
    <n v="900000"/>
    <s v="INR"/>
    <n v="16.02712501869831"/>
    <s v="officer"/>
    <x v="6"/>
    <s v="India"/>
    <x v="7"/>
    <s v="4 to 6 hours a day"/>
    <x v="14"/>
    <x v="1"/>
    <x v="2"/>
  </r>
  <r>
    <x v="205"/>
    <d v="2012-05-29T23:44:26"/>
    <n v="88000"/>
    <n v="88000"/>
    <s v="USD"/>
    <n v="88"/>
    <s v="Manager, Financial Planning &amp; Analysis"/>
    <x v="6"/>
    <s v="USA"/>
    <x v="0"/>
    <s v="4 to 6 hours a day"/>
    <x v="15"/>
    <x v="1"/>
    <x v="2"/>
  </r>
  <r>
    <x v="206"/>
    <d v="2012-06-20T14:08:51"/>
    <n v="52500"/>
    <n v="52500"/>
    <s v="USD"/>
    <n v="52.5"/>
    <s v="Business Analist"/>
    <x v="7"/>
    <s v="south africa"/>
    <x v="8"/>
    <s v="4 to 6 hours a day"/>
    <x v="15"/>
    <x v="1"/>
    <x v="2"/>
  </r>
  <r>
    <x v="207"/>
    <d v="2012-05-28T22:59:16"/>
    <n v="2000"/>
    <n v="24000"/>
    <s v="USD"/>
    <n v="24"/>
    <s v="Administration Manager"/>
    <x v="6"/>
    <s v="Argentina"/>
    <x v="2"/>
    <s v="4 to 6 hours a day"/>
    <x v="15"/>
    <x v="1"/>
    <x v="2"/>
  </r>
  <r>
    <x v="208"/>
    <d v="2012-05-29T17:30:43"/>
    <n v="1200000"/>
    <n v="1200000"/>
    <s v="INR"/>
    <n v="21.369500024931082"/>
    <s v="Consultant"/>
    <x v="2"/>
    <s v="India"/>
    <x v="7"/>
    <s v="2 to 3 hours per day"/>
    <x v="15"/>
    <x v="1"/>
    <x v="1"/>
  </r>
  <r>
    <x v="209"/>
    <d v="2012-05-30T23:59:22"/>
    <s v="6.5 LAKHS"/>
    <n v="650000"/>
    <s v="INR"/>
    <n v="11.575145846837669"/>
    <s v="HR/ADMINISTRATION"/>
    <x v="7"/>
    <s v="India"/>
    <x v="7"/>
    <s v="4 to 6 hours a day"/>
    <x v="15"/>
    <x v="1"/>
    <x v="2"/>
  </r>
  <r>
    <x v="210"/>
    <d v="2012-05-28T22:49:15"/>
    <s v="4.5 laks"/>
    <n v="450000"/>
    <s v="INR"/>
    <n v="8.0135625093491551"/>
    <s v="Production Manager"/>
    <x v="6"/>
    <s v="India"/>
    <x v="7"/>
    <s v="4 to 6 hours a day"/>
    <x v="15"/>
    <x v="1"/>
    <x v="2"/>
  </r>
  <r>
    <x v="211"/>
    <d v="2012-05-26T06:10:08"/>
    <n v="188000"/>
    <n v="188000"/>
    <s v="USD"/>
    <n v="188"/>
    <s v="Director, Supply Chain Operations"/>
    <x v="3"/>
    <s v="USA"/>
    <x v="0"/>
    <s v="1 or 2 hours a day"/>
    <x v="16"/>
    <x v="1"/>
    <x v="3"/>
  </r>
  <r>
    <x v="212"/>
    <d v="2012-05-26T06:47:00"/>
    <s v="AUD $155,000"/>
    <n v="155000"/>
    <s v="AUD"/>
    <n v="158.08599674240855"/>
    <s v="Finance Manager Business Services"/>
    <x v="6"/>
    <s v="Australia"/>
    <x v="11"/>
    <s v="4 to 6 hours a day"/>
    <x v="16"/>
    <x v="1"/>
    <x v="2"/>
  </r>
  <r>
    <x v="213"/>
    <d v="2012-05-27T00:19:04"/>
    <n v="100000"/>
    <n v="100000"/>
    <s v="GBP"/>
    <n v="157.61782720672841"/>
    <s v="Financial Controller"/>
    <x v="5"/>
    <s v="UK"/>
    <x v="3"/>
    <s v="2 to 3 hours per day"/>
    <x v="16"/>
    <x v="1"/>
    <x v="1"/>
  </r>
  <r>
    <x v="214"/>
    <d v="2012-05-28T05:12:38"/>
    <n v="150000"/>
    <n v="150000"/>
    <s v="USD"/>
    <n v="150"/>
    <s v="Software Tester"/>
    <x v="7"/>
    <s v="Switzerland"/>
    <x v="4"/>
    <s v="1 or 2 hours a day"/>
    <x v="16"/>
    <x v="1"/>
    <x v="3"/>
  </r>
  <r>
    <x v="215"/>
    <d v="2012-05-31T02:37:09"/>
    <n v="250000"/>
    <n v="250000"/>
    <s v="USD"/>
    <n v="250"/>
    <s v="consultant"/>
    <x v="2"/>
    <s v="USA"/>
    <x v="0"/>
    <s v="All the 8 hours baby, all the 8!"/>
    <x v="16"/>
    <x v="1"/>
    <x v="0"/>
  </r>
  <r>
    <x v="216"/>
    <d v="2012-06-13T03:23:05"/>
    <s v="$214,000  USD"/>
    <n v="214000"/>
    <s v="USD"/>
    <n v="214"/>
    <s v="Assistant Corporate Controller"/>
    <x v="5"/>
    <s v="USA"/>
    <x v="0"/>
    <s v="All the 8 hours baby, all the 8!"/>
    <x v="16"/>
    <x v="1"/>
    <x v="0"/>
  </r>
  <r>
    <x v="217"/>
    <d v="2012-06-07T08:36:51"/>
    <n v="134000"/>
    <n v="134000"/>
    <s v="CAD"/>
    <n v="131.7704440860638"/>
    <s v="Senior Production Accountant"/>
    <x v="4"/>
    <s v="Canada"/>
    <x v="6"/>
    <s v="All the 8 hours baby, all the 8!"/>
    <x v="16"/>
    <x v="1"/>
    <x v="0"/>
  </r>
  <r>
    <x v="218"/>
    <d v="2012-05-30T21:45:06"/>
    <n v="74000"/>
    <n v="74000"/>
    <s v="AUD"/>
    <n v="75.473314573795037"/>
    <s v="operations Administrator"/>
    <x v="7"/>
    <s v="Australia"/>
    <x v="11"/>
    <s v="All the 8 hours baby, all the 8!"/>
    <x v="16"/>
    <x v="1"/>
    <x v="0"/>
  </r>
  <r>
    <x v="219"/>
    <d v="2012-06-08T20:47:58"/>
    <n v="45000"/>
    <n v="45000"/>
    <s v="GBP"/>
    <n v="70.928022243027783"/>
    <s v="bUSINESS aNALYST"/>
    <x v="7"/>
    <s v="UK"/>
    <x v="3"/>
    <s v="All the 8 hours baby, all the 8!"/>
    <x v="16"/>
    <x v="1"/>
    <x v="0"/>
  </r>
  <r>
    <x v="220"/>
    <d v="2012-05-29T17:09:02"/>
    <s v="60000 USD p.a."/>
    <n v="60000"/>
    <s v="USD"/>
    <n v="60"/>
    <s v="Controlling Manager"/>
    <x v="6"/>
    <s v="CEE"/>
    <x v="9"/>
    <s v="All the 8 hours baby, all the 8!"/>
    <x v="16"/>
    <x v="1"/>
    <x v="0"/>
  </r>
  <r>
    <x v="221"/>
    <d v="2012-05-30T17:07:47"/>
    <s v="Â£37000"/>
    <n v="37000"/>
    <s v="GBP"/>
    <n v="58.318596066489512"/>
    <s v="Planning &amp; Scheduling Manager"/>
    <x v="6"/>
    <s v="UK"/>
    <x v="3"/>
    <s v="All the 8 hours baby, all the 8!"/>
    <x v="16"/>
    <x v="1"/>
    <x v="0"/>
  </r>
  <r>
    <x v="222"/>
    <d v="2012-05-28T18:38:06"/>
    <n v="100000"/>
    <n v="100000"/>
    <s v="EUR"/>
    <n v="127.03994389916078"/>
    <s v="Finance Director"/>
    <x v="3"/>
    <s v="Spain"/>
    <x v="1"/>
    <s v="1 or 2 hours a day"/>
    <x v="16"/>
    <x v="1"/>
    <x v="3"/>
  </r>
  <r>
    <x v="223"/>
    <d v="2012-05-26T11:31:08"/>
    <n v="125000"/>
    <n v="125000"/>
    <s v="USD"/>
    <n v="125"/>
    <s v="Analyst"/>
    <x v="7"/>
    <s v="USA"/>
    <x v="0"/>
    <s v="2 to 3 hours per day"/>
    <x v="16"/>
    <x v="1"/>
    <x v="1"/>
  </r>
  <r>
    <x v="224"/>
    <d v="2012-05-27T13:29:52"/>
    <s v="$125000 / a excl bonus"/>
    <n v="125000"/>
    <s v="USD"/>
    <n v="125"/>
    <s v="Commercial Director"/>
    <x v="3"/>
    <s v="South Africa"/>
    <x v="8"/>
    <s v="4 to 6 hours a day"/>
    <x v="16"/>
    <x v="1"/>
    <x v="2"/>
  </r>
  <r>
    <x v="225"/>
    <d v="2012-05-28T20:20:54"/>
    <n v="35000"/>
    <n v="35000"/>
    <s v="USD"/>
    <n v="35"/>
    <s v="BI Analyst"/>
    <x v="7"/>
    <s v="USA"/>
    <x v="0"/>
    <s v="All the 8 hours baby, all the 8!"/>
    <x v="16"/>
    <x v="1"/>
    <x v="0"/>
  </r>
  <r>
    <x v="226"/>
    <d v="2012-06-13T04:40:03"/>
    <n v="33250"/>
    <n v="33250"/>
    <s v="USD"/>
    <n v="33.25"/>
    <s v="Planning and Logistics Coordinator"/>
    <x v="6"/>
    <s v="USA"/>
    <x v="0"/>
    <s v="All the 8 hours baby, all the 8!"/>
    <x v="16"/>
    <x v="1"/>
    <x v="0"/>
  </r>
  <r>
    <x v="227"/>
    <d v="2012-05-26T17:47:10"/>
    <s v="$1,589.00/per month"/>
    <n v="19068"/>
    <s v="USD"/>
    <n v="19.068000000000001"/>
    <s v="Accounting Head"/>
    <x v="4"/>
    <s v="Philippines"/>
    <x v="5"/>
    <s v="All the 8 hours baby, all the 8!"/>
    <x v="16"/>
    <x v="1"/>
    <x v="0"/>
  </r>
  <r>
    <x v="228"/>
    <d v="2012-06-13T06:19:24"/>
    <n v="120000"/>
    <n v="120000"/>
    <s v="USD"/>
    <n v="120"/>
    <s v="Financial Modeler"/>
    <x v="4"/>
    <s v="USA"/>
    <x v="0"/>
    <s v="4 to 6 hours a day"/>
    <x v="16"/>
    <x v="1"/>
    <x v="2"/>
  </r>
  <r>
    <x v="229"/>
    <d v="2012-05-29T03:51:28"/>
    <n v="75000"/>
    <n v="75000"/>
    <s v="GBP"/>
    <n v="118.21337040504632"/>
    <s v="Finance Manager"/>
    <x v="6"/>
    <s v="UK"/>
    <x v="3"/>
    <s v="4 to 6 hours a day"/>
    <x v="16"/>
    <x v="1"/>
    <x v="2"/>
  </r>
  <r>
    <x v="230"/>
    <d v="2012-05-26T23:21:57"/>
    <s v="Rs.6,00,000/-"/>
    <n v="600000"/>
    <s v="INR"/>
    <n v="10.684750012465541"/>
    <s v="AO"/>
    <x v="6"/>
    <s v="India"/>
    <x v="7"/>
    <s v="All the 8 hours baby, all the 8!"/>
    <x v="16"/>
    <x v="1"/>
    <x v="0"/>
  </r>
  <r>
    <x v="231"/>
    <d v="2012-05-28T19:25:35"/>
    <n v="90000"/>
    <n v="90000"/>
    <s v="EUR"/>
    <n v="114.3359495092447"/>
    <s v="Management Information Manager"/>
    <x v="6"/>
    <s v="Continental Europe"/>
    <x v="9"/>
    <s v="2 to 3 hours per day"/>
    <x v="16"/>
    <x v="1"/>
    <x v="1"/>
  </r>
  <r>
    <x v="232"/>
    <d v="2012-06-15T20:50:49"/>
    <s v="EUR 90000"/>
    <n v="90000"/>
    <s v="EUR"/>
    <n v="114.3359495092447"/>
    <s v="Controller"/>
    <x v="5"/>
    <s v="mainland Europe (Euro zone)"/>
    <x v="1"/>
    <s v="2 to 3 hours per day"/>
    <x v="16"/>
    <x v="1"/>
    <x v="1"/>
  </r>
  <r>
    <x v="233"/>
    <d v="2012-06-04T16:31:09"/>
    <s v="Rs. 5 lacs"/>
    <n v="500000"/>
    <s v="INR"/>
    <n v="8.9039583437212837"/>
    <s v="Team Leader"/>
    <x v="6"/>
    <s v="India"/>
    <x v="7"/>
    <s v="All the 8 hours baby, all the 8!"/>
    <x v="16"/>
    <x v="1"/>
    <x v="0"/>
  </r>
  <r>
    <x v="234"/>
    <d v="2012-05-28T16:10:52"/>
    <s v="Rs. 20000"/>
    <n v="240000"/>
    <s v="INR"/>
    <n v="4.2739000049862161"/>
    <s v="Accountant"/>
    <x v="4"/>
    <s v="India"/>
    <x v="7"/>
    <s v="All the 8 hours baby, all the 8!"/>
    <x v="16"/>
    <x v="1"/>
    <x v="0"/>
  </r>
  <r>
    <x v="235"/>
    <d v="2012-05-27T21:49:55"/>
    <n v="105000"/>
    <n v="105000"/>
    <s v="USD"/>
    <n v="105"/>
    <s v="business analyst"/>
    <x v="7"/>
    <s v="USA"/>
    <x v="0"/>
    <s v="4 to 6 hours a day"/>
    <x v="16"/>
    <x v="1"/>
    <x v="2"/>
  </r>
  <r>
    <x v="236"/>
    <d v="2012-06-18T05:42:18"/>
    <n v="600000"/>
    <n v="600000"/>
    <s v="DKK"/>
    <n v="102.54254233725216"/>
    <s v="Engineer"/>
    <x v="8"/>
    <s v="DK"/>
    <x v="4"/>
    <s v="2 to 3 hours per day"/>
    <x v="16"/>
    <x v="1"/>
    <x v="1"/>
  </r>
  <r>
    <x v="237"/>
    <d v="2012-05-26T09:52:22"/>
    <n v="100000"/>
    <n v="100000"/>
    <s v="AUD"/>
    <n v="101.99096564026357"/>
    <s v="Purchasing Manager"/>
    <x v="6"/>
    <s v="Australia"/>
    <x v="11"/>
    <s v="2 to 3 hours per day"/>
    <x v="16"/>
    <x v="1"/>
    <x v="1"/>
  </r>
  <r>
    <x v="238"/>
    <d v="2012-05-26T13:03:58"/>
    <n v="100000"/>
    <n v="100000"/>
    <s v="AUD"/>
    <n v="101.99096564026357"/>
    <s v="principal developer"/>
    <x v="6"/>
    <s v="Australia"/>
    <x v="11"/>
    <s v="1 or 2 hours a day"/>
    <x v="16"/>
    <x v="1"/>
    <x v="3"/>
  </r>
  <r>
    <x v="239"/>
    <d v="2012-05-28T09:21:56"/>
    <n v="100000"/>
    <n v="100000"/>
    <s v="AUD"/>
    <n v="101.99096564026357"/>
    <s v="Reporting Analyst"/>
    <x v="7"/>
    <s v="Australia"/>
    <x v="11"/>
    <s v="4 to 6 hours a day"/>
    <x v="16"/>
    <x v="1"/>
    <x v="2"/>
  </r>
  <r>
    <x v="240"/>
    <d v="2012-06-01T07:22:36"/>
    <n v="100000"/>
    <n v="100000"/>
    <s v="AUD"/>
    <n v="101.99096564026357"/>
    <s v="Management Accountant"/>
    <x v="6"/>
    <s v="Australia"/>
    <x v="11"/>
    <s v="4 to 6 hours a day"/>
    <x v="16"/>
    <x v="1"/>
    <x v="2"/>
  </r>
  <r>
    <x v="241"/>
    <d v="2012-05-29T21:29:36"/>
    <n v="100000"/>
    <n v="100000"/>
    <s v="USD"/>
    <n v="100"/>
    <s v="Vice Head of Dpt in Education"/>
    <x v="3"/>
    <s v="Sweden"/>
    <x v="4"/>
    <s v="2 to 3 hours per day"/>
    <x v="16"/>
    <x v="1"/>
    <x v="1"/>
  </r>
  <r>
    <x v="242"/>
    <d v="2012-05-28T05:48:56"/>
    <n v="95000"/>
    <n v="95000"/>
    <s v="AUD"/>
    <n v="96.891417358250408"/>
    <s v="financial analyst"/>
    <x v="7"/>
    <s v="Australia"/>
    <x v="11"/>
    <s v="2 to 3 hours per day"/>
    <x v="16"/>
    <x v="1"/>
    <x v="1"/>
  </r>
  <r>
    <x v="243"/>
    <d v="2012-05-26T08:56:13"/>
    <s v="90 k"/>
    <n v="90000"/>
    <s v="USD"/>
    <n v="90"/>
    <s v="Operations"/>
    <x v="6"/>
    <s v="USA"/>
    <x v="0"/>
    <s v="2 to 3 hours per day"/>
    <x v="16"/>
    <x v="1"/>
    <x v="1"/>
  </r>
  <r>
    <x v="244"/>
    <d v="2012-05-28T20:05:20"/>
    <s v="â‚¬70k"/>
    <n v="70000"/>
    <s v="EUR"/>
    <n v="88.927960729412547"/>
    <s v="Construction Planner"/>
    <x v="2"/>
    <s v="Ireland"/>
    <x v="1"/>
    <s v="2 to 3 hours per day"/>
    <x v="16"/>
    <x v="1"/>
    <x v="1"/>
  </r>
  <r>
    <x v="245"/>
    <d v="2012-05-26T11:03:02"/>
    <s v="A$85000"/>
    <n v="85000"/>
    <s v="AUD"/>
    <n v="86.692320794224045"/>
    <s v="Trainer"/>
    <x v="2"/>
    <s v="Australia"/>
    <x v="11"/>
    <s v="1 or 2 hours a day"/>
    <x v="16"/>
    <x v="1"/>
    <x v="3"/>
  </r>
  <r>
    <x v="246"/>
    <d v="2012-06-08T09:46:59"/>
    <n v="85000"/>
    <n v="85000"/>
    <s v="USD"/>
    <n v="85"/>
    <s v="Actuary"/>
    <x v="4"/>
    <s v="USA"/>
    <x v="0"/>
    <s v="4 to 6 hours a day"/>
    <x v="16"/>
    <x v="1"/>
    <x v="2"/>
  </r>
  <r>
    <x v="247"/>
    <d v="2012-05-30T02:32:17"/>
    <n v="80000"/>
    <n v="80000"/>
    <s v="USD"/>
    <n v="80"/>
    <s v="Senior analyst, ops support"/>
    <x v="7"/>
    <s v="USA"/>
    <x v="0"/>
    <s v="4 to 6 hours a day"/>
    <x v="16"/>
    <x v="1"/>
    <x v="2"/>
  </r>
  <r>
    <x v="248"/>
    <d v="2012-06-20T13:05:17"/>
    <s v="60000 EUR"/>
    <n v="60000"/>
    <s v="EUR"/>
    <n v="76.223966339496471"/>
    <s v="Project Manager"/>
    <x v="6"/>
    <s v="Europe"/>
    <x v="4"/>
    <s v="2 to 3 hours per day"/>
    <x v="16"/>
    <x v="1"/>
    <x v="1"/>
  </r>
  <r>
    <x v="249"/>
    <d v="2012-05-28T07:00:25"/>
    <n v="95000"/>
    <n v="95000"/>
    <s v="NZD"/>
    <n v="75.770868892469181"/>
    <s v="Cost Accountant"/>
    <x v="4"/>
    <s v="New Zealand"/>
    <x v="11"/>
    <s v="4 to 6 hours a day"/>
    <x v="16"/>
    <x v="1"/>
    <x v="2"/>
  </r>
  <r>
    <x v="250"/>
    <d v="2012-05-28T22:36:22"/>
    <n v="75000"/>
    <n v="75000"/>
    <s v="USD"/>
    <n v="75"/>
    <s v="Controller"/>
    <x v="5"/>
    <s v="USA"/>
    <x v="0"/>
    <s v="2 to 3 hours per day"/>
    <x v="16"/>
    <x v="1"/>
    <x v="1"/>
  </r>
  <r>
    <x v="251"/>
    <d v="2012-05-30T01:15:32"/>
    <n v="72000"/>
    <n v="72000"/>
    <s v="USD"/>
    <n v="72"/>
    <s v="Manager"/>
    <x v="6"/>
    <s v="USA"/>
    <x v="0"/>
    <s v="1 or 2 hours a day"/>
    <x v="16"/>
    <x v="1"/>
    <x v="3"/>
  </r>
  <r>
    <x v="252"/>
    <d v="2012-05-28T21:17:04"/>
    <n v="69000"/>
    <n v="69000"/>
    <s v="USD"/>
    <n v="69"/>
    <s v="Financial Analysist"/>
    <x v="7"/>
    <s v="USA"/>
    <x v="0"/>
    <s v="2 to 3 hours per day"/>
    <x v="16"/>
    <x v="1"/>
    <x v="1"/>
  </r>
  <r>
    <x v="253"/>
    <d v="2012-05-29T09:38:14"/>
    <n v="69000"/>
    <n v="69000"/>
    <s v="USD"/>
    <n v="69"/>
    <s v="master scheduler"/>
    <x v="5"/>
    <s v="USA"/>
    <x v="0"/>
    <s v="4 to 6 hours a day"/>
    <x v="16"/>
    <x v="1"/>
    <x v="2"/>
  </r>
  <r>
    <x v="254"/>
    <d v="2012-05-30T12:12:38"/>
    <n v="67000"/>
    <n v="67000"/>
    <s v="USD"/>
    <n v="67"/>
    <s v="accounting systems manager "/>
    <x v="6"/>
    <s v="USA"/>
    <x v="0"/>
    <s v="2 to 3 hours per day"/>
    <x v="16"/>
    <x v="1"/>
    <x v="1"/>
  </r>
  <r>
    <x v="255"/>
    <d v="2012-05-26T20:16:28"/>
    <s v="CA$66000"/>
    <n v="66000"/>
    <s v="CAD"/>
    <n v="64.901860520001577"/>
    <s v="Programmer-analyst"/>
    <x v="7"/>
    <s v="Canada"/>
    <x v="6"/>
    <s v="2 to 3 hours per day"/>
    <x v="16"/>
    <x v="1"/>
    <x v="1"/>
  </r>
  <r>
    <x v="256"/>
    <d v="2012-05-28T22:35:56"/>
    <s v="CAD$65000"/>
    <n v="65000"/>
    <s v="CAD"/>
    <n v="63.918498996971245"/>
    <s v="IT Analyst (Reporting)"/>
    <x v="7"/>
    <s v="Canada"/>
    <x v="6"/>
    <s v="4 to 6 hours a day"/>
    <x v="16"/>
    <x v="1"/>
    <x v="2"/>
  </r>
  <r>
    <x v="257"/>
    <d v="2012-05-28T16:34:48"/>
    <s v="Â£40000"/>
    <n v="40000"/>
    <s v="GBP"/>
    <n v="63.04713088269137"/>
    <s v="Buyer"/>
    <x v="6"/>
    <s v="UK"/>
    <x v="3"/>
    <s v="1 or 2 hours a day"/>
    <x v="16"/>
    <x v="1"/>
    <x v="3"/>
  </r>
  <r>
    <x v="258"/>
    <d v="2012-05-26T17:08:09"/>
    <n v="62000"/>
    <n v="62000"/>
    <s v="USD"/>
    <n v="62"/>
    <s v="System Analyst "/>
    <x v="7"/>
    <s v="USA"/>
    <x v="0"/>
    <s v="2 to 3 hours per day"/>
    <x v="16"/>
    <x v="1"/>
    <x v="1"/>
  </r>
  <r>
    <x v="259"/>
    <d v="2012-05-29T20:40:12"/>
    <s v="$60,000 USD"/>
    <n v="60000"/>
    <s v="USD"/>
    <n v="60"/>
    <s v="project manager"/>
    <x v="6"/>
    <s v="USA"/>
    <x v="0"/>
    <s v="2 to 3 hours per day"/>
    <x v="16"/>
    <x v="1"/>
    <x v="1"/>
  </r>
  <r>
    <x v="260"/>
    <d v="2012-05-30T00:13:07"/>
    <s v="216000.00 Saudi Riyak"/>
    <n v="216000"/>
    <s v="SAR"/>
    <n v="57.6"/>
    <s v="Senior Electrical Engineer"/>
    <x v="8"/>
    <s v="Saudi Arabia"/>
    <x v="10"/>
    <s v="4 to 6 hours a day"/>
    <x v="16"/>
    <x v="1"/>
    <x v="2"/>
  </r>
  <r>
    <x v="261"/>
    <d v="2012-05-29T19:01:05"/>
    <n v="40000"/>
    <n v="40000"/>
    <s v="EUR"/>
    <n v="50.815977559664312"/>
    <s v="officer"/>
    <x v="6"/>
    <s v="Austria"/>
    <x v="1"/>
    <s v="4 to 6 hours a day"/>
    <x v="16"/>
    <x v="1"/>
    <x v="2"/>
  </r>
  <r>
    <x v="262"/>
    <d v="2012-06-12T18:09:58"/>
    <s v="Â£32000"/>
    <n v="32000"/>
    <s v="GBP"/>
    <n v="50.437704706153092"/>
    <s v="Business Analyst"/>
    <x v="7"/>
    <s v="UK"/>
    <x v="3"/>
    <s v="4 to 6 hours a day"/>
    <x v="16"/>
    <x v="1"/>
    <x v="2"/>
  </r>
  <r>
    <x v="263"/>
    <d v="2012-05-26T11:03:06"/>
    <n v="50000"/>
    <n v="50000"/>
    <s v="USD"/>
    <n v="50"/>
    <s v="Project coordinator"/>
    <x v="6"/>
    <s v="USA"/>
    <x v="0"/>
    <s v="4 to 6 hours a day"/>
    <x v="16"/>
    <x v="1"/>
    <x v="2"/>
  </r>
  <r>
    <x v="264"/>
    <d v="2012-05-26T13:19:42"/>
    <n v="50000"/>
    <n v="50000"/>
    <s v="USD"/>
    <n v="50"/>
    <s v="AREA SALES MANAGER"/>
    <x v="6"/>
    <s v="India"/>
    <x v="7"/>
    <s v="2 to 3 hours per day"/>
    <x v="16"/>
    <x v="1"/>
    <x v="1"/>
  </r>
  <r>
    <x v="265"/>
    <d v="2012-05-30T01:05:26"/>
    <n v="45000"/>
    <n v="45000"/>
    <s v="USD"/>
    <n v="45"/>
    <s v="Technical Support Specialist"/>
    <x v="0"/>
    <s v="USA"/>
    <x v="0"/>
    <s v="4 to 6 hours a day"/>
    <x v="16"/>
    <x v="1"/>
    <x v="2"/>
  </r>
  <r>
    <x v="266"/>
    <d v="2012-05-26T23:05:15"/>
    <n v="40000"/>
    <n v="40000"/>
    <s v="USD"/>
    <n v="40"/>
    <s v="High School Teacher"/>
    <x v="6"/>
    <s v="USA"/>
    <x v="0"/>
    <s v="2 to 3 hours per day"/>
    <x v="16"/>
    <x v="1"/>
    <x v="1"/>
  </r>
  <r>
    <x v="267"/>
    <d v="2012-05-27T17:24:09"/>
    <n v="36400"/>
    <n v="36400"/>
    <s v="USD"/>
    <n v="36.4"/>
    <s v="Analyst"/>
    <x v="7"/>
    <s v="Zimbabwe"/>
    <x v="8"/>
    <s v="4 to 6 hours a day"/>
    <x v="16"/>
    <x v="1"/>
    <x v="2"/>
  </r>
  <r>
    <x v="268"/>
    <d v="2012-06-02T03:13:57"/>
    <n v="35500"/>
    <n v="35500"/>
    <s v="USD"/>
    <n v="35.5"/>
    <s v="SAS Adminstrator"/>
    <x v="7"/>
    <s v="USA"/>
    <x v="0"/>
    <s v="4 to 6 hours a day"/>
    <x v="16"/>
    <x v="1"/>
    <x v="2"/>
  </r>
  <r>
    <x v="269"/>
    <d v="2012-06-16T22:24:30"/>
    <n v="20500"/>
    <n v="20500"/>
    <s v="GBP"/>
    <n v="32.311654577379329"/>
    <s v="analyst"/>
    <x v="7"/>
    <s v="UK"/>
    <x v="3"/>
    <s v="4 to 6 hours a day"/>
    <x v="16"/>
    <x v="1"/>
    <x v="2"/>
  </r>
  <r>
    <x v="270"/>
    <d v="2012-05-28T14:30:05"/>
    <s v="ZAR240000"/>
    <n v="240000"/>
    <s v="ZAR"/>
    <n v="29.261227167098674"/>
    <s v="Bookkeeper"/>
    <x v="4"/>
    <s v="South Africa"/>
    <x v="8"/>
    <s v="2 to 3 hours per day"/>
    <x v="16"/>
    <x v="1"/>
    <x v="1"/>
  </r>
  <r>
    <x v="271"/>
    <d v="2012-05-29T10:45:46"/>
    <s v="MYR89500"/>
    <n v="89500"/>
    <s v="MYR"/>
    <n v="28.353650809742252"/>
    <s v="Manager"/>
    <x v="6"/>
    <s v="Malaysia"/>
    <x v="5"/>
    <s v="2 to 3 hours per day"/>
    <x v="16"/>
    <x v="1"/>
    <x v="1"/>
  </r>
  <r>
    <x v="272"/>
    <d v="2012-05-28T23:47:10"/>
    <n v="19000"/>
    <n v="19000"/>
    <s v="USD"/>
    <n v="19"/>
    <s v="Accountant"/>
    <x v="4"/>
    <s v="UK"/>
    <x v="3"/>
    <s v="4 to 6 hours a day"/>
    <x v="16"/>
    <x v="1"/>
    <x v="2"/>
  </r>
  <r>
    <x v="273"/>
    <d v="2012-05-26T06:01:57"/>
    <n v="1300"/>
    <n v="15600"/>
    <s v="USD"/>
    <n v="15.6"/>
    <s v="CONTROLLER"/>
    <x v="5"/>
    <s v="BRA"/>
    <x v="2"/>
    <s v="4 to 6 hours a day"/>
    <x v="16"/>
    <x v="1"/>
    <x v="2"/>
  </r>
  <r>
    <x v="274"/>
    <d v="2012-05-26T10:32:07"/>
    <s v="1150 $"/>
    <n v="13800"/>
    <s v="USD"/>
    <n v="13.8"/>
    <s v="QS"/>
    <x v="5"/>
    <s v="Sri Lanka"/>
    <x v="5"/>
    <s v="4 to 6 hours a day"/>
    <x v="16"/>
    <x v="1"/>
    <x v="2"/>
  </r>
  <r>
    <x v="275"/>
    <d v="2012-05-29T15:10:24"/>
    <n v="13500"/>
    <n v="13500"/>
    <s v="USD"/>
    <n v="13.5"/>
    <s v="Asst. Manager"/>
    <x v="6"/>
    <s v="India"/>
    <x v="7"/>
    <s v="2 to 3 hours per day"/>
    <x v="16"/>
    <x v="1"/>
    <x v="1"/>
  </r>
  <r>
    <x v="276"/>
    <d v="2012-05-26T07:14:02"/>
    <n v="6000"/>
    <n v="6000"/>
    <s v="USD"/>
    <n v="6"/>
    <s v="In Charge"/>
    <x v="6"/>
    <s v="Guyana"/>
    <x v="2"/>
    <s v="1 or 2 hours a day"/>
    <x v="16"/>
    <x v="1"/>
    <x v="3"/>
  </r>
  <r>
    <x v="277"/>
    <d v="2012-05-26T17:03:26"/>
    <s v="INR 20000"/>
    <n v="240000"/>
    <s v="INR"/>
    <n v="4.2739000049862161"/>
    <s v="EXECUTIVE"/>
    <x v="7"/>
    <s v="India"/>
    <x v="7"/>
    <s v="2 to 3 hours per day"/>
    <x v="16"/>
    <x v="1"/>
    <x v="1"/>
  </r>
  <r>
    <x v="278"/>
    <d v="2012-05-30T18:47:17"/>
    <s v="US $ 3200"/>
    <n v="3200"/>
    <s v="USD"/>
    <n v="3.2"/>
    <s v="Regional Business Manager "/>
    <x v="6"/>
    <s v="India"/>
    <x v="7"/>
    <s v="All the 8 hours baby, all the 8!"/>
    <x v="17"/>
    <x v="1"/>
    <x v="0"/>
  </r>
  <r>
    <x v="279"/>
    <d v="2012-05-31T05:31:54"/>
    <n v="170000"/>
    <n v="170000"/>
    <s v="USD"/>
    <n v="170"/>
    <s v="CFO"/>
    <x v="3"/>
    <s v="USA"/>
    <x v="0"/>
    <s v="2 to 3 hours per day"/>
    <x v="18"/>
    <x v="1"/>
    <x v="1"/>
  </r>
  <r>
    <x v="280"/>
    <d v="2012-05-27T11:50:16"/>
    <n v="1000"/>
    <n v="12000"/>
    <s v="USD"/>
    <n v="12"/>
    <s v="sup"/>
    <x v="6"/>
    <s v="UAE"/>
    <x v="10"/>
    <s v="All the 8 hours baby, all the 8!"/>
    <x v="18"/>
    <x v="1"/>
    <x v="0"/>
  </r>
  <r>
    <x v="281"/>
    <d v="2012-05-30T10:11:19"/>
    <n v="96230"/>
    <n v="96230"/>
    <s v="USD"/>
    <n v="96.23"/>
    <s v="Manager, Data Management"/>
    <x v="6"/>
    <s v="USA"/>
    <x v="0"/>
    <s v="4 to 6 hours a day"/>
    <x v="18"/>
    <x v="1"/>
    <x v="2"/>
  </r>
  <r>
    <x v="282"/>
    <d v="2012-06-03T07:16:47"/>
    <s v="485000 DKK"/>
    <n v="485000"/>
    <s v="DKK"/>
    <n v="82.888555055945503"/>
    <s v="Controller"/>
    <x v="5"/>
    <s v="Denmark"/>
    <x v="4"/>
    <s v="4 to 6 hours a day"/>
    <x v="18"/>
    <x v="1"/>
    <x v="2"/>
  </r>
  <r>
    <x v="283"/>
    <d v="2012-05-26T09:36:28"/>
    <n v="70000"/>
    <n v="70000"/>
    <s v="USD"/>
    <n v="70"/>
    <s v="Program/Mgt Analyst"/>
    <x v="7"/>
    <s v="USA"/>
    <x v="0"/>
    <s v="2 to 3 hours per day"/>
    <x v="18"/>
    <x v="1"/>
    <x v="1"/>
  </r>
  <r>
    <x v="284"/>
    <d v="2012-05-26T18:38:41"/>
    <n v="55000"/>
    <n v="55000"/>
    <s v="EUR"/>
    <n v="69.871969144538426"/>
    <s v="CFO"/>
    <x v="3"/>
    <s v="italy"/>
    <x v="1"/>
    <s v="2 to 3 hours per day"/>
    <x v="18"/>
    <x v="1"/>
    <x v="1"/>
  </r>
  <r>
    <x v="285"/>
    <d v="2012-06-16T02:50:49"/>
    <n v="54000"/>
    <n v="54000"/>
    <s v="USD"/>
    <n v="54"/>
    <s v="materials"/>
    <x v="7"/>
    <s v="USA"/>
    <x v="0"/>
    <s v="4 to 6 hours a day"/>
    <x v="18"/>
    <x v="1"/>
    <x v="2"/>
  </r>
  <r>
    <x v="286"/>
    <d v="2012-05-26T13:08:39"/>
    <n v="52000"/>
    <n v="52000"/>
    <s v="USD"/>
    <n v="52"/>
    <s v="Maint Sys Support Specialist"/>
    <x v="0"/>
    <s v="USA"/>
    <x v="0"/>
    <s v="4 to 6 hours a day"/>
    <x v="18"/>
    <x v="1"/>
    <x v="2"/>
  </r>
  <r>
    <x v="287"/>
    <d v="2012-05-29T08:47:48"/>
    <n v="40000"/>
    <n v="40000"/>
    <s v="USD"/>
    <n v="40"/>
    <s v="Senior Materials Handler"/>
    <x v="6"/>
    <s v="USA"/>
    <x v="0"/>
    <s v="2 to 3 hours per day"/>
    <x v="18"/>
    <x v="1"/>
    <x v="1"/>
  </r>
  <r>
    <x v="288"/>
    <d v="2012-05-27T00:33:06"/>
    <s v="1200000 Rs"/>
    <n v="1200000"/>
    <s v="INR"/>
    <n v="21.369500024931082"/>
    <s v="project manager"/>
    <x v="6"/>
    <s v="India"/>
    <x v="7"/>
    <s v="1 or 2 hours a day"/>
    <x v="18"/>
    <x v="1"/>
    <x v="3"/>
  </r>
  <r>
    <x v="289"/>
    <d v="2012-05-26T23:36:14"/>
    <s v="Rs. 6,00,000"/>
    <n v="600000"/>
    <s v="INR"/>
    <n v="10.684750012465541"/>
    <s v="Project Manager"/>
    <x v="6"/>
    <s v="India"/>
    <x v="7"/>
    <s v="2 to 3 hours per day"/>
    <x v="18"/>
    <x v="1"/>
    <x v="1"/>
  </r>
  <r>
    <x v="290"/>
    <d v="2012-05-28T22:41:26"/>
    <s v="8725 $"/>
    <n v="8725"/>
    <s v="USD"/>
    <n v="8.7249999999999996"/>
    <s v="Administration Officer"/>
    <x v="6"/>
    <s v="Pakistan"/>
    <x v="5"/>
    <s v="2 to 3 hours per day"/>
    <x v="18"/>
    <x v="1"/>
    <x v="1"/>
  </r>
  <r>
    <x v="291"/>
    <d v="2012-05-31T16:00:16"/>
    <n v="8000"/>
    <n v="8000"/>
    <s v="USD"/>
    <n v="8"/>
    <s v="Owner"/>
    <x v="3"/>
    <s v="India"/>
    <x v="7"/>
    <s v="4 to 6 hours a day"/>
    <x v="18"/>
    <x v="1"/>
    <x v="2"/>
  </r>
  <r>
    <x v="292"/>
    <d v="2012-05-30T20:42:47"/>
    <s v="AUD 165000"/>
    <n v="165000"/>
    <s v="AUD"/>
    <n v="168.2850933064349"/>
    <s v="Engineer"/>
    <x v="8"/>
    <s v="Australia"/>
    <x v="11"/>
    <s v="2 to 3 hours per day"/>
    <x v="19"/>
    <x v="1"/>
    <x v="1"/>
  </r>
  <r>
    <x v="293"/>
    <d v="2012-05-29T05:03:26"/>
    <s v="dkk 450000"/>
    <n v="450000"/>
    <s v="DKK"/>
    <n v="76.906906752939136"/>
    <s v="owner"/>
    <x v="3"/>
    <s v="Denmark"/>
    <x v="4"/>
    <s v="All the 8 hours baby, all the 8!"/>
    <x v="19"/>
    <x v="1"/>
    <x v="0"/>
  </r>
  <r>
    <x v="294"/>
    <d v="2012-05-28T22:10:12"/>
    <n v="30000"/>
    <n v="30000"/>
    <s v="USD"/>
    <n v="30"/>
    <s v="pricing and cost manager"/>
    <x v="6"/>
    <s v="mexico"/>
    <x v="2"/>
    <s v="All the 8 hours baby, all the 8!"/>
    <x v="19"/>
    <x v="1"/>
    <x v="0"/>
  </r>
  <r>
    <x v="295"/>
    <d v="2012-05-29T13:58:30"/>
    <s v="US$ 100,000"/>
    <n v="100000"/>
    <s v="USD"/>
    <n v="100"/>
    <s v="Business Analyst"/>
    <x v="7"/>
    <s v="Uganda"/>
    <x v="8"/>
    <s v="4 to 6 hours a day"/>
    <x v="19"/>
    <x v="1"/>
    <x v="2"/>
  </r>
  <r>
    <x v="296"/>
    <d v="2012-05-29T21:28:07"/>
    <n v="85000"/>
    <n v="85000"/>
    <s v="USD"/>
    <n v="85"/>
    <s v="Senior Analyst"/>
    <x v="7"/>
    <s v="USA"/>
    <x v="0"/>
    <s v="4 to 6 hours a day"/>
    <x v="19"/>
    <x v="1"/>
    <x v="2"/>
  </r>
  <r>
    <x v="297"/>
    <d v="2012-05-31T21:06:45"/>
    <n v="70970"/>
    <n v="70970"/>
    <s v="USD"/>
    <n v="70.97"/>
    <s v="Sr. Risk Analyst"/>
    <x v="7"/>
    <s v="USA"/>
    <x v="0"/>
    <s v="4 to 6 hours a day"/>
    <x v="19"/>
    <x v="1"/>
    <x v="2"/>
  </r>
  <r>
    <x v="298"/>
    <d v="2012-05-26T09:28:50"/>
    <n v="65000"/>
    <n v="65000"/>
    <s v="USD"/>
    <n v="65"/>
    <s v="Helicopter Mechanic"/>
    <x v="7"/>
    <s v="USA"/>
    <x v="0"/>
    <s v="2 to 3 hours per day"/>
    <x v="19"/>
    <x v="1"/>
    <x v="1"/>
  </r>
  <r>
    <x v="299"/>
    <d v="2012-06-04T19:11:18"/>
    <s v="Â£22k"/>
    <n v="22000"/>
    <s v="GBP"/>
    <n v="34.675921985480251"/>
    <s v="Supply/Demand Planner"/>
    <x v="6"/>
    <s v="UK"/>
    <x v="3"/>
    <s v="4 to 6 hours a day"/>
    <x v="19"/>
    <x v="1"/>
    <x v="2"/>
  </r>
  <r>
    <x v="300"/>
    <d v="2012-05-27T14:27:33"/>
    <s v="rs 100000"/>
    <n v="1200000"/>
    <s v="INR"/>
    <n v="21.369500024931082"/>
    <s v="ASST VICE PREDISDENT"/>
    <x v="3"/>
    <s v="India"/>
    <x v="7"/>
    <s v="4 to 6 hours a day"/>
    <x v="19"/>
    <x v="1"/>
    <x v="2"/>
  </r>
  <r>
    <x v="301"/>
    <d v="2012-05-26T07:57:04"/>
    <n v="106000"/>
    <n v="106000"/>
    <s v="AUD"/>
    <n v="108.11042357867939"/>
    <s v="Pricing and Strategy Specialist"/>
    <x v="0"/>
    <s v="Australia"/>
    <x v="11"/>
    <s v="4 to 6 hours a day"/>
    <x v="20"/>
    <x v="1"/>
    <x v="2"/>
  </r>
  <r>
    <x v="302"/>
    <d v="2012-05-29T16:31:06"/>
    <n v="75000"/>
    <n v="75000"/>
    <s v="EUR"/>
    <n v="95.279957924370578"/>
    <s v="Financial Analyst"/>
    <x v="7"/>
    <s v="Netherlands"/>
    <x v="1"/>
    <s v="All the 8 hours baby, all the 8!"/>
    <x v="20"/>
    <x v="1"/>
    <x v="0"/>
  </r>
  <r>
    <x v="303"/>
    <d v="2012-05-27T18:19:31"/>
    <n v="64210.1"/>
    <n v="64210"/>
    <s v="GBP"/>
    <n v="101.20640684944031"/>
    <s v="HR Advisor - Systems &amp; MI"/>
    <x v="2"/>
    <s v="UK"/>
    <x v="3"/>
    <s v="4 to 6 hours a day"/>
    <x v="20"/>
    <x v="1"/>
    <x v="2"/>
  </r>
  <r>
    <x v="304"/>
    <d v="2012-05-29T06:24:36"/>
    <n v="63000"/>
    <n v="63000"/>
    <s v="USD"/>
    <n v="63"/>
    <s v="Senior Staff Accountant"/>
    <x v="4"/>
    <s v="USA"/>
    <x v="0"/>
    <s v="All the 8 hours baby, all the 8!"/>
    <x v="20"/>
    <x v="1"/>
    <x v="0"/>
  </r>
  <r>
    <x v="305"/>
    <d v="2012-05-28T14:22:02"/>
    <s v="16000 euro"/>
    <n v="16000"/>
    <s v="EUR"/>
    <n v="20.326391023865725"/>
    <s v="Management Information Systems"/>
    <x v="6"/>
    <s v="Greece"/>
    <x v="1"/>
    <s v="All the 8 hours baby, all the 8!"/>
    <x v="20"/>
    <x v="1"/>
    <x v="0"/>
  </r>
  <r>
    <x v="306"/>
    <d v="2012-05-30T01:29:51"/>
    <n v="80442"/>
    <n v="80442"/>
    <s v="USD"/>
    <n v="80.441999999999993"/>
    <s v="Senior Budget Analyst"/>
    <x v="7"/>
    <s v="USA"/>
    <x v="0"/>
    <s v="4 to 6 hours a day"/>
    <x v="20"/>
    <x v="1"/>
    <x v="2"/>
  </r>
  <r>
    <x v="307"/>
    <d v="2012-06-08T21:00:25"/>
    <n v="67000"/>
    <n v="67000"/>
    <s v="USD"/>
    <n v="67"/>
    <s v="Manager"/>
    <x v="6"/>
    <s v="USA"/>
    <x v="0"/>
    <s v="4 to 6 hours a day"/>
    <x v="20"/>
    <x v="1"/>
    <x v="2"/>
  </r>
  <r>
    <x v="308"/>
    <d v="2012-06-02T22:38:56"/>
    <n v="60000"/>
    <n v="60000"/>
    <s v="USD"/>
    <n v="60"/>
    <s v="Head of Business"/>
    <x v="6"/>
    <s v="Indonesia"/>
    <x v="5"/>
    <s v="2 to 3 hours per day"/>
    <x v="20"/>
    <x v="1"/>
    <x v="1"/>
  </r>
  <r>
    <x v="309"/>
    <d v="2012-05-26T21:43:54"/>
    <n v="48000"/>
    <n v="48000"/>
    <s v="USD"/>
    <n v="48"/>
    <s v="Operations Support Coordinator"/>
    <x v="6"/>
    <s v="USA"/>
    <x v="0"/>
    <s v="2 to 3 hours per day"/>
    <x v="20"/>
    <x v="1"/>
    <x v="1"/>
  </r>
  <r>
    <x v="310"/>
    <d v="2012-05-28T14:34:37"/>
    <s v="Â£28000"/>
    <n v="28000"/>
    <s v="GBP"/>
    <n v="44.132991617883953"/>
    <s v="Modeller"/>
    <x v="7"/>
    <s v="UK"/>
    <x v="3"/>
    <s v="2 to 3 hours per day"/>
    <x v="20"/>
    <x v="1"/>
    <x v="1"/>
  </r>
  <r>
    <x v="311"/>
    <d v="2012-06-11T16:55:40"/>
    <s v="Â£26500"/>
    <n v="26500"/>
    <s v="GBP"/>
    <n v="41.768724209783031"/>
    <s v="Compliance Manager"/>
    <x v="6"/>
    <s v="UK"/>
    <x v="3"/>
    <s v="4 to 6 hours a day"/>
    <x v="20"/>
    <x v="1"/>
    <x v="2"/>
  </r>
  <r>
    <x v="312"/>
    <d v="2012-05-28T17:22:19"/>
    <s v="252000 INR"/>
    <n v="252000"/>
    <s v="INR"/>
    <n v="4.4875950052355273"/>
    <s v="Inventory Manager"/>
    <x v="6"/>
    <s v="India"/>
    <x v="7"/>
    <s v="1 or 2 hours a day"/>
    <x v="20"/>
    <x v="1"/>
    <x v="3"/>
  </r>
  <r>
    <x v="313"/>
    <d v="2012-06-05T18:31:59"/>
    <s v="200000 INR"/>
    <n v="200000"/>
    <s v="INR"/>
    <n v="3.5615833374885137"/>
    <s v="Executive"/>
    <x v="7"/>
    <s v="India"/>
    <x v="7"/>
    <s v="1 or 2 hours a day"/>
    <x v="20"/>
    <x v="1"/>
    <x v="3"/>
  </r>
  <r>
    <x v="314"/>
    <d v="2012-05-29T22:04:09"/>
    <n v="180000"/>
    <n v="180000"/>
    <s v="EUR"/>
    <n v="228.6718990184894"/>
    <s v="MIS Controller"/>
    <x v="5"/>
    <s v="Europe"/>
    <x v="4"/>
    <s v="4 to 6 hours a day"/>
    <x v="21"/>
    <x v="2"/>
    <x v="2"/>
  </r>
  <r>
    <x v="315"/>
    <d v="2012-06-04T10:23:27"/>
    <n v="225000"/>
    <n v="225000"/>
    <s v="USD"/>
    <n v="225"/>
    <s v="SVP of Acquisitions"/>
    <x v="3"/>
    <s v="USA"/>
    <x v="0"/>
    <s v="4 to 6 hours a day"/>
    <x v="21"/>
    <x v="2"/>
    <x v="2"/>
  </r>
  <r>
    <x v="316"/>
    <d v="2012-05-28T07:28:07"/>
    <s v="AUD$200,000"/>
    <n v="200000"/>
    <s v="AUD"/>
    <n v="203.98193128052714"/>
    <s v="Corporate Finance Manager"/>
    <x v="6"/>
    <s v="Australia"/>
    <x v="11"/>
    <s v="4 to 6 hours a day"/>
    <x v="21"/>
    <x v="2"/>
    <x v="2"/>
  </r>
  <r>
    <x v="317"/>
    <d v="2012-06-12T20:47:33"/>
    <s v="aud145000"/>
    <n v="145000"/>
    <s v="AUD"/>
    <n v="147.88690017838218"/>
    <s v="Financial controller"/>
    <x v="5"/>
    <s v="Australia"/>
    <x v="11"/>
    <s v="2 to 3 hours per day"/>
    <x v="21"/>
    <x v="2"/>
    <x v="1"/>
  </r>
  <r>
    <x v="318"/>
    <d v="2012-05-28T07:29:43"/>
    <n v="125000"/>
    <n v="125000"/>
    <s v="AUD"/>
    <n v="127.48870705032947"/>
    <s v="Director, Informatics"/>
    <x v="3"/>
    <s v="Australia"/>
    <x v="11"/>
    <s v="4 to 6 hours a day"/>
    <x v="21"/>
    <x v="2"/>
    <x v="2"/>
  </r>
  <r>
    <x v="319"/>
    <d v="2012-05-28T22:39:09"/>
    <s v="Â£80000"/>
    <n v="80000"/>
    <s v="GBP"/>
    <n v="126.09426176538274"/>
    <s v="Financial Controller"/>
    <x v="5"/>
    <s v="UK"/>
    <x v="3"/>
    <s v="4 to 6 hours a day"/>
    <x v="21"/>
    <x v="2"/>
    <x v="2"/>
  </r>
  <r>
    <x v="320"/>
    <d v="2012-05-26T07:50:50"/>
    <n v="115000"/>
    <n v="115000"/>
    <s v="USD"/>
    <n v="115"/>
    <s v="Mgr Op Excellence"/>
    <x v="6"/>
    <s v="USA"/>
    <x v="0"/>
    <s v="4 to 6 hours a day"/>
    <x v="21"/>
    <x v="2"/>
    <x v="2"/>
  </r>
  <r>
    <x v="321"/>
    <d v="2012-05-29T18:05:50"/>
    <s v="Â£70000"/>
    <n v="70000"/>
    <s v="GBP"/>
    <n v="110.3324790447099"/>
    <s v="Consultant"/>
    <x v="2"/>
    <s v="UK"/>
    <x v="3"/>
    <s v="4 to 6 hours a day"/>
    <x v="21"/>
    <x v="2"/>
    <x v="2"/>
  </r>
  <r>
    <x v="322"/>
    <d v="2012-05-30T19:04:44"/>
    <n v="109000"/>
    <n v="109000"/>
    <s v="USD"/>
    <n v="109"/>
    <s v="Mgr Technology"/>
    <x v="6"/>
    <s v="USA"/>
    <x v="0"/>
    <s v="4 to 6 hours a day"/>
    <x v="21"/>
    <x v="2"/>
    <x v="2"/>
  </r>
  <r>
    <x v="323"/>
    <d v="2012-05-26T13:01:44"/>
    <n v="105000"/>
    <n v="105000"/>
    <s v="USD"/>
    <n v="105"/>
    <s v="Senior Consultant"/>
    <x v="2"/>
    <s v="USA"/>
    <x v="0"/>
    <s v="2 to 3 hours per day"/>
    <x v="21"/>
    <x v="2"/>
    <x v="1"/>
  </r>
  <r>
    <x v="324"/>
    <d v="2012-05-29T18:55:20"/>
    <n v="105000"/>
    <n v="105000"/>
    <s v="USD"/>
    <n v="105"/>
    <s v="Director of Technology"/>
    <x v="3"/>
    <s v="USA"/>
    <x v="0"/>
    <s v="1 or 2 hours a day"/>
    <x v="21"/>
    <x v="2"/>
    <x v="3"/>
  </r>
  <r>
    <x v="325"/>
    <d v="2012-05-26T16:16:39"/>
    <n v="65000"/>
    <n v="65000"/>
    <s v="GBP"/>
    <n v="102.45158768437348"/>
    <s v="compliance manager"/>
    <x v="6"/>
    <s v="UK"/>
    <x v="3"/>
    <s v="4 to 6 hours a day"/>
    <x v="21"/>
    <x v="2"/>
    <x v="2"/>
  </r>
  <r>
    <x v="326"/>
    <d v="2012-05-27T17:17:24"/>
    <s v="Â£65000"/>
    <n v="65000"/>
    <s v="GBP"/>
    <n v="102.45158768437348"/>
    <s v="Manager"/>
    <x v="6"/>
    <s v="UK"/>
    <x v="3"/>
    <s v="1 or 2 hours a day"/>
    <x v="21"/>
    <x v="2"/>
    <x v="3"/>
  </r>
  <r>
    <x v="327"/>
    <d v="2012-05-29T09:25:31"/>
    <n v="100000"/>
    <n v="100000"/>
    <s v="AUD"/>
    <n v="101.99096564026357"/>
    <s v="Contractor/Consultant"/>
    <x v="2"/>
    <s v="Australia"/>
    <x v="11"/>
    <s v="4 to 6 hours a day"/>
    <x v="21"/>
    <x v="2"/>
    <x v="2"/>
  </r>
  <r>
    <x v="328"/>
    <d v="2012-05-28T01:47:29"/>
    <n v="135000"/>
    <n v="135000"/>
    <s v="USD"/>
    <n v="135"/>
    <s v="Marketing Insights Manager"/>
    <x v="6"/>
    <s v="USA"/>
    <x v="0"/>
    <s v="All the 8 hours baby, all the 8!"/>
    <x v="21"/>
    <x v="2"/>
    <x v="0"/>
  </r>
  <r>
    <x v="329"/>
    <d v="2012-06-20T05:03:44"/>
    <n v="115000"/>
    <n v="115000"/>
    <s v="USD"/>
    <n v="115"/>
    <s v="Business Analyst"/>
    <x v="7"/>
    <s v="USA"/>
    <x v="0"/>
    <s v="All the 8 hours baby, all the 8!"/>
    <x v="21"/>
    <x v="2"/>
    <x v="0"/>
  </r>
  <r>
    <x v="330"/>
    <d v="2012-06-17T04:02:00"/>
    <s v="US$100,000"/>
    <n v="100000"/>
    <s v="USD"/>
    <n v="100"/>
    <s v="Senior Manager MIS"/>
    <x v="6"/>
    <s v="UAE"/>
    <x v="10"/>
    <s v="All the 8 hours baby, all the 8!"/>
    <x v="21"/>
    <x v="2"/>
    <x v="0"/>
  </r>
  <r>
    <x v="331"/>
    <d v="2012-05-28T12:15:53"/>
    <s v="SGD92,000"/>
    <n v="92000"/>
    <s v="SGD"/>
    <n v="72.571802699355544"/>
    <s v="Finance Manager"/>
    <x v="6"/>
    <s v="Singapore"/>
    <x v="5"/>
    <s v="All the 8 hours baby, all the 8!"/>
    <x v="21"/>
    <x v="2"/>
    <x v="0"/>
  </r>
  <r>
    <x v="332"/>
    <d v="2012-05-27T09:17:47"/>
    <n v="70000"/>
    <n v="70000"/>
    <s v="USD"/>
    <n v="70"/>
    <s v="Financial Analyst"/>
    <x v="7"/>
    <s v="USA"/>
    <x v="0"/>
    <s v="All the 8 hours baby, all the 8!"/>
    <x v="21"/>
    <x v="2"/>
    <x v="0"/>
  </r>
  <r>
    <x v="333"/>
    <d v="2012-06-08T03:23:20"/>
    <n v="69000"/>
    <n v="69000"/>
    <s v="USD"/>
    <n v="69"/>
    <s v="Business Analyst II"/>
    <x v="7"/>
    <s v="USA"/>
    <x v="0"/>
    <s v="All the 8 hours baby, all the 8!"/>
    <x v="21"/>
    <x v="2"/>
    <x v="0"/>
  </r>
  <r>
    <x v="334"/>
    <d v="2012-05-28T22:45:49"/>
    <s v="Â£43000"/>
    <n v="43000"/>
    <s v="GBP"/>
    <n v="67.775665698893221"/>
    <s v="Head of Finance"/>
    <x v="4"/>
    <s v="UK"/>
    <x v="3"/>
    <s v="All the 8 hours baby, all the 8!"/>
    <x v="21"/>
    <x v="2"/>
    <x v="0"/>
  </r>
  <r>
    <x v="335"/>
    <d v="2012-05-29T16:55:43"/>
    <n v="80000"/>
    <n v="80000"/>
    <s v="NZD"/>
    <n v="63.807047488395099"/>
    <s v="accountant"/>
    <x v="4"/>
    <s v="new zealand"/>
    <x v="11"/>
    <s v="All the 8 hours baby, all the 8!"/>
    <x v="21"/>
    <x v="2"/>
    <x v="0"/>
  </r>
  <r>
    <x v="336"/>
    <d v="2012-05-31T00:36:30"/>
    <n v="50000"/>
    <n v="50000"/>
    <s v="EUR"/>
    <n v="63.519971949580388"/>
    <s v="accountant"/>
    <x v="4"/>
    <s v="italy"/>
    <x v="1"/>
    <s v="All the 8 hours baby, all the 8!"/>
    <x v="21"/>
    <x v="2"/>
    <x v="0"/>
  </r>
  <r>
    <x v="337"/>
    <d v="2012-05-27T06:37:15"/>
    <n v="50000"/>
    <n v="50000"/>
    <s v="USD"/>
    <n v="50"/>
    <s v="Boss"/>
    <x v="3"/>
    <s v="USA"/>
    <x v="0"/>
    <s v="All the 8 hours baby, all the 8!"/>
    <x v="21"/>
    <x v="2"/>
    <x v="0"/>
  </r>
  <r>
    <x v="338"/>
    <d v="2012-05-31T01:50:26"/>
    <n v="95000"/>
    <n v="95000"/>
    <s v="USD"/>
    <n v="95"/>
    <s v="Sr Financial Analyst"/>
    <x v="7"/>
    <s v="USA"/>
    <x v="0"/>
    <s v="4 to 6 hours a day"/>
    <x v="21"/>
    <x v="2"/>
    <x v="2"/>
  </r>
  <r>
    <x v="339"/>
    <d v="2012-06-15T00:35:45"/>
    <n v="50000"/>
    <n v="50000"/>
    <s v="USD"/>
    <n v="50"/>
    <s v="Digital Media Analyst"/>
    <x v="7"/>
    <s v="USA"/>
    <x v="0"/>
    <s v="All the 8 hours baby, all the 8!"/>
    <x v="21"/>
    <x v="2"/>
    <x v="0"/>
  </r>
  <r>
    <x v="340"/>
    <d v="2012-05-28T15:29:53"/>
    <s v="Â£30000"/>
    <n v="30000"/>
    <s v="GBP"/>
    <n v="47.285348162018529"/>
    <s v="Data Analyst"/>
    <x v="7"/>
    <s v="UK"/>
    <x v="3"/>
    <s v="All the 8 hours baby, all the 8!"/>
    <x v="21"/>
    <x v="2"/>
    <x v="0"/>
  </r>
  <r>
    <x v="341"/>
    <d v="2012-05-27T03:06:02"/>
    <n v="92500"/>
    <n v="92500"/>
    <s v="USD"/>
    <n v="92.5"/>
    <s v="Dir of Analytics"/>
    <x v="7"/>
    <s v="USA"/>
    <x v="0"/>
    <s v="2 to 3 hours per day"/>
    <x v="21"/>
    <x v="2"/>
    <x v="1"/>
  </r>
  <r>
    <x v="342"/>
    <d v="2012-05-28T21:14:25"/>
    <s v="R366252"/>
    <n v="366252"/>
    <s v="ZAR"/>
    <n v="44.654095718350931"/>
    <s v="Accountant"/>
    <x v="4"/>
    <s v="South Africa"/>
    <x v="8"/>
    <s v="All the 8 hours baby, all the 8!"/>
    <x v="21"/>
    <x v="2"/>
    <x v="0"/>
  </r>
  <r>
    <x v="343"/>
    <d v="2012-05-27T22:35:22"/>
    <n v="42000"/>
    <n v="42000"/>
    <s v="USD"/>
    <n v="42"/>
    <s v="Credit Controller"/>
    <x v="5"/>
    <s v="Saudi Arabia"/>
    <x v="10"/>
    <s v="All the 8 hours baby, all the 8!"/>
    <x v="21"/>
    <x v="2"/>
    <x v="0"/>
  </r>
  <r>
    <x v="344"/>
    <d v="2012-05-26T15:35:43"/>
    <n v="40000"/>
    <n v="40000"/>
    <s v="USD"/>
    <n v="40"/>
    <s v="Revenue Manager"/>
    <x v="6"/>
    <s v="India"/>
    <x v="7"/>
    <s v="All the 8 hours baby, all the 8!"/>
    <x v="21"/>
    <x v="2"/>
    <x v="0"/>
  </r>
  <r>
    <x v="345"/>
    <d v="2012-06-02T01:43:24"/>
    <n v="2300"/>
    <n v="27600"/>
    <s v="EUR"/>
    <n v="35.063024516168376"/>
    <s v="controller"/>
    <x v="5"/>
    <s v="Hungary"/>
    <x v="4"/>
    <s v="All the 8 hours baby, all the 8!"/>
    <x v="21"/>
    <x v="2"/>
    <x v="0"/>
  </r>
  <r>
    <x v="346"/>
    <d v="2012-05-26T07:18:57"/>
    <n v="90000"/>
    <n v="90000"/>
    <s v="USD"/>
    <n v="90"/>
    <s v="Manager"/>
    <x v="6"/>
    <s v="USA"/>
    <x v="0"/>
    <s v="2 to 3 hours per day"/>
    <x v="21"/>
    <x v="2"/>
    <x v="1"/>
  </r>
  <r>
    <x v="347"/>
    <d v="2012-05-31T21:48:35"/>
    <n v="1200"/>
    <n v="14400"/>
    <s v="USD"/>
    <n v="14.4"/>
    <s v="FA /financial Analyst"/>
    <x v="7"/>
    <s v="Bulgaria"/>
    <x v="9"/>
    <s v="All the 8 hours baby, all the 8!"/>
    <x v="21"/>
    <x v="2"/>
    <x v="0"/>
  </r>
  <r>
    <x v="348"/>
    <d v="2012-05-28T17:04:04"/>
    <s v="R100,000"/>
    <n v="100000"/>
    <s v="ZAR"/>
    <n v="12.192177986291114"/>
    <s v="Q.A.Officer"/>
    <x v="6"/>
    <s v="South Africa"/>
    <x v="8"/>
    <s v="All the 8 hours baby, all the 8!"/>
    <x v="21"/>
    <x v="2"/>
    <x v="0"/>
  </r>
  <r>
    <x v="349"/>
    <d v="2012-05-28T23:52:42"/>
    <n v="480000"/>
    <n v="480000"/>
    <s v="INR"/>
    <n v="8.5478000099724323"/>
    <s v="Documentation Consultant"/>
    <x v="2"/>
    <s v="India"/>
    <x v="7"/>
    <s v="All the 8 hours baby, all the 8!"/>
    <x v="21"/>
    <x v="2"/>
    <x v="0"/>
  </r>
  <r>
    <x v="350"/>
    <d v="2012-05-28T12:20:48"/>
    <s v="INR 4.5 Lac"/>
    <n v="450000"/>
    <s v="INR"/>
    <n v="8.0135625093491551"/>
    <s v="Asst. Manager"/>
    <x v="6"/>
    <s v="India"/>
    <x v="7"/>
    <s v="All the 8 hours baby, all the 8!"/>
    <x v="21"/>
    <x v="2"/>
    <x v="0"/>
  </r>
  <r>
    <x v="351"/>
    <d v="2012-05-31T16:25:24"/>
    <n v="320000"/>
    <n v="320000"/>
    <s v="SAR"/>
    <n v="85.333333333333329"/>
    <s v="Merchandise Planning Manager"/>
    <x v="6"/>
    <s v="Saudi Arabia"/>
    <x v="10"/>
    <s v="2 to 3 hours per day"/>
    <x v="21"/>
    <x v="2"/>
    <x v="1"/>
  </r>
  <r>
    <x v="352"/>
    <d v="2012-05-26T21:27:17"/>
    <n v="85000"/>
    <n v="85000"/>
    <s v="USD"/>
    <n v="85"/>
    <s v="Director, IT/Operations"/>
    <x v="3"/>
    <s v="USA"/>
    <x v="0"/>
    <s v="4 to 6 hours a day"/>
    <x v="21"/>
    <x v="2"/>
    <x v="2"/>
  </r>
  <r>
    <x v="353"/>
    <d v="2012-06-10T02:20:05"/>
    <n v="85000"/>
    <n v="85000"/>
    <s v="USD"/>
    <n v="85"/>
    <s v="purchasing manager"/>
    <x v="6"/>
    <s v="USA"/>
    <x v="0"/>
    <s v="2 to 3 hours per day"/>
    <x v="21"/>
    <x v="2"/>
    <x v="1"/>
  </r>
  <r>
    <x v="354"/>
    <d v="2012-06-15T02:30:11"/>
    <s v="US$ 85000"/>
    <n v="85000"/>
    <s v="USD"/>
    <n v="85"/>
    <s v="Chief Financial Officer"/>
    <x v="3"/>
    <s v="USA"/>
    <x v="0"/>
    <s v="2 to 3 hours per day"/>
    <x v="21"/>
    <x v="2"/>
    <x v="1"/>
  </r>
  <r>
    <x v="355"/>
    <d v="2012-05-26T10:51:05"/>
    <n v="80000"/>
    <n v="80000"/>
    <s v="USD"/>
    <n v="80"/>
    <s v="Sales Controller"/>
    <x v="5"/>
    <s v="USA"/>
    <x v="0"/>
    <s v="4 to 6 hours a day"/>
    <x v="21"/>
    <x v="2"/>
    <x v="2"/>
  </r>
  <r>
    <x v="356"/>
    <d v="2012-05-29T02:43:44"/>
    <s v="62.000 euro"/>
    <n v="62000"/>
    <s v="EUR"/>
    <n v="78.764765217479678"/>
    <s v="Stafmember"/>
    <x v="7"/>
    <s v="Netherlands"/>
    <x v="1"/>
    <s v="4 to 6 hours a day"/>
    <x v="21"/>
    <x v="2"/>
    <x v="2"/>
  </r>
  <r>
    <x v="357"/>
    <d v="2012-05-29T19:50:25"/>
    <n v="62000"/>
    <n v="62000"/>
    <s v="EUR"/>
    <n v="78.764765217479678"/>
    <s v="Controller"/>
    <x v="5"/>
    <s v="Netherlands"/>
    <x v="1"/>
    <s v="4 to 6 hours a day"/>
    <x v="21"/>
    <x v="2"/>
    <x v="2"/>
  </r>
  <r>
    <x v="358"/>
    <d v="2012-05-31T16:25:23"/>
    <s v="60K â‚¬"/>
    <n v="60000"/>
    <s v="EUR"/>
    <n v="76.223966339496471"/>
    <s v="Trade Marketing"/>
    <x v="6"/>
    <s v="NL"/>
    <x v="1"/>
    <s v="2 to 3 hours per day"/>
    <x v="21"/>
    <x v="2"/>
    <x v="1"/>
  </r>
  <r>
    <x v="359"/>
    <d v="2012-05-28T16:35:19"/>
    <n v="57000"/>
    <n v="57000"/>
    <s v="EUR"/>
    <n v="72.412768022521647"/>
    <s v="Spare Part Coordinator"/>
    <x v="6"/>
    <s v="Norway"/>
    <x v="4"/>
    <s v="1 or 2 hours a day"/>
    <x v="21"/>
    <x v="2"/>
    <x v="3"/>
  </r>
  <r>
    <x v="360"/>
    <d v="2012-05-29T19:54:38"/>
    <s v="Â£45000"/>
    <n v="45000"/>
    <s v="GBP"/>
    <n v="70.928022243027783"/>
    <s v="Management Accountant"/>
    <x v="6"/>
    <s v="UK"/>
    <x v="3"/>
    <s v="2 to 3 hours per day"/>
    <x v="21"/>
    <x v="2"/>
    <x v="1"/>
  </r>
  <r>
    <x v="361"/>
    <d v="2012-05-26T14:51:02"/>
    <n v="85000"/>
    <n v="85000"/>
    <s v="NZD"/>
    <n v="67.794987956419789"/>
    <s v="Systems Manager"/>
    <x v="6"/>
    <s v="New Zealand"/>
    <x v="11"/>
    <s v="4 to 6 hours a day"/>
    <x v="21"/>
    <x v="2"/>
    <x v="2"/>
  </r>
  <r>
    <x v="362"/>
    <d v="2012-05-31T02:24:37"/>
    <n v="64300"/>
    <n v="64300"/>
    <s v="USD"/>
    <n v="64.3"/>
    <s v="Financial Analst"/>
    <x v="4"/>
    <s v="USA"/>
    <x v="0"/>
    <s v="4 to 6 hours a day"/>
    <x v="21"/>
    <x v="2"/>
    <x v="2"/>
  </r>
  <r>
    <x v="363"/>
    <d v="2012-05-29T07:52:56"/>
    <n v="65000"/>
    <n v="65000"/>
    <s v="CAD"/>
    <n v="63.918498996971245"/>
    <s v="it manager"/>
    <x v="6"/>
    <s v="Canada"/>
    <x v="6"/>
    <s v="2 to 3 hours per day"/>
    <x v="21"/>
    <x v="2"/>
    <x v="1"/>
  </r>
  <r>
    <x v="364"/>
    <d v="2012-06-06T21:20:38"/>
    <n v="40000"/>
    <n v="40000"/>
    <s v="GBP"/>
    <n v="63.04713088269137"/>
    <s v="project manager"/>
    <x v="6"/>
    <s v="UK"/>
    <x v="3"/>
    <s v="4 to 6 hours a day"/>
    <x v="21"/>
    <x v="2"/>
    <x v="2"/>
  </r>
  <r>
    <x v="365"/>
    <d v="2012-05-26T22:02:53"/>
    <n v="5000"/>
    <n v="60000"/>
    <s v="USD"/>
    <n v="60"/>
    <s v="Audit Manager"/>
    <x v="6"/>
    <s v="UAE"/>
    <x v="10"/>
    <s v="2 to 3 hours per day"/>
    <x v="21"/>
    <x v="2"/>
    <x v="1"/>
  </r>
  <r>
    <x v="366"/>
    <d v="2012-05-29T23:21:25"/>
    <n v="60000"/>
    <n v="60000"/>
    <s v="USD"/>
    <n v="60"/>
    <s v="business analyst"/>
    <x v="7"/>
    <s v="USA"/>
    <x v="0"/>
    <s v="4 to 6 hours a day"/>
    <x v="21"/>
    <x v="2"/>
    <x v="2"/>
  </r>
  <r>
    <x v="367"/>
    <d v="2012-06-14T01:55:13"/>
    <n v="60000"/>
    <n v="60000"/>
    <s v="USD"/>
    <n v="60"/>
    <s v="Business Analyst"/>
    <x v="7"/>
    <s v="USA"/>
    <x v="0"/>
    <s v="4 to 6 hours a day"/>
    <x v="21"/>
    <x v="2"/>
    <x v="2"/>
  </r>
  <r>
    <x v="368"/>
    <d v="2012-05-31T22:56:21"/>
    <s v="$59,000 USD"/>
    <n v="59000"/>
    <s v="USD"/>
    <n v="59"/>
    <s v="Operations Manager"/>
    <x v="6"/>
    <s v="USA"/>
    <x v="0"/>
    <s v="4 to 6 hours a day"/>
    <x v="21"/>
    <x v="2"/>
    <x v="2"/>
  </r>
  <r>
    <x v="369"/>
    <d v="2012-06-05T02:03:48"/>
    <n v="55000"/>
    <n v="55000"/>
    <s v="USD"/>
    <n v="55"/>
    <s v="Customer Sales Analyst"/>
    <x v="7"/>
    <s v="USA"/>
    <x v="0"/>
    <s v="4 to 6 hours a day"/>
    <x v="21"/>
    <x v="2"/>
    <x v="2"/>
  </r>
  <r>
    <x v="370"/>
    <d v="2012-05-29T07:21:41"/>
    <n v="50700"/>
    <n v="50700"/>
    <s v="USD"/>
    <n v="50.7"/>
    <s v="Sr. Systems Analyst"/>
    <x v="7"/>
    <s v="Brazil"/>
    <x v="2"/>
    <s v="1 or 2 hours a day"/>
    <x v="21"/>
    <x v="2"/>
    <x v="3"/>
  </r>
  <r>
    <x v="371"/>
    <d v="2012-05-30T00:22:28"/>
    <n v="50000"/>
    <n v="50000"/>
    <s v="USD"/>
    <n v="50"/>
    <s v="Accounting Supervisor"/>
    <x v="4"/>
    <s v="USA"/>
    <x v="0"/>
    <s v="4 to 6 hours a day"/>
    <x v="21"/>
    <x v="2"/>
    <x v="2"/>
  </r>
  <r>
    <x v="372"/>
    <d v="2012-06-01T06:17:19"/>
    <n v="50000"/>
    <n v="50000"/>
    <s v="USD"/>
    <n v="50"/>
    <s v="Staff Accountant"/>
    <x v="4"/>
    <s v="USA"/>
    <x v="0"/>
    <s v="4 to 6 hours a day"/>
    <x v="21"/>
    <x v="2"/>
    <x v="2"/>
  </r>
  <r>
    <x v="373"/>
    <d v="2012-05-26T21:07:14"/>
    <s v="Â£29000"/>
    <n v="29000"/>
    <s v="GBP"/>
    <n v="45.709169889951241"/>
    <s v="Reporting Assistant"/>
    <x v="1"/>
    <s v="UK"/>
    <x v="3"/>
    <s v="2 to 3 hours per day"/>
    <x v="21"/>
    <x v="2"/>
    <x v="1"/>
  </r>
  <r>
    <x v="374"/>
    <d v="2012-05-26T08:55:12"/>
    <n v="45000"/>
    <n v="45000"/>
    <s v="USD"/>
    <n v="45"/>
    <s v="Technical Analyst"/>
    <x v="7"/>
    <s v="USA"/>
    <x v="0"/>
    <s v="4 to 6 hours a day"/>
    <x v="21"/>
    <x v="2"/>
    <x v="2"/>
  </r>
  <r>
    <x v="375"/>
    <d v="2012-05-26T18:35:20"/>
    <s v="45000 $"/>
    <n v="45000"/>
    <s v="USD"/>
    <n v="45"/>
    <s v="AGM"/>
    <x v="6"/>
    <s v="India"/>
    <x v="7"/>
    <s v="1 or 2 hours a day"/>
    <x v="21"/>
    <x v="2"/>
    <x v="3"/>
  </r>
  <r>
    <x v="376"/>
    <d v="2012-05-28T17:15:29"/>
    <s v="Â£28500"/>
    <n v="28500"/>
    <s v="GBP"/>
    <n v="44.921080753917593"/>
    <s v="Development (Project &amp; Planning) Manager"/>
    <x v="6"/>
    <s v="UK"/>
    <x v="3"/>
    <s v="1 or 2 hours a day"/>
    <x v="21"/>
    <x v="2"/>
    <x v="3"/>
  </r>
  <r>
    <x v="377"/>
    <d v="2012-05-29T21:59:35"/>
    <n v="44000"/>
    <n v="44000"/>
    <s v="USD"/>
    <n v="44"/>
    <s v="Test engineer"/>
    <x v="8"/>
    <s v="USA"/>
    <x v="0"/>
    <s v="4 to 6 hours a day"/>
    <x v="21"/>
    <x v="2"/>
    <x v="2"/>
  </r>
  <r>
    <x v="378"/>
    <d v="2012-05-29T18:21:13"/>
    <n v="34500"/>
    <n v="34500"/>
    <s v="EUR"/>
    <n v="43.828780645210472"/>
    <s v="Analyst"/>
    <x v="7"/>
    <s v="Netherlands"/>
    <x v="1"/>
    <s v="4 to 6 hours a day"/>
    <x v="21"/>
    <x v="2"/>
    <x v="2"/>
  </r>
  <r>
    <x v="379"/>
    <d v="2012-05-29T01:03:19"/>
    <s v="40,000 US"/>
    <n v="40000"/>
    <s v="USD"/>
    <n v="40"/>
    <s v="Staff Accountant"/>
    <x v="4"/>
    <s v="USA"/>
    <x v="0"/>
    <s v="2 to 3 hours per day"/>
    <x v="21"/>
    <x v="2"/>
    <x v="1"/>
  </r>
  <r>
    <x v="380"/>
    <d v="2012-05-29T02:02:39"/>
    <s v="$40K"/>
    <n v="40000"/>
    <s v="USD"/>
    <n v="40"/>
    <s v="SOX,SAP, Insurance Coordinator"/>
    <x v="6"/>
    <s v="Pakistan, Angola"/>
    <x v="5"/>
    <s v="4 to 6 hours a day"/>
    <x v="21"/>
    <x v="2"/>
    <x v="2"/>
  </r>
  <r>
    <x v="381"/>
    <d v="2012-05-28T19:09:37"/>
    <n v="30000"/>
    <n v="30000"/>
    <s v="EUR"/>
    <n v="38.111983169748235"/>
    <s v="Translator"/>
    <x v="7"/>
    <s v="Belgium"/>
    <x v="1"/>
    <s v="1 or 2 hours a day"/>
    <x v="21"/>
    <x v="2"/>
    <x v="3"/>
  </r>
  <r>
    <x v="382"/>
    <d v="2012-05-29T13:16:59"/>
    <s v="30000 EUR"/>
    <n v="30000"/>
    <s v="EUR"/>
    <n v="38.111983169748235"/>
    <s v="Employee"/>
    <x v="7"/>
    <s v="Belgium"/>
    <x v="1"/>
    <s v="2 to 3 hours per day"/>
    <x v="21"/>
    <x v="2"/>
    <x v="1"/>
  </r>
  <r>
    <x v="383"/>
    <d v="2012-05-27T13:45:47"/>
    <n v="36500"/>
    <n v="36500"/>
    <s v="USD"/>
    <n v="36.5"/>
    <s v="Accountant"/>
    <x v="4"/>
    <s v="Saudi Arabia"/>
    <x v="10"/>
    <s v="4 to 6 hours a day"/>
    <x v="21"/>
    <x v="2"/>
    <x v="2"/>
  </r>
  <r>
    <x v="384"/>
    <d v="2012-06-01T02:33:02"/>
    <n v="31200"/>
    <n v="31200"/>
    <s v="USD"/>
    <n v="31.2"/>
    <s v="Data Analyst"/>
    <x v="7"/>
    <s v="USA"/>
    <x v="0"/>
    <s v="4 to 6 hours a day"/>
    <x v="21"/>
    <x v="2"/>
    <x v="2"/>
  </r>
  <r>
    <x v="385"/>
    <d v="2012-05-26T12:53:43"/>
    <s v="Us$24000"/>
    <n v="24000"/>
    <s v="USD"/>
    <n v="24"/>
    <s v="Accountant"/>
    <x v="4"/>
    <s v="UAE"/>
    <x v="10"/>
    <s v="2 to 3 hours per day"/>
    <x v="21"/>
    <x v="2"/>
    <x v="1"/>
  </r>
  <r>
    <x v="386"/>
    <d v="2012-06-10T01:48:44"/>
    <n v="1400"/>
    <n v="16800"/>
    <s v="EUR"/>
    <n v="21.342710575059012"/>
    <s v="account"/>
    <x v="4"/>
    <s v="portugal"/>
    <x v="1"/>
    <s v="4 to 6 hours a day"/>
    <x v="21"/>
    <x v="2"/>
    <x v="2"/>
  </r>
  <r>
    <x v="387"/>
    <d v="2012-05-26T17:07:30"/>
    <n v="20000"/>
    <n v="20000"/>
    <s v="USD"/>
    <n v="20"/>
    <s v="Consultat"/>
    <x v="2"/>
    <s v="Denmark"/>
    <x v="4"/>
    <s v="2 to 3 hours per day"/>
    <x v="21"/>
    <x v="2"/>
    <x v="1"/>
  </r>
  <r>
    <x v="388"/>
    <d v="2012-05-27T04:07:07"/>
    <n v="12000"/>
    <n v="12000"/>
    <s v="USD"/>
    <n v="12"/>
    <s v="Guide for About.com"/>
    <x v="2"/>
    <s v="Spain"/>
    <x v="1"/>
    <s v="2 to 3 hours per day"/>
    <x v="21"/>
    <x v="2"/>
    <x v="1"/>
  </r>
  <r>
    <x v="389"/>
    <d v="2012-06-01T05:37:32"/>
    <n v="240000"/>
    <n v="240000"/>
    <s v="PHP"/>
    <n v="5.6892125418690487"/>
    <s v="IT Coordinator"/>
    <x v="6"/>
    <s v="Philippines"/>
    <x v="5"/>
    <s v="4 to 6 hours a day"/>
    <x v="21"/>
    <x v="2"/>
    <x v="2"/>
  </r>
  <r>
    <x v="390"/>
    <d v="2012-05-26T15:44:32"/>
    <n v="5022"/>
    <n v="5022"/>
    <s v="USD"/>
    <n v="5.0220000000000002"/>
    <s v="Accounts analyst"/>
    <x v="7"/>
    <s v="Pakistan"/>
    <x v="5"/>
    <s v="4 to 6 hours a day"/>
    <x v="21"/>
    <x v="2"/>
    <x v="2"/>
  </r>
  <r>
    <x v="391"/>
    <d v="2012-05-29T21:50:45"/>
    <s v="Rs 250000"/>
    <n v="250000"/>
    <s v="INR"/>
    <n v="4.4519791718606418"/>
    <s v="Manager"/>
    <x v="6"/>
    <s v="India"/>
    <x v="7"/>
    <s v="1 or 2 hours a day"/>
    <x v="21"/>
    <x v="2"/>
    <x v="3"/>
  </r>
  <r>
    <x v="392"/>
    <d v="2012-05-30T14:19:07"/>
    <s v="Rs.2,50,000.00"/>
    <n v="250000"/>
    <s v="INR"/>
    <n v="4.4519791718606418"/>
    <s v="Manager Commercial"/>
    <x v="6"/>
    <s v="India"/>
    <x v="7"/>
    <s v="2 to 3 hours per day"/>
    <x v="21"/>
    <x v="2"/>
    <x v="1"/>
  </r>
  <r>
    <x v="393"/>
    <d v="2012-06-04T14:25:45"/>
    <s v="240000 INR"/>
    <n v="240000"/>
    <s v="INR"/>
    <n v="4.2739000049862161"/>
    <s v="Exicutive TQM"/>
    <x v="5"/>
    <s v="India"/>
    <x v="7"/>
    <s v="2 to 3 hours per day"/>
    <x v="21"/>
    <x v="2"/>
    <x v="1"/>
  </r>
  <r>
    <x v="394"/>
    <d v="2012-05-28T14:00:56"/>
    <n v="194"/>
    <n v="2400"/>
    <s v="USD"/>
    <n v="2.4"/>
    <s v="Accounts Officer"/>
    <x v="4"/>
    <s v="Pakistan"/>
    <x v="5"/>
    <s v="2 to 3 hours per day"/>
    <x v="21"/>
    <x v="2"/>
    <x v="1"/>
  </r>
  <r>
    <x v="395"/>
    <d v="2012-06-04T09:49:44"/>
    <n v="155000"/>
    <n v="155000"/>
    <s v="USD"/>
    <n v="155"/>
    <s v="Consulting Practice Manager"/>
    <x v="6"/>
    <s v="USA"/>
    <x v="0"/>
    <s v="1 or 2 hours a day"/>
    <x v="22"/>
    <x v="2"/>
    <x v="3"/>
  </r>
  <r>
    <x v="396"/>
    <d v="2012-05-28T16:21:27"/>
    <n v="79000"/>
    <n v="79000"/>
    <s v="GBP"/>
    <n v="124.51808349331544"/>
    <s v="Market Analyst"/>
    <x v="7"/>
    <s v="UK"/>
    <x v="3"/>
    <s v="2 to 3 hours per day"/>
    <x v="22"/>
    <x v="2"/>
    <x v="1"/>
  </r>
  <r>
    <x v="397"/>
    <d v="2012-05-27T06:37:13"/>
    <n v="98000"/>
    <n v="98000"/>
    <s v="USD"/>
    <n v="98"/>
    <s v="supply chain manager"/>
    <x v="6"/>
    <s v="indonesia"/>
    <x v="5"/>
    <s v="2 to 3 hours per day"/>
    <x v="22"/>
    <x v="2"/>
    <x v="1"/>
  </r>
  <r>
    <x v="398"/>
    <d v="2012-05-29T21:46:28"/>
    <s v="97,000 USD"/>
    <n v="97000"/>
    <s v="USD"/>
    <n v="97"/>
    <s v="Sr. Manager of Finance"/>
    <x v="6"/>
    <s v="USA"/>
    <x v="0"/>
    <s v="4 to 6 hours a day"/>
    <x v="22"/>
    <x v="2"/>
    <x v="2"/>
  </r>
  <r>
    <x v="399"/>
    <d v="2012-05-28T10:41:38"/>
    <n v="94000"/>
    <n v="94000"/>
    <s v="AUD"/>
    <n v="95.871507701847761"/>
    <s v="Principal Analyst"/>
    <x v="7"/>
    <s v="Australia"/>
    <x v="11"/>
    <s v="2 to 3 hours per day"/>
    <x v="22"/>
    <x v="2"/>
    <x v="1"/>
  </r>
  <r>
    <x v="400"/>
    <d v="2012-05-29T22:35:17"/>
    <n v="95000"/>
    <n v="95000"/>
    <s v="USD"/>
    <n v="95"/>
    <s v="Stress Engineer"/>
    <x v="8"/>
    <s v="USA"/>
    <x v="0"/>
    <s v="4 to 6 hours a day"/>
    <x v="22"/>
    <x v="2"/>
    <x v="2"/>
  </r>
  <r>
    <x v="401"/>
    <d v="2012-05-31T08:20:03"/>
    <n v="89000"/>
    <n v="89000"/>
    <s v="USD"/>
    <n v="89"/>
    <s v="BI Analyst"/>
    <x v="7"/>
    <s v="USA"/>
    <x v="0"/>
    <s v="All the 8 hours baby, all the 8!"/>
    <x v="22"/>
    <x v="2"/>
    <x v="0"/>
  </r>
  <r>
    <x v="402"/>
    <d v="2012-05-30T19:27:35"/>
    <s v="60000 Euros"/>
    <n v="60000"/>
    <s v="EUR"/>
    <n v="76.223966339496471"/>
    <s v="Sales Analyst"/>
    <x v="7"/>
    <s v="Italy"/>
    <x v="1"/>
    <s v="All the 8 hours baby, all the 8!"/>
    <x v="22"/>
    <x v="2"/>
    <x v="0"/>
  </r>
  <r>
    <x v="403"/>
    <d v="2012-05-29T23:09:29"/>
    <n v="65000"/>
    <n v="65000"/>
    <s v="USD"/>
    <n v="65"/>
    <s v="Data Analyst"/>
    <x v="7"/>
    <s v="USA"/>
    <x v="0"/>
    <s v="All the 8 hours baby, all the 8!"/>
    <x v="22"/>
    <x v="2"/>
    <x v="0"/>
  </r>
  <r>
    <x v="404"/>
    <d v="2012-05-28T17:17:39"/>
    <n v="60000"/>
    <n v="60000"/>
    <s v="USD"/>
    <n v="60"/>
    <s v="manager"/>
    <x v="6"/>
    <s v="India"/>
    <x v="7"/>
    <s v="All the 8 hours baby, all the 8!"/>
    <x v="22"/>
    <x v="2"/>
    <x v="0"/>
  </r>
  <r>
    <x v="405"/>
    <d v="2012-05-29T00:12:23"/>
    <n v="23000"/>
    <n v="23000"/>
    <s v="USD"/>
    <n v="23"/>
    <s v="Chief Accountant"/>
    <x v="4"/>
    <s v="Saudi Arabia"/>
    <x v="10"/>
    <s v="All the 8 hours baby, all the 8!"/>
    <x v="22"/>
    <x v="2"/>
    <x v="0"/>
  </r>
  <r>
    <x v="406"/>
    <d v="2012-05-26T17:44:34"/>
    <s v="Rs 1200000"/>
    <n v="1200000"/>
    <s v="INR"/>
    <n v="21.369500024931082"/>
    <s v="Regional Formwork Head "/>
    <x v="6"/>
    <s v="India"/>
    <x v="7"/>
    <s v="All the 8 hours baby, all the 8!"/>
    <x v="22"/>
    <x v="2"/>
    <x v="0"/>
  </r>
  <r>
    <x v="407"/>
    <d v="2012-05-29T18:33:08"/>
    <n v="80000"/>
    <n v="80000"/>
    <s v="USD"/>
    <n v="80"/>
    <s v="Developer"/>
    <x v="7"/>
    <s v="USA"/>
    <x v="0"/>
    <s v="1 or 2 hours a day"/>
    <x v="22"/>
    <x v="2"/>
    <x v="3"/>
  </r>
  <r>
    <x v="408"/>
    <d v="2012-06-12T02:43:17"/>
    <s v="$65,000 US"/>
    <n v="65000"/>
    <s v="USD"/>
    <n v="65"/>
    <s v="Sr Financial Systems Analyst"/>
    <x v="7"/>
    <s v="USA"/>
    <x v="0"/>
    <s v="4 to 6 hours a day"/>
    <x v="22"/>
    <x v="2"/>
    <x v="2"/>
  </r>
  <r>
    <x v="409"/>
    <d v="2012-05-28T17:42:57"/>
    <n v="50000"/>
    <n v="50000"/>
    <s v="EUR"/>
    <n v="63.519971949580388"/>
    <s v="Network Enginer"/>
    <x v="8"/>
    <s v="Portugal"/>
    <x v="1"/>
    <s v="2 to 3 hours per day"/>
    <x v="22"/>
    <x v="2"/>
    <x v="1"/>
  </r>
  <r>
    <x v="410"/>
    <d v="2012-05-28T22:36:47"/>
    <n v="59000"/>
    <n v="59000"/>
    <s v="USD"/>
    <n v="59"/>
    <s v="Management Analyst"/>
    <x v="7"/>
    <s v="USA"/>
    <x v="0"/>
    <s v="4 to 6 hours a day"/>
    <x v="22"/>
    <x v="2"/>
    <x v="2"/>
  </r>
  <r>
    <x v="411"/>
    <d v="2012-05-28T18:11:36"/>
    <s v="â‚¬ 45000"/>
    <n v="45000"/>
    <s v="EUR"/>
    <n v="57.16797475462235"/>
    <s v="Sales Planning"/>
    <x v="6"/>
    <s v="Spain"/>
    <x v="1"/>
    <s v="4 to 6 hours a day"/>
    <x v="22"/>
    <x v="2"/>
    <x v="2"/>
  </r>
  <r>
    <x v="412"/>
    <d v="2012-06-13T00:37:24"/>
    <s v="â‚¬ 45000"/>
    <n v="45000"/>
    <s v="EUR"/>
    <n v="57.16797475462235"/>
    <s v="IT Trainer"/>
    <x v="7"/>
    <s v="Netherlands"/>
    <x v="1"/>
    <s v="2 to 3 hours per day"/>
    <x v="22"/>
    <x v="2"/>
    <x v="1"/>
  </r>
  <r>
    <x v="413"/>
    <d v="2012-05-30T23:01:48"/>
    <n v="55000"/>
    <n v="55000"/>
    <s v="USD"/>
    <n v="55"/>
    <s v="Supplier Manager"/>
    <x v="6"/>
    <s v="USA"/>
    <x v="0"/>
    <s v="2 to 3 hours per day"/>
    <x v="22"/>
    <x v="2"/>
    <x v="1"/>
  </r>
  <r>
    <x v="414"/>
    <d v="2012-05-31T16:16:11"/>
    <s v="Â£30500"/>
    <n v="30500"/>
    <s v="GBP"/>
    <n v="48.073437298052163"/>
    <s v="Construction Estimator"/>
    <x v="2"/>
    <s v="UK"/>
    <x v="3"/>
    <s v="4 to 6 hours a day"/>
    <x v="22"/>
    <x v="2"/>
    <x v="2"/>
  </r>
  <r>
    <x v="415"/>
    <d v="2012-05-29T04:11:58"/>
    <s v="Â£30000"/>
    <n v="30000"/>
    <s v="GBP"/>
    <n v="47.285348162018529"/>
    <s v="Infection Prevention Surveillance Specialist"/>
    <x v="0"/>
    <s v="UK"/>
    <x v="3"/>
    <s v="4 to 6 hours a day"/>
    <x v="22"/>
    <x v="2"/>
    <x v="2"/>
  </r>
  <r>
    <x v="416"/>
    <d v="2012-05-28T18:50:35"/>
    <n v="29000"/>
    <n v="29000"/>
    <s v="GBP"/>
    <n v="45.709169889951241"/>
    <s v="Financial Analyst"/>
    <x v="7"/>
    <s v="UK"/>
    <x v="3"/>
    <s v="4 to 6 hours a day"/>
    <x v="22"/>
    <x v="2"/>
    <x v="2"/>
  </r>
  <r>
    <x v="417"/>
    <d v="2012-06-06T18:52:03"/>
    <n v="700"/>
    <n v="8400"/>
    <s v="USD"/>
    <n v="8.4"/>
    <s v="gov employee"/>
    <x v="7"/>
    <s v="indonesia"/>
    <x v="5"/>
    <s v="4 to 6 hours a day"/>
    <x v="22"/>
    <x v="2"/>
    <x v="2"/>
  </r>
  <r>
    <x v="418"/>
    <d v="2012-05-26T13:42:21"/>
    <n v="180000"/>
    <n v="180000"/>
    <s v="INR"/>
    <n v="3.2054250037396623"/>
    <s v="accounts"/>
    <x v="4"/>
    <s v="India"/>
    <x v="7"/>
    <s v="2 to 3 hours per day"/>
    <x v="22"/>
    <x v="2"/>
    <x v="1"/>
  </r>
  <r>
    <x v="419"/>
    <d v="2012-05-29T00:47:17"/>
    <n v="95856"/>
    <n v="95856"/>
    <s v="USD"/>
    <n v="95.855999999999995"/>
    <s v="Analyst"/>
    <x v="7"/>
    <s v="USA"/>
    <x v="0"/>
    <s v="2 to 3 hours per day"/>
    <x v="23"/>
    <x v="2"/>
    <x v="1"/>
  </r>
  <r>
    <x v="420"/>
    <d v="2012-05-26T22:22:58"/>
    <n v="95000"/>
    <n v="95000"/>
    <s v="USD"/>
    <n v="95"/>
    <s v="Business Analyst"/>
    <x v="7"/>
    <s v="USA"/>
    <x v="0"/>
    <s v="2 to 3 hours per day"/>
    <x v="23"/>
    <x v="2"/>
    <x v="1"/>
  </r>
  <r>
    <x v="421"/>
    <d v="2012-05-28T05:51:10"/>
    <s v="AUD90000"/>
    <n v="90000"/>
    <s v="AUD"/>
    <n v="91.791869076237219"/>
    <s v="Senior Research Analyst"/>
    <x v="7"/>
    <s v="Australia"/>
    <x v="11"/>
    <s v="4 to 6 hours a day"/>
    <x v="23"/>
    <x v="2"/>
    <x v="2"/>
  </r>
  <r>
    <x v="422"/>
    <d v="2012-05-28T23:53:02"/>
    <n v="1100000"/>
    <n v="1100000"/>
    <s v="INR"/>
    <n v="19.588708356186824"/>
    <s v="Sr. Consultant"/>
    <x v="2"/>
    <s v="India"/>
    <x v="7"/>
    <s v="All the 8 hours baby, all the 8!"/>
    <x v="23"/>
    <x v="2"/>
    <x v="0"/>
  </r>
  <r>
    <x v="423"/>
    <d v="2012-05-30T19:42:50"/>
    <n v="77000"/>
    <n v="77000"/>
    <s v="USD"/>
    <n v="77"/>
    <s v="Chemical Engineer"/>
    <x v="8"/>
    <s v="USA"/>
    <x v="0"/>
    <s v="2 to 3 hours per day"/>
    <x v="23"/>
    <x v="2"/>
    <x v="1"/>
  </r>
  <r>
    <x v="424"/>
    <d v="2012-06-09T01:47:30"/>
    <n v="72000"/>
    <n v="72000"/>
    <s v="USD"/>
    <n v="72"/>
    <s v="Consultant"/>
    <x v="2"/>
    <s v="USA"/>
    <x v="0"/>
    <s v="2 to 3 hours per day"/>
    <x v="23"/>
    <x v="2"/>
    <x v="1"/>
  </r>
  <r>
    <x v="425"/>
    <d v="2012-06-12T03:32:27"/>
    <n v="65000"/>
    <n v="65000"/>
    <s v="USD"/>
    <n v="65"/>
    <s v="Assistant Controller"/>
    <x v="5"/>
    <s v="USA"/>
    <x v="0"/>
    <s v="2 to 3 hours per day"/>
    <x v="23"/>
    <x v="2"/>
    <x v="1"/>
  </r>
  <r>
    <x v="426"/>
    <d v="2012-05-30T00:02:08"/>
    <n v="64500"/>
    <n v="64500"/>
    <s v="USD"/>
    <n v="64.5"/>
    <s v="Lead Budget/Financial Analyst"/>
    <x v="7"/>
    <s v="USA"/>
    <x v="0"/>
    <s v="4 to 6 hours a day"/>
    <x v="23"/>
    <x v="2"/>
    <x v="2"/>
  </r>
  <r>
    <x v="427"/>
    <d v="2012-05-30T20:47:55"/>
    <s v="50000 US$"/>
    <n v="50000"/>
    <s v="USD"/>
    <n v="50"/>
    <s v="Sr. Financial Analyst"/>
    <x v="7"/>
    <s v="Kuwait"/>
    <x v="10"/>
    <s v="4 to 6 hours a day"/>
    <x v="23"/>
    <x v="2"/>
    <x v="2"/>
  </r>
  <r>
    <x v="428"/>
    <d v="2012-06-03T12:09:27"/>
    <s v="10 lacs INR"/>
    <n v="1000000"/>
    <s v="INR"/>
    <n v="17.807916687442567"/>
    <s v="Category Manager"/>
    <x v="6"/>
    <s v="India"/>
    <x v="7"/>
    <s v="2 to 3 hours per day"/>
    <x v="23"/>
    <x v="2"/>
    <x v="1"/>
  </r>
  <r>
    <x v="429"/>
    <d v="2012-05-29T00:16:55"/>
    <s v="Rs. 900000"/>
    <n v="900000"/>
    <s v="INR"/>
    <n v="16.02712501869831"/>
    <s v="Manager F &amp; A"/>
    <x v="6"/>
    <s v="India"/>
    <x v="7"/>
    <s v="1 or 2 hours a day"/>
    <x v="23"/>
    <x v="2"/>
    <x v="3"/>
  </r>
  <r>
    <x v="430"/>
    <d v="2012-05-27T15:25:40"/>
    <n v="1300"/>
    <n v="15600"/>
    <s v="USD"/>
    <n v="15.6"/>
    <s v="Document controller "/>
    <x v="5"/>
    <s v="Kuwait "/>
    <x v="10"/>
    <s v="4 to 6 hours a day"/>
    <x v="23"/>
    <x v="2"/>
    <x v="2"/>
  </r>
  <r>
    <x v="431"/>
    <d v="2012-05-26T15:27:48"/>
    <s v="8 Lakhs"/>
    <n v="800000"/>
    <s v="INR"/>
    <n v="14.246333349954055"/>
    <s v="Manager"/>
    <x v="6"/>
    <s v="India"/>
    <x v="7"/>
    <s v="2 to 3 hours per day"/>
    <x v="23"/>
    <x v="2"/>
    <x v="1"/>
  </r>
  <r>
    <x v="432"/>
    <d v="2012-05-28T20:45:35"/>
    <n v="13.5"/>
    <n v="13500"/>
    <s v="USD"/>
    <n v="13.5"/>
    <s v="Project manager"/>
    <x v="6"/>
    <s v="Montenegro"/>
    <x v="9"/>
    <s v="4 to 6 hours a day"/>
    <x v="23"/>
    <x v="2"/>
    <x v="2"/>
  </r>
  <r>
    <x v="433"/>
    <d v="2012-05-28T12:35:38"/>
    <s v="Net- 56000Rs, Gross - 61000Rs"/>
    <n v="612000"/>
    <s v="INR"/>
    <n v="10.898445012714852"/>
    <s v="Asst. Manager "/>
    <x v="6"/>
    <s v="India"/>
    <x v="7"/>
    <s v="2 to 3 hours per day"/>
    <x v="23"/>
    <x v="2"/>
    <x v="1"/>
  </r>
  <r>
    <x v="434"/>
    <d v="2012-06-06T19:39:06"/>
    <n v="550000"/>
    <n v="550000"/>
    <s v="INR"/>
    <n v="9.7943541780934122"/>
    <s v="Accounts manager"/>
    <x v="6"/>
    <s v="India"/>
    <x v="7"/>
    <s v="4 to 6 hours a day"/>
    <x v="23"/>
    <x v="2"/>
    <x v="2"/>
  </r>
  <r>
    <x v="435"/>
    <d v="2012-05-27T04:12:04"/>
    <n v="5000"/>
    <n v="5000"/>
    <s v="USD"/>
    <n v="5"/>
    <s v="Policy advisor"/>
    <x v="2"/>
    <s v="Aruba"/>
    <x v="2"/>
    <s v="1 or 2 hours a day"/>
    <x v="23"/>
    <x v="2"/>
    <x v="3"/>
  </r>
  <r>
    <x v="436"/>
    <d v="2012-06-12T15:09:22"/>
    <n v="156000"/>
    <n v="156000"/>
    <s v="AUD"/>
    <n v="159.10590639881119"/>
    <s v="Senior Associate Engineer"/>
    <x v="8"/>
    <s v="Australia"/>
    <x v="11"/>
    <s v="2 to 3 hours per day"/>
    <x v="24"/>
    <x v="2"/>
    <x v="1"/>
  </r>
  <r>
    <x v="437"/>
    <d v="2012-05-29T13:15:17"/>
    <n v="140000"/>
    <n v="140000"/>
    <s v="USD"/>
    <n v="140"/>
    <s v="Senior Accountant"/>
    <x v="4"/>
    <s v="USA"/>
    <x v="0"/>
    <s v="4 to 6 hours a day"/>
    <x v="24"/>
    <x v="2"/>
    <x v="2"/>
  </r>
  <r>
    <x v="438"/>
    <d v="2012-06-02T19:14:35"/>
    <n v="140000"/>
    <n v="140000"/>
    <s v="USD"/>
    <n v="140"/>
    <s v="sr manager"/>
    <x v="6"/>
    <s v="USA"/>
    <x v="0"/>
    <s v="4 to 6 hours a day"/>
    <x v="24"/>
    <x v="2"/>
    <x v="2"/>
  </r>
  <r>
    <x v="439"/>
    <d v="2012-06-01T19:57:45"/>
    <s v="Â£80000"/>
    <n v="80000"/>
    <s v="GBP"/>
    <n v="126.09426176538274"/>
    <s v="Owner of Business Improvement Consultancy"/>
    <x v="2"/>
    <s v="UK"/>
    <x v="3"/>
    <s v="4 to 6 hours a day"/>
    <x v="24"/>
    <x v="2"/>
    <x v="2"/>
  </r>
  <r>
    <x v="440"/>
    <d v="2012-05-29T08:59:41"/>
    <n v="107000"/>
    <n v="107000"/>
    <s v="USD"/>
    <n v="107"/>
    <s v="Certified Public Accountant"/>
    <x v="4"/>
    <s v="USA"/>
    <x v="0"/>
    <s v="4 to 6 hours a day"/>
    <x v="24"/>
    <x v="2"/>
    <x v="2"/>
  </r>
  <r>
    <x v="441"/>
    <d v="2012-05-29T02:26:28"/>
    <s v="100000 USD"/>
    <n v="100000"/>
    <s v="USD"/>
    <n v="100"/>
    <s v="Controller"/>
    <x v="5"/>
    <s v="Norway"/>
    <x v="4"/>
    <s v="4 to 6 hours a day"/>
    <x v="24"/>
    <x v="2"/>
    <x v="2"/>
  </r>
  <r>
    <x v="442"/>
    <d v="2012-06-04T23:00:10"/>
    <n v="92000"/>
    <n v="92000"/>
    <s v="USD"/>
    <n v="92"/>
    <s v="BI director"/>
    <x v="1"/>
    <s v="USA"/>
    <x v="0"/>
    <s v="2 to 3 hours per day"/>
    <x v="24"/>
    <x v="2"/>
    <x v="1"/>
  </r>
  <r>
    <x v="443"/>
    <d v="2012-05-27T10:13:27"/>
    <n v="87456"/>
    <n v="87456"/>
    <s v="USD"/>
    <n v="87.456000000000003"/>
    <s v="qa team supervisor "/>
    <x v="6"/>
    <s v="USA"/>
    <x v="0"/>
    <s v="2 to 3 hours per day"/>
    <x v="24"/>
    <x v="2"/>
    <x v="1"/>
  </r>
  <r>
    <x v="444"/>
    <d v="2012-05-26T22:43:11"/>
    <s v="Â£55000"/>
    <n v="55000"/>
    <s v="GBP"/>
    <n v="86.689804963700638"/>
    <s v="Financial controller"/>
    <x v="5"/>
    <s v="UK"/>
    <x v="3"/>
    <s v="4 to 6 hours a day"/>
    <x v="24"/>
    <x v="2"/>
    <x v="2"/>
  </r>
  <r>
    <x v="445"/>
    <d v="2012-06-05T21:33:47"/>
    <n v="85000"/>
    <n v="85000"/>
    <s v="USD"/>
    <n v="85"/>
    <s v="Financial Analyst"/>
    <x v="7"/>
    <s v="USA"/>
    <x v="0"/>
    <s v="4 to 6 hours a day"/>
    <x v="24"/>
    <x v="2"/>
    <x v="2"/>
  </r>
  <r>
    <x v="446"/>
    <d v="2012-05-29T21:33:42"/>
    <s v="$83000 USD "/>
    <n v="83000"/>
    <s v="USD"/>
    <n v="83"/>
    <s v="Senior Planning Analyst"/>
    <x v="7"/>
    <s v="Canada"/>
    <x v="6"/>
    <s v="4 to 6 hours a day"/>
    <x v="24"/>
    <x v="2"/>
    <x v="2"/>
  </r>
  <r>
    <x v="447"/>
    <d v="2012-06-12T00:26:07"/>
    <n v="100000"/>
    <n v="100000"/>
    <s v="USD"/>
    <n v="100"/>
    <s v="analyst"/>
    <x v="7"/>
    <s v="USA"/>
    <x v="0"/>
    <s v="All the 8 hours baby, all the 8!"/>
    <x v="24"/>
    <x v="2"/>
    <x v="0"/>
  </r>
  <r>
    <x v="448"/>
    <d v="2012-05-30T00:50:03"/>
    <n v="81000"/>
    <n v="81000"/>
    <s v="USD"/>
    <n v="81"/>
    <s v="Finance &amp; IT Manager"/>
    <x v="6"/>
    <s v="USA"/>
    <x v="0"/>
    <s v="1 or 2 hours a day"/>
    <x v="24"/>
    <x v="2"/>
    <x v="3"/>
  </r>
  <r>
    <x v="449"/>
    <d v="2012-05-29T19:23:32"/>
    <n v="60000"/>
    <n v="60000"/>
    <s v="USD"/>
    <n v="60"/>
    <s v="Business Information Analyst"/>
    <x v="7"/>
    <s v="USA"/>
    <x v="0"/>
    <s v="All the 8 hours baby, all the 8!"/>
    <x v="24"/>
    <x v="2"/>
    <x v="0"/>
  </r>
  <r>
    <x v="450"/>
    <d v="2012-06-01T20:53:08"/>
    <n v="50000"/>
    <n v="50000"/>
    <s v="USD"/>
    <n v="50"/>
    <s v="Catalog Circulation Analyst"/>
    <x v="7"/>
    <s v="USA"/>
    <x v="0"/>
    <s v="All the 8 hours baby, all the 8!"/>
    <x v="24"/>
    <x v="2"/>
    <x v="0"/>
  </r>
  <r>
    <x v="451"/>
    <d v="2012-05-29T03:28:37"/>
    <s v="â‚¬35,000 / â‚¬44,000"/>
    <n v="35000"/>
    <s v="EUR"/>
    <n v="44.463980364706273"/>
    <s v="Business Analyst"/>
    <x v="7"/>
    <s v="Ireland"/>
    <x v="1"/>
    <s v="All the 8 hours baby, all the 8!"/>
    <x v="24"/>
    <x v="2"/>
    <x v="0"/>
  </r>
  <r>
    <x v="452"/>
    <d v="2012-05-28T15:21:51"/>
    <s v="Â£50"/>
    <n v="50000"/>
    <s v="GBP"/>
    <n v="78.808913603364203"/>
    <s v="Production manager"/>
    <x v="6"/>
    <s v="UK"/>
    <x v="3"/>
    <s v="2 to 3 hours per day"/>
    <x v="24"/>
    <x v="2"/>
    <x v="1"/>
  </r>
  <r>
    <x v="453"/>
    <d v="2012-05-29T10:11:28"/>
    <n v="35000"/>
    <n v="35000"/>
    <s v="USD"/>
    <n v="35"/>
    <s v="AVP Securitisation"/>
    <x v="3"/>
    <s v="Malaysia"/>
    <x v="5"/>
    <s v="All the 8 hours baby, all the 8!"/>
    <x v="24"/>
    <x v="2"/>
    <x v="0"/>
  </r>
  <r>
    <x v="454"/>
    <d v="2012-05-30T14:28:57"/>
    <s v="Rs. 1150000/-"/>
    <n v="1150000"/>
    <s v="INR"/>
    <n v="20.479104190558953"/>
    <s v="Project Manager"/>
    <x v="6"/>
    <s v="India"/>
    <x v="7"/>
    <s v="All the 8 hours baby, all the 8!"/>
    <x v="24"/>
    <x v="2"/>
    <x v="0"/>
  </r>
  <r>
    <x v="455"/>
    <d v="2012-05-28T13:37:10"/>
    <n v="600000"/>
    <n v="600000"/>
    <s v="INR"/>
    <n v="10.684750012465541"/>
    <s v="Business Analyst"/>
    <x v="7"/>
    <s v="India"/>
    <x v="7"/>
    <s v="All the 8 hours baby, all the 8!"/>
    <x v="24"/>
    <x v="2"/>
    <x v="0"/>
  </r>
  <r>
    <x v="456"/>
    <d v="2012-06-01T20:38:57"/>
    <n v="10000"/>
    <n v="10000"/>
    <s v="USD"/>
    <n v="10"/>
    <s v="dgm"/>
    <x v="6"/>
    <s v="India"/>
    <x v="7"/>
    <s v="All the 8 hours baby, all the 8!"/>
    <x v="24"/>
    <x v="2"/>
    <x v="0"/>
  </r>
  <r>
    <x v="457"/>
    <d v="2012-05-28T23:02:08"/>
    <n v="75000"/>
    <n v="75000"/>
    <s v="USD"/>
    <n v="75"/>
    <s v="Financial Analyst"/>
    <x v="7"/>
    <s v="USA"/>
    <x v="0"/>
    <s v="4 to 6 hours a day"/>
    <x v="24"/>
    <x v="2"/>
    <x v="2"/>
  </r>
  <r>
    <x v="458"/>
    <d v="2012-06-02T06:43:25"/>
    <n v="68000"/>
    <n v="68000"/>
    <s v="USD"/>
    <n v="68"/>
    <s v="Supply Chain Analyst"/>
    <x v="7"/>
    <s v="USA"/>
    <x v="0"/>
    <s v="4 to 6 hours a day"/>
    <x v="24"/>
    <x v="2"/>
    <x v="2"/>
  </r>
  <r>
    <x v="459"/>
    <d v="2012-05-30T20:19:51"/>
    <n v="64000"/>
    <n v="64000"/>
    <s v="USD"/>
    <n v="64"/>
    <s v="Program Manager"/>
    <x v="6"/>
    <s v="USA"/>
    <x v="0"/>
    <s v="2 to 3 hours per day"/>
    <x v="24"/>
    <x v="2"/>
    <x v="1"/>
  </r>
  <r>
    <x v="460"/>
    <d v="2012-06-05T19:14:04"/>
    <n v="62000"/>
    <n v="62000"/>
    <s v="USD"/>
    <n v="62"/>
    <s v="Quality Engineer"/>
    <x v="8"/>
    <s v="USA"/>
    <x v="0"/>
    <s v="2 to 3 hours per day"/>
    <x v="24"/>
    <x v="2"/>
    <x v="1"/>
  </r>
  <r>
    <x v="461"/>
    <d v="2012-05-30T01:52:33"/>
    <n v="61000"/>
    <n v="61000"/>
    <s v="USD"/>
    <n v="61"/>
    <s v="Treasury Analyst"/>
    <x v="7"/>
    <s v="USA"/>
    <x v="0"/>
    <s v="4 to 6 hours a day"/>
    <x v="24"/>
    <x v="2"/>
    <x v="2"/>
  </r>
  <r>
    <x v="462"/>
    <d v="2012-05-26T11:26:46"/>
    <n v="60000"/>
    <n v="60000"/>
    <s v="USD"/>
    <n v="60"/>
    <s v="business analyst"/>
    <x v="7"/>
    <s v="USA"/>
    <x v="0"/>
    <s v="4 to 6 hours a day"/>
    <x v="24"/>
    <x v="2"/>
    <x v="2"/>
  </r>
  <r>
    <x v="463"/>
    <d v="2012-05-29T00:29:32"/>
    <n v="60000"/>
    <n v="60000"/>
    <s v="USD"/>
    <n v="60"/>
    <s v="sample manager"/>
    <x v="6"/>
    <s v="USA"/>
    <x v="0"/>
    <s v="4 to 6 hours a day"/>
    <x v="24"/>
    <x v="2"/>
    <x v="2"/>
  </r>
  <r>
    <x v="464"/>
    <d v="2012-05-29T19:33:07"/>
    <n v="45000"/>
    <n v="45000"/>
    <s v="EUR"/>
    <n v="57.16797475462235"/>
    <s v="Junior Controller"/>
    <x v="5"/>
    <s v="Germany"/>
    <x v="1"/>
    <s v="4 to 6 hours a day"/>
    <x v="24"/>
    <x v="2"/>
    <x v="2"/>
  </r>
  <r>
    <x v="465"/>
    <d v="2012-06-11T21:52:14"/>
    <n v="56600"/>
    <n v="56600"/>
    <s v="USD"/>
    <n v="56.6"/>
    <s v="ECommerce Manager"/>
    <x v="6"/>
    <s v="USA"/>
    <x v="0"/>
    <s v="4 to 6 hours a day"/>
    <x v="24"/>
    <x v="2"/>
    <x v="2"/>
  </r>
  <r>
    <x v="466"/>
    <d v="2012-05-29T16:41:19"/>
    <s v="41000 â‚¬"/>
    <n v="41000"/>
    <s v="EUR"/>
    <n v="52.086376998655922"/>
    <s v="engineer"/>
    <x v="8"/>
    <s v="Spain"/>
    <x v="1"/>
    <s v="4 to 6 hours a day"/>
    <x v="24"/>
    <x v="2"/>
    <x v="2"/>
  </r>
  <r>
    <x v="467"/>
    <d v="2012-06-19T06:50:47"/>
    <n v="48000"/>
    <n v="48000"/>
    <s v="USD"/>
    <n v="48"/>
    <s v="Inventory Analyst"/>
    <x v="7"/>
    <s v="USA"/>
    <x v="0"/>
    <s v="4 to 6 hours a day"/>
    <x v="24"/>
    <x v="2"/>
    <x v="2"/>
  </r>
  <r>
    <x v="468"/>
    <d v="2012-06-04T23:38:47"/>
    <s v="30000 â‚¬"/>
    <n v="30000"/>
    <s v="EUR"/>
    <n v="38.111983169748235"/>
    <s v="Safety technician"/>
    <x v="7"/>
    <s v="Spain"/>
    <x v="1"/>
    <s v="1 or 2 hours a day"/>
    <x v="24"/>
    <x v="2"/>
    <x v="3"/>
  </r>
  <r>
    <x v="469"/>
    <d v="2012-05-26T19:22:53"/>
    <s v="AUS$36000"/>
    <n v="36000"/>
    <s v="USD"/>
    <n v="36"/>
    <s v="Key Expert User"/>
    <x v="6"/>
    <s v="Australia"/>
    <x v="11"/>
    <s v="2 to 3 hours per day"/>
    <x v="24"/>
    <x v="2"/>
    <x v="1"/>
  </r>
  <r>
    <x v="470"/>
    <d v="2012-05-28T17:42:22"/>
    <s v="AED 120000"/>
    <n v="120000"/>
    <s v="AED"/>
    <n v="32.666305522511173"/>
    <s v="Finance Manager"/>
    <x v="6"/>
    <s v="UAE"/>
    <x v="10"/>
    <s v="2 to 3 hours per day"/>
    <x v="24"/>
    <x v="2"/>
    <x v="1"/>
  </r>
  <r>
    <x v="471"/>
    <d v="2012-06-10T15:59:17"/>
    <n v="30000"/>
    <n v="30000"/>
    <s v="USD"/>
    <n v="30"/>
    <s v="Teacher"/>
    <x v="7"/>
    <s v="Malaysia"/>
    <x v="5"/>
    <s v="1 or 2 hours a day"/>
    <x v="24"/>
    <x v="2"/>
    <x v="3"/>
  </r>
  <r>
    <x v="472"/>
    <d v="2012-05-29T00:07:36"/>
    <n v="20000"/>
    <n v="20000"/>
    <s v="EUR"/>
    <n v="25.407988779832156"/>
    <s v="warehouse management"/>
    <x v="6"/>
    <s v="GREECE"/>
    <x v="1"/>
    <s v="1 or 2 hours a day"/>
    <x v="24"/>
    <x v="2"/>
    <x v="3"/>
  </r>
  <r>
    <x v="473"/>
    <d v="2012-05-26T12:52:37"/>
    <n v="24000"/>
    <n v="24000"/>
    <s v="USD"/>
    <n v="24"/>
    <s v="Management Accountant"/>
    <x v="6"/>
    <s v="Saudi Arabai"/>
    <x v="10"/>
    <s v="4 to 6 hours a day"/>
    <x v="24"/>
    <x v="2"/>
    <x v="2"/>
  </r>
  <r>
    <x v="474"/>
    <d v="2012-05-27T23:46:03"/>
    <n v="18060"/>
    <n v="18060"/>
    <s v="USD"/>
    <n v="18.059999999999999"/>
    <s v="Reporting Supervisor"/>
    <x v="1"/>
    <s v="Philippines"/>
    <x v="5"/>
    <s v="4 to 6 hours a day"/>
    <x v="24"/>
    <x v="2"/>
    <x v="2"/>
  </r>
  <r>
    <x v="475"/>
    <d v="2012-05-29T12:17:07"/>
    <n v="18000"/>
    <n v="18000"/>
    <s v="USD"/>
    <n v="18"/>
    <s v="Manager"/>
    <x v="6"/>
    <s v="India"/>
    <x v="7"/>
    <s v="4 to 6 hours a day"/>
    <x v="24"/>
    <x v="2"/>
    <x v="2"/>
  </r>
  <r>
    <x v="476"/>
    <d v="2012-05-29T17:36:13"/>
    <n v="18000"/>
    <n v="18000"/>
    <s v="USD"/>
    <n v="18"/>
    <s v="liquidity manager"/>
    <x v="6"/>
    <s v="Ghana"/>
    <x v="8"/>
    <s v="4 to 6 hours a day"/>
    <x v="24"/>
    <x v="2"/>
    <x v="2"/>
  </r>
  <r>
    <x v="477"/>
    <d v="2012-05-26T15:09:27"/>
    <s v="Ind Rs.10,00,000.00"/>
    <n v="1000000"/>
    <s v="INR"/>
    <n v="17.807916687442567"/>
    <s v="Sr Associate"/>
    <x v="7"/>
    <s v="India"/>
    <x v="7"/>
    <s v="2 to 3 hours per day"/>
    <x v="24"/>
    <x v="2"/>
    <x v="1"/>
  </r>
  <r>
    <x v="478"/>
    <d v="2012-05-26T12:30:22"/>
    <n v="1400"/>
    <n v="16800"/>
    <s v="USD"/>
    <n v="16.8"/>
    <s v="Assistant"/>
    <x v="7"/>
    <s v="Pakistan"/>
    <x v="5"/>
    <s v="4 to 6 hours a day"/>
    <x v="24"/>
    <x v="2"/>
    <x v="2"/>
  </r>
  <r>
    <x v="479"/>
    <d v="2012-05-29T12:29:12"/>
    <s v="us $ 14000"/>
    <n v="14000"/>
    <s v="USD"/>
    <n v="14"/>
    <s v="Pricing Analyst"/>
    <x v="7"/>
    <s v="India"/>
    <x v="7"/>
    <s v="4 to 6 hours a day"/>
    <x v="24"/>
    <x v="2"/>
    <x v="2"/>
  </r>
  <r>
    <x v="480"/>
    <d v="2012-05-26T11:10:23"/>
    <s v="Rs60000"/>
    <n v="720000"/>
    <s v="INR"/>
    <n v="12.821700014958649"/>
    <s v="Quantity Surveyor"/>
    <x v="6"/>
    <s v="India"/>
    <x v="7"/>
    <s v="4 to 6 hours a day"/>
    <x v="24"/>
    <x v="2"/>
    <x v="2"/>
  </r>
  <r>
    <x v="481"/>
    <d v="2012-05-26T14:22:05"/>
    <n v="1000"/>
    <n v="12000"/>
    <s v="USD"/>
    <n v="12"/>
    <s v="tech operator (oil)"/>
    <x v="7"/>
    <s v="uae"/>
    <x v="10"/>
    <s v="4 to 6 hours a day"/>
    <x v="24"/>
    <x v="2"/>
    <x v="2"/>
  </r>
  <r>
    <x v="482"/>
    <d v="2012-06-16T17:07:45"/>
    <s v="INR 50000"/>
    <n v="600000"/>
    <s v="INR"/>
    <n v="10.684750012465541"/>
    <s v="Manager- Customer Support"/>
    <x v="6"/>
    <s v="India"/>
    <x v="7"/>
    <s v="4 to 6 hours a day"/>
    <x v="24"/>
    <x v="2"/>
    <x v="2"/>
  </r>
  <r>
    <x v="483"/>
    <d v="2012-05-26T16:05:02"/>
    <n v="10000"/>
    <n v="10000"/>
    <s v="USD"/>
    <n v="10"/>
    <s v="Reporting Analyst"/>
    <x v="7"/>
    <s v="India"/>
    <x v="7"/>
    <s v="4 to 6 hours a day"/>
    <x v="24"/>
    <x v="2"/>
    <x v="2"/>
  </r>
  <r>
    <x v="484"/>
    <d v="2012-05-26T20:08:21"/>
    <n v="10000"/>
    <n v="10000"/>
    <s v="USD"/>
    <n v="10"/>
    <s v="BDM"/>
    <x v="6"/>
    <s v="India"/>
    <x v="7"/>
    <s v="1 or 2 hours a day"/>
    <x v="24"/>
    <x v="2"/>
    <x v="3"/>
  </r>
  <r>
    <x v="485"/>
    <d v="2012-06-11T19:40:47"/>
    <s v="3000 $"/>
    <n v="3000"/>
    <s v="USD"/>
    <n v="3"/>
    <s v="executive"/>
    <x v="7"/>
    <s v="Bangladesh"/>
    <x v="5"/>
    <s v="1 or 2 hours a day"/>
    <x v="24"/>
    <x v="2"/>
    <x v="3"/>
  </r>
  <r>
    <x v="486"/>
    <d v="2012-05-29T01:44:03"/>
    <n v="100000"/>
    <n v="100000"/>
    <s v="USD"/>
    <n v="100"/>
    <s v="Finance Manager"/>
    <x v="6"/>
    <s v="USA"/>
    <x v="0"/>
    <s v="4 to 6 hours a day"/>
    <x v="25"/>
    <x v="2"/>
    <x v="2"/>
  </r>
  <r>
    <x v="487"/>
    <d v="2012-05-26T17:31:56"/>
    <s v="95000 AUD"/>
    <n v="95000"/>
    <s v="AUD"/>
    <n v="96.891417358250408"/>
    <s v="Data Analyst - Report Writer"/>
    <x v="7"/>
    <s v="Australia"/>
    <x v="11"/>
    <s v="2 to 3 hours per day"/>
    <x v="25"/>
    <x v="2"/>
    <x v="1"/>
  </r>
  <r>
    <x v="488"/>
    <d v="2012-05-26T06:46:03"/>
    <s v="95000 USD"/>
    <n v="95000"/>
    <s v="USD"/>
    <n v="95"/>
    <s v="Business Analyst"/>
    <x v="7"/>
    <s v="Australia"/>
    <x v="11"/>
    <s v="2 to 3 hours per day"/>
    <x v="25"/>
    <x v="2"/>
    <x v="1"/>
  </r>
  <r>
    <x v="489"/>
    <d v="2012-06-08T23:20:36"/>
    <n v="71500"/>
    <n v="71500"/>
    <s v="USD"/>
    <n v="71.5"/>
    <s v="Pricing Manager"/>
    <x v="6"/>
    <s v="USA"/>
    <x v="0"/>
    <s v="All the 8 hours baby, all the 8!"/>
    <x v="25"/>
    <x v="2"/>
    <x v="0"/>
  </r>
  <r>
    <x v="490"/>
    <d v="2012-05-27T12:32:45"/>
    <s v="62000 USD"/>
    <n v="62000"/>
    <s v="USD"/>
    <n v="62"/>
    <s v="Deputy Manager Finance"/>
    <x v="6"/>
    <s v="Qatar"/>
    <x v="10"/>
    <s v="All the 8 hours baby, all the 8!"/>
    <x v="25"/>
    <x v="2"/>
    <x v="0"/>
  </r>
  <r>
    <x v="491"/>
    <d v="2012-05-26T06:50:23"/>
    <n v="38000"/>
    <n v="38000"/>
    <s v="USD"/>
    <n v="38"/>
    <s v="Costing Analysis"/>
    <x v="7"/>
    <s v="USA"/>
    <x v="0"/>
    <s v="All the 8 hours baby, all the 8!"/>
    <x v="25"/>
    <x v="2"/>
    <x v="0"/>
  </r>
  <r>
    <x v="492"/>
    <d v="2012-06-04T19:46:09"/>
    <s v="2600 $"/>
    <n v="31200"/>
    <s v="USD"/>
    <n v="31.2"/>
    <s v="Economist"/>
    <x v="1"/>
    <s v="ISRAEL"/>
    <x v="10"/>
    <s v="All the 8 hours baby, all the 8!"/>
    <x v="25"/>
    <x v="2"/>
    <x v="0"/>
  </r>
  <r>
    <x v="493"/>
    <d v="2012-05-26T12:28:11"/>
    <s v="INR 165000"/>
    <n v="165000"/>
    <s v="INR"/>
    <n v="2.9383062534280238"/>
    <s v="Co-operative bank"/>
    <x v="6"/>
    <s v="India"/>
    <x v="7"/>
    <s v="All the 8 hours baby, all the 8!"/>
    <x v="25"/>
    <x v="2"/>
    <x v="0"/>
  </r>
  <r>
    <x v="494"/>
    <d v="2012-05-30T08:05:16"/>
    <s v="AUD55,000"/>
    <n v="55000"/>
    <s v="AUD"/>
    <n v="56.095031102144965"/>
    <s v="PA"/>
    <x v="7"/>
    <s v="Australia"/>
    <x v="11"/>
    <s v="2 to 3 hours per day"/>
    <x v="25"/>
    <x v="2"/>
    <x v="1"/>
  </r>
  <r>
    <x v="495"/>
    <d v="2012-05-28T16:19:21"/>
    <n v="37000"/>
    <n v="37000"/>
    <s v="EUR"/>
    <n v="47.004779242689487"/>
    <s v="Project Control Analyst"/>
    <x v="7"/>
    <s v="Spain"/>
    <x v="1"/>
    <s v="4 to 6 hours a day"/>
    <x v="25"/>
    <x v="2"/>
    <x v="2"/>
  </r>
  <r>
    <x v="496"/>
    <d v="2012-05-31T09:28:05"/>
    <n v="38000"/>
    <n v="38000"/>
    <s v="USD"/>
    <n v="38"/>
    <s v="Accountant"/>
    <x v="4"/>
    <s v="USA"/>
    <x v="0"/>
    <s v="4 to 6 hours a day"/>
    <x v="25"/>
    <x v="2"/>
    <x v="2"/>
  </r>
  <r>
    <x v="497"/>
    <d v="2012-05-27T19:39:26"/>
    <n v="104000"/>
    <n v="104000"/>
    <s v="AED"/>
    <n v="28.310798119509681"/>
    <s v="Financial Analyst"/>
    <x v="7"/>
    <s v="UAE"/>
    <x v="10"/>
    <s v="4 to 6 hours a day"/>
    <x v="25"/>
    <x v="2"/>
    <x v="2"/>
  </r>
  <r>
    <x v="498"/>
    <d v="2012-05-26T11:50:34"/>
    <s v="6,00,000"/>
    <n v="600000"/>
    <s v="INR"/>
    <n v="10.684750012465541"/>
    <s v="Organiser"/>
    <x v="6"/>
    <s v="India"/>
    <x v="7"/>
    <s v="4 to 6 hours a day"/>
    <x v="25"/>
    <x v="2"/>
    <x v="2"/>
  </r>
  <r>
    <x v="499"/>
    <d v="2012-05-28T00:36:20"/>
    <s v="INR 600K"/>
    <n v="600000"/>
    <s v="INR"/>
    <n v="10.684750012465541"/>
    <s v="Asst. Mgr. Finance"/>
    <x v="7"/>
    <s v="India"/>
    <x v="7"/>
    <s v="4 to 6 hours a day"/>
    <x v="25"/>
    <x v="2"/>
    <x v="2"/>
  </r>
  <r>
    <x v="500"/>
    <d v="2012-06-07T16:53:54"/>
    <n v="10000"/>
    <n v="10000"/>
    <s v="USD"/>
    <n v="10"/>
    <s v="AGM - Operations &amp; Customer Support"/>
    <x v="6"/>
    <s v="India"/>
    <x v="7"/>
    <s v="4 to 6 hours a day"/>
    <x v="25"/>
    <x v="2"/>
    <x v="2"/>
  </r>
  <r>
    <x v="501"/>
    <d v="2012-05-26T18:41:31"/>
    <s v="Rs 40000"/>
    <n v="480000"/>
    <s v="INR"/>
    <n v="8.5478000099724323"/>
    <s v="Banker"/>
    <x v="6"/>
    <s v="India"/>
    <x v="7"/>
    <s v="4 to 6 hours a day"/>
    <x v="25"/>
    <x v="2"/>
    <x v="2"/>
  </r>
  <r>
    <x v="502"/>
    <d v="2012-05-30T16:12:34"/>
    <s v="Rs. 200000"/>
    <n v="200000"/>
    <s v="INR"/>
    <n v="3.5615833374885137"/>
    <s v="Executive"/>
    <x v="7"/>
    <s v="India"/>
    <x v="7"/>
    <s v="4 to 6 hours a day"/>
    <x v="25"/>
    <x v="2"/>
    <x v="2"/>
  </r>
  <r>
    <x v="503"/>
    <d v="2012-05-28T07:46:28"/>
    <n v="260000"/>
    <n v="260000"/>
    <s v="USD"/>
    <n v="260"/>
    <s v="CFO"/>
    <x v="3"/>
    <s v="USA"/>
    <x v="0"/>
    <s v="2 to 3 hours per day"/>
    <x v="26"/>
    <x v="3"/>
    <x v="1"/>
  </r>
  <r>
    <x v="504"/>
    <d v="2012-05-30T20:26:10"/>
    <n v="146633"/>
    <n v="146633"/>
    <s v="GBP"/>
    <n v="231.11974856804207"/>
    <s v="Senior Planning Engineer"/>
    <x v="8"/>
    <s v="UK"/>
    <x v="3"/>
    <s v="2 to 3 hours per day"/>
    <x v="26"/>
    <x v="3"/>
    <x v="1"/>
  </r>
  <r>
    <x v="505"/>
    <d v="2012-05-26T12:23:14"/>
    <n v="10500000"/>
    <n v="10500000"/>
    <s v="INR"/>
    <n v="186.98312521814697"/>
    <s v="MANAGER"/>
    <x v="6"/>
    <s v="India"/>
    <x v="7"/>
    <s v="2 to 3 hours per day"/>
    <x v="26"/>
    <x v="3"/>
    <x v="1"/>
  </r>
  <r>
    <x v="506"/>
    <d v="2012-05-29T03:16:02"/>
    <n v="150000"/>
    <n v="150000"/>
    <s v="AUD"/>
    <n v="152.98644846039537"/>
    <s v="Analyst"/>
    <x v="7"/>
    <s v="Australia"/>
    <x v="11"/>
    <s v="2 to 3 hours per day"/>
    <x v="26"/>
    <x v="3"/>
    <x v="1"/>
  </r>
  <r>
    <x v="507"/>
    <d v="2012-05-26T06:20:38"/>
    <n v="140000"/>
    <n v="140000"/>
    <s v="USD"/>
    <n v="140"/>
    <s v="controller"/>
    <x v="5"/>
    <s v="USA"/>
    <x v="0"/>
    <s v="2 to 3 hours per day"/>
    <x v="26"/>
    <x v="3"/>
    <x v="1"/>
  </r>
  <r>
    <x v="508"/>
    <d v="2012-05-29T22:24:28"/>
    <n v="136000"/>
    <n v="136000"/>
    <s v="USD"/>
    <n v="136"/>
    <s v="Manager FP and A"/>
    <x v="6"/>
    <s v="USA"/>
    <x v="0"/>
    <s v="4 to 6 hours a day"/>
    <x v="26"/>
    <x v="3"/>
    <x v="2"/>
  </r>
  <r>
    <x v="509"/>
    <d v="2012-05-27T16:10:04"/>
    <n v="80000"/>
    <n v="80000"/>
    <s v="GBP"/>
    <n v="126.09426176538274"/>
    <s v="Financial Modeller"/>
    <x v="4"/>
    <s v="UK"/>
    <x v="3"/>
    <s v="4 to 6 hours a day"/>
    <x v="26"/>
    <x v="3"/>
    <x v="2"/>
  </r>
  <r>
    <x v="510"/>
    <d v="2012-05-28T15:42:04"/>
    <n v="80000"/>
    <n v="80000"/>
    <s v="GBP"/>
    <n v="126.09426176538274"/>
    <s v="Manufacturing consultant"/>
    <x v="2"/>
    <s v="UK"/>
    <x v="3"/>
    <s v="4 to 6 hours a day"/>
    <x v="26"/>
    <x v="3"/>
    <x v="2"/>
  </r>
  <r>
    <x v="511"/>
    <d v="2012-05-28T08:48:56"/>
    <n v="125000"/>
    <n v="125000"/>
    <s v="USD"/>
    <n v="125"/>
    <s v="VP, Operational Analytics"/>
    <x v="3"/>
    <s v="USA"/>
    <x v="0"/>
    <s v="4 to 6 hours a day"/>
    <x v="26"/>
    <x v="3"/>
    <x v="2"/>
  </r>
  <r>
    <x v="512"/>
    <d v="2012-05-30T00:25:43"/>
    <n v="120000"/>
    <n v="120000"/>
    <s v="USD"/>
    <n v="120"/>
    <s v="Finance Manager"/>
    <x v="6"/>
    <s v="USA"/>
    <x v="0"/>
    <s v="2 to 3 hours per day"/>
    <x v="26"/>
    <x v="3"/>
    <x v="1"/>
  </r>
  <r>
    <x v="513"/>
    <d v="2012-05-28T17:02:43"/>
    <n v="75000"/>
    <n v="75000"/>
    <s v="GBP"/>
    <n v="118.21337040504632"/>
    <s v="Management Consultant"/>
    <x v="6"/>
    <s v="UK"/>
    <x v="3"/>
    <s v="2 to 3 hours per day"/>
    <x v="26"/>
    <x v="3"/>
    <x v="1"/>
  </r>
  <r>
    <x v="514"/>
    <d v="2012-05-27T08:55:36"/>
    <n v="115000"/>
    <n v="115000"/>
    <s v="USD"/>
    <n v="115"/>
    <s v="Principal Financial Analyst"/>
    <x v="7"/>
    <s v="USA"/>
    <x v="0"/>
    <s v="4 to 6 hours a day"/>
    <x v="26"/>
    <x v="3"/>
    <x v="2"/>
  </r>
  <r>
    <x v="515"/>
    <d v="2012-05-30T02:22:59"/>
    <n v="111000"/>
    <n v="111000"/>
    <s v="USD"/>
    <n v="111"/>
    <s v="Project Manager - Finance"/>
    <x v="6"/>
    <s v="USA"/>
    <x v="0"/>
    <s v="2 to 3 hours per day"/>
    <x v="26"/>
    <x v="3"/>
    <x v="1"/>
  </r>
  <r>
    <x v="516"/>
    <d v="2012-05-29T19:08:37"/>
    <n v="110000"/>
    <n v="110000"/>
    <s v="USD"/>
    <n v="110"/>
    <s v="Business Analytics Associate"/>
    <x v="7"/>
    <s v="USA"/>
    <x v="0"/>
    <s v="1 or 2 hours a day"/>
    <x v="26"/>
    <x v="3"/>
    <x v="3"/>
  </r>
  <r>
    <x v="517"/>
    <d v="2012-06-20T02:31:52"/>
    <n v="110000"/>
    <n v="110000"/>
    <s v="USD"/>
    <n v="110"/>
    <s v="Vice President - Finance"/>
    <x v="3"/>
    <s v="USA"/>
    <x v="0"/>
    <s v="4 to 6 hours a day"/>
    <x v="26"/>
    <x v="3"/>
    <x v="2"/>
  </r>
  <r>
    <x v="518"/>
    <d v="2012-05-26T07:48:29"/>
    <n v="102000"/>
    <n v="102000"/>
    <s v="AUD"/>
    <n v="104.03078495306885"/>
    <s v="coordinator lismore regional airport"/>
    <x v="6"/>
    <s v="Australia"/>
    <x v="11"/>
    <s v="1 or 2 hours a day"/>
    <x v="26"/>
    <x v="3"/>
    <x v="3"/>
  </r>
  <r>
    <x v="519"/>
    <d v="2012-05-26T23:04:02"/>
    <n v="100000"/>
    <n v="100000"/>
    <s v="USD"/>
    <n v="100"/>
    <s v="director"/>
    <x v="3"/>
    <s v="USA"/>
    <x v="0"/>
    <s v="4 to 6 hours a day"/>
    <x v="26"/>
    <x v="3"/>
    <x v="2"/>
  </r>
  <r>
    <x v="520"/>
    <d v="2012-05-27T02:33:22"/>
    <n v="100000"/>
    <n v="100000"/>
    <s v="CAD"/>
    <n v="98.336152303032691"/>
    <s v="Marketing Manager"/>
    <x v="6"/>
    <s v="Canada"/>
    <x v="6"/>
    <s v="2 to 3 hours per day"/>
    <x v="26"/>
    <x v="3"/>
    <x v="1"/>
  </r>
  <r>
    <x v="521"/>
    <d v="2012-05-26T11:05:58"/>
    <n v="95000"/>
    <n v="95000"/>
    <s v="USD"/>
    <n v="95"/>
    <s v="Program Manager"/>
    <x v="6"/>
    <s v="USA"/>
    <x v="0"/>
    <s v="1 or 2 hours a day"/>
    <x v="26"/>
    <x v="3"/>
    <x v="3"/>
  </r>
  <r>
    <x v="522"/>
    <d v="2012-05-31T03:07:09"/>
    <n v="89000"/>
    <n v="89000"/>
    <s v="USD"/>
    <n v="89"/>
    <s v="Finance Manager"/>
    <x v="6"/>
    <s v="USA"/>
    <x v="0"/>
    <s v="2 to 3 hours per day"/>
    <x v="26"/>
    <x v="3"/>
    <x v="1"/>
  </r>
  <r>
    <x v="523"/>
    <d v="2012-05-30T13:31:35"/>
    <n v="86000"/>
    <n v="86000"/>
    <s v="AUD"/>
    <n v="87.712230450626677"/>
    <s v="data analyst"/>
    <x v="7"/>
    <s v="Australia"/>
    <x v="11"/>
    <s v="4 to 6 hours a day"/>
    <x v="26"/>
    <x v="3"/>
    <x v="2"/>
  </r>
  <r>
    <x v="524"/>
    <d v="2012-06-01T06:53:52"/>
    <n v="85000"/>
    <n v="85000"/>
    <s v="USD"/>
    <n v="85"/>
    <s v="Sr Report Developer"/>
    <x v="1"/>
    <s v="USA"/>
    <x v="0"/>
    <s v="4 to 6 hours a day"/>
    <x v="26"/>
    <x v="3"/>
    <x v="2"/>
  </r>
  <r>
    <x v="525"/>
    <d v="2012-05-29T09:15:09"/>
    <n v="82000"/>
    <n v="82000"/>
    <s v="USD"/>
    <n v="82"/>
    <s v="Manager - Marketing Analytics"/>
    <x v="6"/>
    <s v="USA"/>
    <x v="0"/>
    <s v="4 to 6 hours a day"/>
    <x v="26"/>
    <x v="3"/>
    <x v="2"/>
  </r>
  <r>
    <x v="526"/>
    <d v="2012-05-29T15:51:21"/>
    <s v="82000 USD"/>
    <n v="82000"/>
    <s v="USD"/>
    <n v="82"/>
    <s v="Consultant"/>
    <x v="2"/>
    <s v="South Africa"/>
    <x v="8"/>
    <s v="4 to 6 hours a day"/>
    <x v="26"/>
    <x v="3"/>
    <x v="2"/>
  </r>
  <r>
    <x v="527"/>
    <d v="2012-05-29T19:52:35"/>
    <s v="$80,000 USD"/>
    <n v="80000"/>
    <s v="USD"/>
    <n v="80"/>
    <s v="Manager of Data Analytics"/>
    <x v="6"/>
    <s v="USA"/>
    <x v="0"/>
    <s v="4 to 6 hours a day"/>
    <x v="26"/>
    <x v="3"/>
    <x v="2"/>
  </r>
  <r>
    <x v="528"/>
    <d v="2012-06-05T21:49:10"/>
    <n v="50000"/>
    <n v="50000"/>
    <s v="GBP"/>
    <n v="78.808913603364203"/>
    <s v="Commercial Director"/>
    <x v="3"/>
    <s v="UK"/>
    <x v="3"/>
    <s v="4 to 6 hours a day"/>
    <x v="26"/>
    <x v="3"/>
    <x v="2"/>
  </r>
  <r>
    <x v="529"/>
    <d v="2012-06-13T23:32:36"/>
    <n v="50000"/>
    <n v="50000"/>
    <s v="GBP"/>
    <n v="78.808913603364203"/>
    <s v="Assistant Financial Accountant"/>
    <x v="4"/>
    <s v="UK"/>
    <x v="3"/>
    <s v="2 to 3 hours per day"/>
    <x v="26"/>
    <x v="3"/>
    <x v="1"/>
  </r>
  <r>
    <x v="530"/>
    <d v="2012-05-30T01:57:58"/>
    <n v="77000"/>
    <n v="77000"/>
    <s v="USD"/>
    <n v="77"/>
    <s v="Assistant Engineer"/>
    <x v="8"/>
    <s v="USA"/>
    <x v="0"/>
    <s v="4 to 6 hours a day"/>
    <x v="26"/>
    <x v="3"/>
    <x v="2"/>
  </r>
  <r>
    <x v="531"/>
    <d v="2012-05-28T16:07:51"/>
    <n v="48000"/>
    <n v="48000"/>
    <s v="GBP"/>
    <n v="75.656557059229641"/>
    <s v="Business Operations Co-ordinator"/>
    <x v="6"/>
    <s v="UK"/>
    <x v="3"/>
    <s v="2 to 3 hours per day"/>
    <x v="26"/>
    <x v="3"/>
    <x v="1"/>
  </r>
  <r>
    <x v="532"/>
    <d v="2012-05-26T11:30:39"/>
    <s v="A$170000"/>
    <n v="170000"/>
    <s v="AUD"/>
    <n v="173.38464158844809"/>
    <s v="senior business analyst"/>
    <x v="7"/>
    <s v="Australia"/>
    <x v="11"/>
    <s v="All the 8 hours baby, all the 8!"/>
    <x v="26"/>
    <x v="3"/>
    <x v="0"/>
  </r>
  <r>
    <x v="533"/>
    <d v="2012-06-10T12:31:48"/>
    <n v="125000"/>
    <n v="125000"/>
    <s v="USD"/>
    <n v="125"/>
    <s v="project manager"/>
    <x v="6"/>
    <s v="USA"/>
    <x v="0"/>
    <s v="All the 8 hours baby, all the 8!"/>
    <x v="26"/>
    <x v="3"/>
    <x v="0"/>
  </r>
  <r>
    <x v="534"/>
    <d v="2012-05-27T13:52:53"/>
    <s v="100,000 usd"/>
    <n v="100000"/>
    <s v="USD"/>
    <n v="100"/>
    <s v="Director"/>
    <x v="3"/>
    <s v="MÃ©xico"/>
    <x v="2"/>
    <s v="All the 8 hours baby, all the 8!"/>
    <x v="26"/>
    <x v="3"/>
    <x v="0"/>
  </r>
  <r>
    <x v="535"/>
    <d v="2012-06-08T02:27:13"/>
    <n v="88000"/>
    <n v="88000"/>
    <s v="USD"/>
    <n v="88"/>
    <s v="Senior Fiancial Analyst"/>
    <x v="7"/>
    <s v="USA"/>
    <x v="0"/>
    <s v="All the 8 hours baby, all the 8!"/>
    <x v="26"/>
    <x v="3"/>
    <x v="0"/>
  </r>
  <r>
    <x v="536"/>
    <d v="2012-05-29T11:00:32"/>
    <n v="85000"/>
    <n v="85000"/>
    <s v="USD"/>
    <n v="85"/>
    <s v="manager operation"/>
    <x v="6"/>
    <s v="srilanka"/>
    <x v="5"/>
    <s v="All the 8 hours baby, all the 8!"/>
    <x v="26"/>
    <x v="3"/>
    <x v="0"/>
  </r>
  <r>
    <x v="537"/>
    <d v="2012-06-04T23:18:41"/>
    <n v="85000"/>
    <n v="85000"/>
    <s v="USD"/>
    <n v="85"/>
    <s v="Sr Manager"/>
    <x v="6"/>
    <s v="USA"/>
    <x v="0"/>
    <s v="All the 8 hours baby, all the 8!"/>
    <x v="26"/>
    <x v="3"/>
    <x v="0"/>
  </r>
  <r>
    <x v="538"/>
    <d v="2012-06-05T02:21:01"/>
    <n v="75000"/>
    <n v="75000"/>
    <s v="USD"/>
    <n v="75"/>
    <s v="Accountant"/>
    <x v="4"/>
    <s v="USA"/>
    <x v="0"/>
    <s v="4 to 6 hours a day"/>
    <x v="26"/>
    <x v="3"/>
    <x v="2"/>
  </r>
  <r>
    <x v="539"/>
    <d v="2012-05-27T22:22:01"/>
    <s v="50000 GBP"/>
    <n v="50000"/>
    <s v="GBP"/>
    <n v="78.808913603364203"/>
    <s v="Finance Analyst"/>
    <x v="7"/>
    <s v="UK"/>
    <x v="3"/>
    <s v="All the 8 hours baby, all the 8!"/>
    <x v="26"/>
    <x v="3"/>
    <x v="0"/>
  </r>
  <r>
    <x v="540"/>
    <d v="2012-05-30T20:40:45"/>
    <n v="76000"/>
    <n v="76000"/>
    <s v="USD"/>
    <n v="76"/>
    <s v="Sr. Analyst"/>
    <x v="7"/>
    <s v="USA"/>
    <x v="0"/>
    <s v="All the 8 hours baby, all the 8!"/>
    <x v="26"/>
    <x v="3"/>
    <x v="0"/>
  </r>
  <r>
    <x v="541"/>
    <d v="2012-05-29T00:36:21"/>
    <n v="74000"/>
    <n v="74000"/>
    <s v="USD"/>
    <n v="74"/>
    <s v="marketing specialist"/>
    <x v="0"/>
    <s v="USA"/>
    <x v="0"/>
    <s v="4 to 6 hours a day"/>
    <x v="26"/>
    <x v="3"/>
    <x v="2"/>
  </r>
  <r>
    <x v="542"/>
    <d v="2012-05-30T02:18:30"/>
    <n v="72000"/>
    <n v="72000"/>
    <s v="USD"/>
    <n v="72"/>
    <s v="sr. senior analyst"/>
    <x v="7"/>
    <s v="USA"/>
    <x v="0"/>
    <s v="All the 8 hours baby, all the 8!"/>
    <x v="26"/>
    <x v="3"/>
    <x v="0"/>
  </r>
  <r>
    <x v="543"/>
    <d v="2012-05-31T22:06:59"/>
    <n v="74000"/>
    <n v="74000"/>
    <s v="CAD"/>
    <n v="72.768752704244193"/>
    <s v="Operations Analyst"/>
    <x v="7"/>
    <s v="Canada"/>
    <x v="6"/>
    <s v="4 to 6 hours a day"/>
    <x v="26"/>
    <x v="3"/>
    <x v="2"/>
  </r>
  <r>
    <x v="544"/>
    <d v="2012-05-26T21:00:40"/>
    <s v="Aud 65000"/>
    <n v="65000"/>
    <s v="AUD"/>
    <n v="66.29412766617132"/>
    <s v="Market analyst"/>
    <x v="7"/>
    <s v="Australia"/>
    <x v="11"/>
    <s v="All the 8 hours baby, all the 8!"/>
    <x v="26"/>
    <x v="3"/>
    <x v="0"/>
  </r>
  <r>
    <x v="545"/>
    <d v="2012-05-29T05:11:03"/>
    <s v="USD72000"/>
    <n v="72000"/>
    <s v="USD"/>
    <n v="72"/>
    <s v="Markets Adviser"/>
    <x v="2"/>
    <s v="New Zealand"/>
    <x v="11"/>
    <s v="2 to 3 hours per day"/>
    <x v="26"/>
    <x v="3"/>
    <x v="1"/>
  </r>
  <r>
    <x v="546"/>
    <d v="2012-06-12T06:36:12"/>
    <n v="63000"/>
    <n v="63000"/>
    <s v="USD"/>
    <n v="63"/>
    <s v="Sales Analyst"/>
    <x v="7"/>
    <s v="USA"/>
    <x v="0"/>
    <s v="All the 8 hours baby, all the 8!"/>
    <x v="26"/>
    <x v="3"/>
    <x v="0"/>
  </r>
  <r>
    <x v="547"/>
    <d v="2012-06-15T22:36:45"/>
    <n v="72000"/>
    <n v="72000"/>
    <s v="USD"/>
    <n v="72"/>
    <s v="HR Supervisor"/>
    <x v="6"/>
    <s v="USA"/>
    <x v="0"/>
    <s v="4 to 6 hours a day"/>
    <x v="26"/>
    <x v="3"/>
    <x v="2"/>
  </r>
  <r>
    <x v="548"/>
    <d v="2012-05-29T22:18:48"/>
    <n v="60800"/>
    <n v="60800"/>
    <s v="USD"/>
    <n v="60.8"/>
    <s v="Data Integrity &amp; Reporting Tool Analyst"/>
    <x v="7"/>
    <s v="USA"/>
    <x v="0"/>
    <s v="All the 8 hours baby, all the 8!"/>
    <x v="26"/>
    <x v="3"/>
    <x v="0"/>
  </r>
  <r>
    <x v="549"/>
    <d v="2012-05-27T16:10:27"/>
    <n v="60000"/>
    <n v="60000"/>
    <s v="USD"/>
    <n v="60"/>
    <s v="Cost accountant"/>
    <x v="4"/>
    <s v="Singapore"/>
    <x v="5"/>
    <s v="All the 8 hours baby, all the 8!"/>
    <x v="26"/>
    <x v="3"/>
    <x v="0"/>
  </r>
  <r>
    <x v="550"/>
    <d v="2012-06-15T23:21:00"/>
    <n v="60000"/>
    <n v="60000"/>
    <s v="USD"/>
    <n v="60"/>
    <s v="Marketing Initatities Analyst"/>
    <x v="7"/>
    <s v="USA"/>
    <x v="0"/>
    <s v="All the 8 hours baby, all the 8!"/>
    <x v="26"/>
    <x v="3"/>
    <x v="0"/>
  </r>
  <r>
    <x v="551"/>
    <d v="2012-05-29T00:03:43"/>
    <n v="34000"/>
    <n v="34000"/>
    <s v="GBP"/>
    <n v="53.590061250287661"/>
    <s v="investment accountant"/>
    <x v="4"/>
    <s v="UK"/>
    <x v="3"/>
    <s v="All the 8 hours baby, all the 8!"/>
    <x v="26"/>
    <x v="3"/>
    <x v="0"/>
  </r>
  <r>
    <x v="552"/>
    <d v="2012-05-29T00:03:48"/>
    <n v="34000"/>
    <n v="34000"/>
    <s v="GBP"/>
    <n v="53.590061250287661"/>
    <s v="investment accountant"/>
    <x v="4"/>
    <s v="UK"/>
    <x v="3"/>
    <s v="All the 8 hours baby, all the 8!"/>
    <x v="26"/>
    <x v="3"/>
    <x v="0"/>
  </r>
  <r>
    <x v="553"/>
    <d v="2012-05-29T04:33:37"/>
    <s v="GBP 34000"/>
    <n v="34000"/>
    <s v="GBP"/>
    <n v="53.590061250287661"/>
    <s v="Investment Accountant"/>
    <x v="4"/>
    <s v="UK"/>
    <x v="3"/>
    <s v="All the 8 hours baby, all the 8!"/>
    <x v="26"/>
    <x v="3"/>
    <x v="0"/>
  </r>
  <r>
    <x v="554"/>
    <d v="2012-05-28T16:19:41"/>
    <s v="Â£30000"/>
    <n v="30000"/>
    <s v="GBP"/>
    <n v="47.285348162018529"/>
    <s v="MDM Executive (Business Analyst)"/>
    <x v="7"/>
    <s v="UK"/>
    <x v="3"/>
    <s v="All the 8 hours baby, all the 8!"/>
    <x v="26"/>
    <x v="3"/>
    <x v="0"/>
  </r>
  <r>
    <x v="555"/>
    <d v="2012-05-28T13:26:22"/>
    <n v="55"/>
    <n v="55000"/>
    <s v="NZD"/>
    <n v="43.867345148271632"/>
    <s v="Financial Analyst"/>
    <x v="7"/>
    <s v="New Zealand"/>
    <x v="11"/>
    <s v="All the 8 hours baby, all the 8!"/>
    <x v="26"/>
    <x v="3"/>
    <x v="0"/>
  </r>
  <r>
    <x v="556"/>
    <d v="2012-05-28T18:30:51"/>
    <s v="Rs 2400000"/>
    <n v="2400000"/>
    <s v="INR"/>
    <n v="42.739000049862163"/>
    <s v="GM Finance"/>
    <x v="6"/>
    <s v="India"/>
    <x v="7"/>
    <s v="All the 8 hours baby, all the 8!"/>
    <x v="26"/>
    <x v="3"/>
    <x v="0"/>
  </r>
  <r>
    <x v="557"/>
    <d v="2012-06-16T05:23:03"/>
    <n v="38666"/>
    <n v="38666"/>
    <s v="USD"/>
    <n v="38.665999999999997"/>
    <s v="Actuarial Specialist"/>
    <x v="0"/>
    <s v="South Africa"/>
    <x v="8"/>
    <s v="All the 8 hours baby, all the 8!"/>
    <x v="26"/>
    <x v="3"/>
    <x v="0"/>
  </r>
  <r>
    <x v="558"/>
    <d v="2012-06-21T04:46:24"/>
    <n v="70000"/>
    <n v="70000"/>
    <s v="USD"/>
    <n v="70"/>
    <s v="Administrative Coordinator"/>
    <x v="7"/>
    <s v="USA"/>
    <x v="0"/>
    <s v="4 to 6 hours a day"/>
    <x v="26"/>
    <x v="3"/>
    <x v="2"/>
  </r>
  <r>
    <x v="559"/>
    <d v="2012-05-26T08:17:53"/>
    <s v="$36 000"/>
    <n v="36000"/>
    <s v="USD"/>
    <n v="36"/>
    <s v="Consulting"/>
    <x v="2"/>
    <s v="Russia"/>
    <x v="9"/>
    <s v="All the 8 hours baby, all the 8!"/>
    <x v="26"/>
    <x v="3"/>
    <x v="0"/>
  </r>
  <r>
    <x v="560"/>
    <d v="2012-05-29T13:59:14"/>
    <n v="68000"/>
    <n v="68000"/>
    <s v="AUD"/>
    <n v="69.353856635379231"/>
    <s v="Project Support Officer"/>
    <x v="6"/>
    <s v="Australia"/>
    <x v="11"/>
    <s v="4 to 6 hours a day"/>
    <x v="26"/>
    <x v="3"/>
    <x v="2"/>
  </r>
  <r>
    <x v="561"/>
    <d v="2012-05-27T04:05:28"/>
    <n v="35000"/>
    <n v="35000"/>
    <s v="USD"/>
    <n v="35"/>
    <s v="Purchasing Manager"/>
    <x v="6"/>
    <s v="Uruguay"/>
    <x v="2"/>
    <s v="All the 8 hours baby, all the 8!"/>
    <x v="26"/>
    <x v="3"/>
    <x v="0"/>
  </r>
  <r>
    <x v="562"/>
    <d v="2012-05-26T07:01:10"/>
    <s v="Â£21000"/>
    <n v="21000"/>
    <s v="GBP"/>
    <n v="33.099743713412963"/>
    <s v="Sales Analyst"/>
    <x v="7"/>
    <s v="UK"/>
    <x v="3"/>
    <s v="All the 8 hours baby, all the 8!"/>
    <x v="26"/>
    <x v="3"/>
    <x v="0"/>
  </r>
  <r>
    <x v="563"/>
    <d v="2012-06-02T06:21:45"/>
    <n v="32884.800000000003"/>
    <n v="32884"/>
    <s v="USD"/>
    <n v="32.884"/>
    <s v="Administrative Assistant"/>
    <x v="7"/>
    <s v="USA"/>
    <x v="0"/>
    <s v="All the 8 hours baby, all the 8!"/>
    <x v="26"/>
    <x v="3"/>
    <x v="0"/>
  </r>
  <r>
    <x v="564"/>
    <d v="2012-05-28T23:13:31"/>
    <s v="5000  PLN   net"/>
    <n v="60000"/>
    <s v="PLN"/>
    <n v="18.01888379021214"/>
    <s v="Sales Analyst"/>
    <x v="7"/>
    <s v="Poland"/>
    <x v="4"/>
    <s v="All the 8 hours baby, all the 8!"/>
    <x v="26"/>
    <x v="3"/>
    <x v="0"/>
  </r>
  <r>
    <x v="565"/>
    <d v="2012-05-31T20:13:27"/>
    <n v="1000000"/>
    <n v="1000000"/>
    <s v="INR"/>
    <n v="17.807916687442567"/>
    <s v="Financial analyst"/>
    <x v="7"/>
    <s v="India"/>
    <x v="7"/>
    <s v="All the 8 hours baby, all the 8!"/>
    <x v="26"/>
    <x v="3"/>
    <x v="0"/>
  </r>
  <r>
    <x v="566"/>
    <d v="2012-06-15T17:36:10"/>
    <s v="INR 1000000"/>
    <n v="1000000"/>
    <s v="INR"/>
    <n v="17.807916687442567"/>
    <s v="Sr.Manager"/>
    <x v="6"/>
    <s v="India"/>
    <x v="7"/>
    <s v="All the 8 hours baby, all the 8!"/>
    <x v="26"/>
    <x v="3"/>
    <x v="0"/>
  </r>
  <r>
    <x v="567"/>
    <d v="2012-06-15T21:32:16"/>
    <s v="$US16.110,72"/>
    <n v="16110"/>
    <s v="USD"/>
    <n v="16.11"/>
    <s v="INFORMATION ANALIST"/>
    <x v="7"/>
    <s v="COLOMBIA"/>
    <x v="2"/>
    <s v="All the 8 hours baby, all the 8!"/>
    <x v="26"/>
    <x v="3"/>
    <x v="0"/>
  </r>
  <r>
    <x v="568"/>
    <d v="2012-05-26T14:35:48"/>
    <s v="Inr 60000"/>
    <n v="720000"/>
    <s v="INR"/>
    <n v="12.821700014958649"/>
    <s v="Asstt manager"/>
    <x v="6"/>
    <s v="India"/>
    <x v="7"/>
    <s v="All the 8 hours baby, all the 8!"/>
    <x v="26"/>
    <x v="3"/>
    <x v="0"/>
  </r>
  <r>
    <x v="569"/>
    <d v="2012-05-28T15:33:23"/>
    <n v="600"/>
    <n v="7200"/>
    <s v="USD"/>
    <n v="7.2"/>
    <s v="Data Entry Operator"/>
    <x v="7"/>
    <s v="India"/>
    <x v="7"/>
    <s v="All the 8 hours baby, all the 8!"/>
    <x v="26"/>
    <x v="3"/>
    <x v="0"/>
  </r>
  <r>
    <x v="570"/>
    <d v="2012-05-26T17:47:00"/>
    <n v="205000"/>
    <n v="205000"/>
    <s v="INR"/>
    <n v="3.6506229209257262"/>
    <s v="BRANCH ACCOUNTANT"/>
    <x v="4"/>
    <s v="India"/>
    <x v="7"/>
    <s v="All the 8 hours baby, all the 8!"/>
    <x v="26"/>
    <x v="3"/>
    <x v="0"/>
  </r>
  <r>
    <x v="571"/>
    <d v="2012-05-26T20:19:36"/>
    <n v="65000"/>
    <n v="65000"/>
    <s v="USD"/>
    <n v="65"/>
    <s v="security analyst"/>
    <x v="7"/>
    <s v="USA"/>
    <x v="0"/>
    <s v="2 to 3 hours per day"/>
    <x v="26"/>
    <x v="3"/>
    <x v="1"/>
  </r>
  <r>
    <x v="572"/>
    <d v="2012-05-29T22:50:16"/>
    <n v="65000"/>
    <n v="65000"/>
    <s v="USD"/>
    <n v="65"/>
    <s v="eeo analyst"/>
    <x v="7"/>
    <s v="USA"/>
    <x v="0"/>
    <s v="2 to 3 hours per day"/>
    <x v="26"/>
    <x v="3"/>
    <x v="1"/>
  </r>
  <r>
    <x v="573"/>
    <d v="2012-06-12T02:59:16"/>
    <n v="65000"/>
    <n v="65000"/>
    <s v="USD"/>
    <n v="65"/>
    <s v="Data Analyst"/>
    <x v="7"/>
    <s v="USA"/>
    <x v="0"/>
    <s v="2 to 3 hours per day"/>
    <x v="26"/>
    <x v="3"/>
    <x v="1"/>
  </r>
  <r>
    <x v="574"/>
    <d v="2012-06-02T01:29:04"/>
    <s v="â‚¬ 50k"/>
    <n v="50000"/>
    <s v="EUR"/>
    <n v="63.519971949580388"/>
    <s v="Controller"/>
    <x v="5"/>
    <s v="Netherlands"/>
    <x v="1"/>
    <s v="4 to 6 hours a day"/>
    <x v="26"/>
    <x v="3"/>
    <x v="2"/>
  </r>
  <r>
    <x v="575"/>
    <d v="2012-05-26T15:24:32"/>
    <n v="5000"/>
    <n v="60000"/>
    <s v="USD"/>
    <n v="60"/>
    <s v="Manager"/>
    <x v="6"/>
    <s v="Russia"/>
    <x v="9"/>
    <s v="4 to 6 hours a day"/>
    <x v="26"/>
    <x v="3"/>
    <x v="2"/>
  </r>
  <r>
    <x v="576"/>
    <d v="2012-05-28T23:13:24"/>
    <n v="60000"/>
    <n v="60000"/>
    <s v="USD"/>
    <n v="60"/>
    <s v="Quality Management"/>
    <x v="6"/>
    <s v="USA"/>
    <x v="0"/>
    <s v="2 to 3 hours per day"/>
    <x v="26"/>
    <x v="3"/>
    <x v="1"/>
  </r>
  <r>
    <x v="577"/>
    <d v="2012-05-30T18:51:57"/>
    <n v="60000"/>
    <n v="60000"/>
    <s v="USD"/>
    <n v="60"/>
    <s v="sales&amp;marketing"/>
    <x v="7"/>
    <s v="turkey"/>
    <x v="10"/>
    <s v="2 to 3 hours per day"/>
    <x v="26"/>
    <x v="3"/>
    <x v="1"/>
  </r>
  <r>
    <x v="578"/>
    <d v="2012-06-19T01:49:49"/>
    <s v="60k usd"/>
    <n v="60000"/>
    <s v="USD"/>
    <n v="60"/>
    <s v="buyer"/>
    <x v="6"/>
    <s v="Canada"/>
    <x v="6"/>
    <s v="2 to 3 hours per day"/>
    <x v="26"/>
    <x v="3"/>
    <x v="1"/>
  </r>
  <r>
    <x v="579"/>
    <d v="2012-05-28T05:09:12"/>
    <s v="NZ$ 75000"/>
    <n v="75000"/>
    <s v="NZD"/>
    <n v="59.81910702037041"/>
    <s v="Information Analyst"/>
    <x v="7"/>
    <s v="New  Zealand"/>
    <x v="11"/>
    <s v="4 to 6 hours a day"/>
    <x v="26"/>
    <x v="3"/>
    <x v="2"/>
  </r>
  <r>
    <x v="580"/>
    <d v="2012-06-03T09:42:40"/>
    <n v="75000"/>
    <n v="75000"/>
    <s v="NZD"/>
    <n v="59.81910702037041"/>
    <s v="business support analyst"/>
    <x v="7"/>
    <s v="New zealand"/>
    <x v="11"/>
    <s v="2 to 3 hours per day"/>
    <x v="26"/>
    <x v="3"/>
    <x v="1"/>
  </r>
  <r>
    <x v="581"/>
    <d v="2012-05-28T03:34:14"/>
    <n v="45000"/>
    <n v="45000"/>
    <s v="EUR"/>
    <n v="57.16797475462235"/>
    <s v="data analist"/>
    <x v="7"/>
    <s v="netherlands"/>
    <x v="1"/>
    <s v="2 to 3 hours per day"/>
    <x v="26"/>
    <x v="3"/>
    <x v="1"/>
  </r>
  <r>
    <x v="582"/>
    <d v="2012-05-28T14:12:50"/>
    <n v="43500"/>
    <n v="43500"/>
    <s v="EUR"/>
    <n v="55.262375596134937"/>
    <s v="RRHH"/>
    <x v="6"/>
    <s v="SPAIN"/>
    <x v="1"/>
    <s v="2 to 3 hours per day"/>
    <x v="26"/>
    <x v="3"/>
    <x v="1"/>
  </r>
  <r>
    <x v="583"/>
    <d v="2012-05-28T20:35:30"/>
    <s v="Â£35000"/>
    <n v="35000"/>
    <s v="GBP"/>
    <n v="55.16623952235495"/>
    <s v="MI Analyst"/>
    <x v="7"/>
    <s v="UK"/>
    <x v="3"/>
    <s v="4 to 6 hours a day"/>
    <x v="26"/>
    <x v="3"/>
    <x v="2"/>
  </r>
  <r>
    <x v="584"/>
    <d v="2012-05-27T03:25:05"/>
    <n v="55000"/>
    <n v="55000"/>
    <s v="USD"/>
    <n v="55"/>
    <s v="Analyst"/>
    <x v="7"/>
    <s v="USA"/>
    <x v="0"/>
    <s v="4 to 6 hours a day"/>
    <x v="26"/>
    <x v="3"/>
    <x v="2"/>
  </r>
  <r>
    <x v="585"/>
    <d v="2012-06-03T12:16:15"/>
    <n v="54000"/>
    <n v="54000"/>
    <s v="USD"/>
    <n v="54"/>
    <s v="assistant director of finance"/>
    <x v="3"/>
    <s v="USA"/>
    <x v="0"/>
    <s v="4 to 6 hours a day"/>
    <x v="26"/>
    <x v="3"/>
    <x v="2"/>
  </r>
  <r>
    <x v="586"/>
    <d v="2012-05-28T16:41:27"/>
    <n v="40000"/>
    <n v="40000"/>
    <s v="EUR"/>
    <n v="50.815977559664312"/>
    <s v="Actuary"/>
    <x v="4"/>
    <s v="Portugal"/>
    <x v="1"/>
    <s v="2 to 3 hours per day"/>
    <x v="26"/>
    <x v="3"/>
    <x v="1"/>
  </r>
  <r>
    <x v="587"/>
    <d v="2012-05-26T07:37:53"/>
    <n v="50000"/>
    <n v="50000"/>
    <s v="USD"/>
    <n v="50"/>
    <s v="IT Specialist"/>
    <x v="0"/>
    <s v="USA"/>
    <x v="0"/>
    <s v="2 to 3 hours per day"/>
    <x v="26"/>
    <x v="3"/>
    <x v="1"/>
  </r>
  <r>
    <x v="588"/>
    <d v="2012-05-26T09:28:32"/>
    <n v="50000"/>
    <n v="50000"/>
    <s v="USD"/>
    <n v="50"/>
    <s v="Product manager"/>
    <x v="6"/>
    <s v="India"/>
    <x v="7"/>
    <s v="1 or 2 hours a day"/>
    <x v="26"/>
    <x v="3"/>
    <x v="3"/>
  </r>
  <r>
    <x v="589"/>
    <d v="2012-05-29T23:08:45"/>
    <n v="49000"/>
    <n v="49000"/>
    <s v="USD"/>
    <n v="49"/>
    <s v="Research Analyst"/>
    <x v="7"/>
    <s v="USA"/>
    <x v="0"/>
    <s v="4 to 6 hours a day"/>
    <x v="26"/>
    <x v="3"/>
    <x v="2"/>
  </r>
  <r>
    <x v="590"/>
    <d v="2012-05-26T21:10:20"/>
    <n v="48500"/>
    <n v="48500"/>
    <s v="USD"/>
    <n v="48.5"/>
    <s v="Loss Prevention Finance Coordinator"/>
    <x v="6"/>
    <s v="USA"/>
    <x v="0"/>
    <s v="2 to 3 hours per day"/>
    <x v="26"/>
    <x v="3"/>
    <x v="1"/>
  </r>
  <r>
    <x v="591"/>
    <d v="2012-05-28T22:58:25"/>
    <n v="48000"/>
    <n v="48000"/>
    <s v="USD"/>
    <n v="48"/>
    <s v="Cost Controlling Executive"/>
    <x v="5"/>
    <s v="Qatar"/>
    <x v="10"/>
    <s v="2 to 3 hours per day"/>
    <x v="26"/>
    <x v="3"/>
    <x v="1"/>
  </r>
  <r>
    <x v="592"/>
    <d v="2012-05-30T21:19:31"/>
    <n v="45000"/>
    <n v="45000"/>
    <s v="USD"/>
    <n v="45"/>
    <s v="Data Specialist"/>
    <x v="0"/>
    <s v="USA"/>
    <x v="0"/>
    <s v="2 to 3 hours per day"/>
    <x v="26"/>
    <x v="3"/>
    <x v="1"/>
  </r>
  <r>
    <x v="593"/>
    <d v="2012-06-01T04:10:52"/>
    <n v="41000"/>
    <n v="41000"/>
    <s v="USD"/>
    <n v="41"/>
    <s v="Excel Developer"/>
    <x v="2"/>
    <s v="USA"/>
    <x v="0"/>
    <s v="4 to 6 hours a day"/>
    <x v="26"/>
    <x v="3"/>
    <x v="2"/>
  </r>
  <r>
    <x v="594"/>
    <d v="2012-05-29T04:03:07"/>
    <n v="25000"/>
    <n v="25000"/>
    <s v="GBP"/>
    <n v="39.404456801682102"/>
    <s v="Senior Accounts Clerk"/>
    <x v="4"/>
    <s v="UK"/>
    <x v="3"/>
    <s v="2 to 3 hours per day"/>
    <x v="26"/>
    <x v="3"/>
    <x v="1"/>
  </r>
  <r>
    <x v="595"/>
    <d v="2012-05-26T12:31:29"/>
    <n v="37000"/>
    <n v="37000"/>
    <s v="USD"/>
    <n v="37"/>
    <s v="Cad Engineer"/>
    <x v="8"/>
    <s v="India"/>
    <x v="7"/>
    <s v="4 to 6 hours a day"/>
    <x v="26"/>
    <x v="3"/>
    <x v="2"/>
  </r>
  <r>
    <x v="596"/>
    <d v="2012-05-28T19:32:15"/>
    <s v="Â£23000"/>
    <n v="23000"/>
    <s v="GBP"/>
    <n v="36.252100257547539"/>
    <s v="Data Management Officer"/>
    <x v="6"/>
    <s v="UK"/>
    <x v="3"/>
    <s v="4 to 6 hours a day"/>
    <x v="26"/>
    <x v="3"/>
    <x v="2"/>
  </r>
  <r>
    <x v="597"/>
    <d v="2012-05-29T14:55:21"/>
    <s v="36K"/>
    <n v="36000"/>
    <s v="USD"/>
    <n v="36"/>
    <s v="Administrative Assistant"/>
    <x v="7"/>
    <s v="Kuwait"/>
    <x v="10"/>
    <s v="2 to 3 hours per day"/>
    <x v="26"/>
    <x v="3"/>
    <x v="1"/>
  </r>
  <r>
    <x v="598"/>
    <d v="2012-05-26T13:49:54"/>
    <n v="35000"/>
    <n v="35000"/>
    <s v="USD"/>
    <n v="35"/>
    <s v="IT Specialist"/>
    <x v="0"/>
    <s v="USA"/>
    <x v="0"/>
    <s v="4 to 6 hours a day"/>
    <x v="26"/>
    <x v="3"/>
    <x v="2"/>
  </r>
  <r>
    <x v="599"/>
    <d v="2012-05-26T15:07:39"/>
    <n v="35000"/>
    <n v="35000"/>
    <s v="USD"/>
    <n v="35"/>
    <s v="Associate"/>
    <x v="7"/>
    <s v="India"/>
    <x v="7"/>
    <s v="4 to 6 hours a day"/>
    <x v="26"/>
    <x v="3"/>
    <x v="2"/>
  </r>
  <r>
    <x v="600"/>
    <d v="2012-05-26T21:13:51"/>
    <n v="33900"/>
    <n v="33900"/>
    <s v="USD"/>
    <n v="33.9"/>
    <s v="Administrative Assistant"/>
    <x v="7"/>
    <s v="USA"/>
    <x v="0"/>
    <s v="2 to 3 hours per day"/>
    <x v="26"/>
    <x v="3"/>
    <x v="1"/>
  </r>
  <r>
    <x v="601"/>
    <d v="2012-05-26T13:18:32"/>
    <s v="33,500 US $"/>
    <n v="33500"/>
    <s v="USD"/>
    <n v="33.5"/>
    <s v="Sr. Executive Finance &amp; Accounts"/>
    <x v="4"/>
    <s v="Dubai"/>
    <x v="10"/>
    <s v="1 or 2 hours a day"/>
    <x v="26"/>
    <x v="3"/>
    <x v="3"/>
  </r>
  <r>
    <x v="602"/>
    <d v="2012-05-26T10:43:53"/>
    <n v="1800000"/>
    <n v="1800000"/>
    <s v="INR"/>
    <n v="32.054250037396621"/>
    <s v="AGM Finance"/>
    <x v="6"/>
    <s v="India"/>
    <x v="7"/>
    <s v="2 to 3 hours per day"/>
    <x v="26"/>
    <x v="3"/>
    <x v="1"/>
  </r>
  <r>
    <x v="603"/>
    <d v="2012-05-30T23:26:00"/>
    <n v="32000"/>
    <n v="32000"/>
    <s v="USD"/>
    <n v="32"/>
    <s v="Reports Writer"/>
    <x v="1"/>
    <s v="USA"/>
    <x v="0"/>
    <s v="4 to 6 hours a day"/>
    <x v="26"/>
    <x v="3"/>
    <x v="2"/>
  </r>
  <r>
    <x v="604"/>
    <d v="2012-06-15T17:35:32"/>
    <n v="20000"/>
    <n v="20000"/>
    <s v="GBP"/>
    <n v="31.523565441345685"/>
    <s v="Accountant"/>
    <x v="4"/>
    <s v="UK"/>
    <x v="3"/>
    <s v="2 to 3 hours per day"/>
    <x v="26"/>
    <x v="3"/>
    <x v="1"/>
  </r>
  <r>
    <x v="605"/>
    <d v="2012-05-29T15:46:17"/>
    <s v="about 24.000 â‚¬"/>
    <n v="24000"/>
    <s v="EUR"/>
    <n v="30.489586535798587"/>
    <s v="Controller"/>
    <x v="5"/>
    <s v="Italy"/>
    <x v="1"/>
    <s v="4 to 6 hours a day"/>
    <x v="26"/>
    <x v="3"/>
    <x v="2"/>
  </r>
  <r>
    <x v="606"/>
    <d v="2012-05-31T01:17:48"/>
    <n v="1500000"/>
    <n v="1500000"/>
    <s v="INR"/>
    <n v="26.711875031163849"/>
    <s v="Senior Consultant - PMO"/>
    <x v="2"/>
    <s v="India"/>
    <x v="7"/>
    <s v="4 to 6 hours a day"/>
    <x v="26"/>
    <x v="3"/>
    <x v="2"/>
  </r>
  <r>
    <x v="607"/>
    <d v="2012-06-01T19:46:33"/>
    <s v="21000EUR"/>
    <n v="21000"/>
    <s v="EUR"/>
    <n v="26.678388218823763"/>
    <s v="Coordenador PeÃ§as Grupo"/>
    <x v="6"/>
    <s v="Portugal"/>
    <x v="1"/>
    <s v="4 to 6 hours a day"/>
    <x v="26"/>
    <x v="3"/>
    <x v="2"/>
  </r>
  <r>
    <x v="608"/>
    <d v="2012-06-19T20:35:35"/>
    <n v="25000"/>
    <n v="25000"/>
    <s v="USD"/>
    <n v="25"/>
    <s v="Team Lead"/>
    <x v="6"/>
    <s v="India"/>
    <x v="7"/>
    <s v="4 to 6 hours a day"/>
    <x v="26"/>
    <x v="3"/>
    <x v="2"/>
  </r>
  <r>
    <x v="609"/>
    <d v="2012-06-15T16:36:47"/>
    <n v="1400000"/>
    <n v="1400000"/>
    <s v="INR"/>
    <n v="24.931083362419596"/>
    <s v="Manager - Controlling"/>
    <x v="6"/>
    <s v="India"/>
    <x v="7"/>
    <s v="4 to 6 hours a day"/>
    <x v="26"/>
    <x v="3"/>
    <x v="2"/>
  </r>
  <r>
    <x v="610"/>
    <d v="2012-06-13T05:20:32"/>
    <s v="1600â‚¬ net monthly"/>
    <n v="19200"/>
    <s v="EUR"/>
    <n v="24.391669228638868"/>
    <s v="bank clerk"/>
    <x v="7"/>
    <s v="italy"/>
    <x v="1"/>
    <s v="4 to 6 hours a day"/>
    <x v="26"/>
    <x v="3"/>
    <x v="2"/>
  </r>
  <r>
    <x v="611"/>
    <d v="2012-05-27T23:52:48"/>
    <s v="usd 2000 per month"/>
    <n v="24000"/>
    <s v="USD"/>
    <n v="24"/>
    <s v="sr manager"/>
    <x v="6"/>
    <s v="India"/>
    <x v="7"/>
    <s v="4 to 6 hours a day"/>
    <x v="26"/>
    <x v="3"/>
    <x v="2"/>
  </r>
  <r>
    <x v="612"/>
    <d v="2012-05-30T13:25:12"/>
    <n v="20000"/>
    <n v="20000"/>
    <s v="USD"/>
    <n v="20"/>
    <s v="manager"/>
    <x v="6"/>
    <s v="India"/>
    <x v="7"/>
    <s v="Excel ?!? What Excel?"/>
    <x v="26"/>
    <x v="3"/>
    <x v="4"/>
  </r>
  <r>
    <x v="613"/>
    <d v="2012-05-26T20:57:17"/>
    <n v="15000"/>
    <n v="15000"/>
    <s v="EUR"/>
    <n v="19.055991584874118"/>
    <s v="Technician"/>
    <x v="7"/>
    <s v="Spain"/>
    <x v="1"/>
    <s v="2 to 3 hours per day"/>
    <x v="26"/>
    <x v="3"/>
    <x v="1"/>
  </r>
  <r>
    <x v="614"/>
    <d v="2012-05-26T23:38:24"/>
    <n v="1000000"/>
    <n v="1000000"/>
    <s v="INR"/>
    <n v="17.807916687442567"/>
    <s v="business analyist"/>
    <x v="7"/>
    <s v="India"/>
    <x v="7"/>
    <s v="4 to 6 hours a day"/>
    <x v="26"/>
    <x v="3"/>
    <x v="2"/>
  </r>
  <r>
    <x v="615"/>
    <d v="2012-05-29T11:35:53"/>
    <s v="Indian Rs 10 Lakhs"/>
    <n v="1000000"/>
    <s v="INR"/>
    <n v="17.807916687442567"/>
    <s v="Manager"/>
    <x v="6"/>
    <s v="India"/>
    <x v="7"/>
    <s v="2 to 3 hours per day"/>
    <x v="26"/>
    <x v="3"/>
    <x v="1"/>
  </r>
  <r>
    <x v="616"/>
    <d v="2012-06-13T18:25:00"/>
    <s v="INR 10 lacs p.a."/>
    <n v="1000000"/>
    <s v="INR"/>
    <n v="17.807916687442567"/>
    <s v="Mnanager- Customer Project finance &amp; recovery"/>
    <x v="6"/>
    <s v="India"/>
    <x v="7"/>
    <s v="2 to 3 hours per day"/>
    <x v="26"/>
    <x v="3"/>
    <x v="1"/>
  </r>
  <r>
    <x v="617"/>
    <d v="2012-05-26T08:10:43"/>
    <n v="8000"/>
    <n v="96000"/>
    <s v="CNY"/>
    <n v="15.09218020692008"/>
    <s v="finance"/>
    <x v="4"/>
    <s v="china"/>
    <x v="5"/>
    <s v="4 to 6 hours a day"/>
    <x v="26"/>
    <x v="3"/>
    <x v="2"/>
  </r>
  <r>
    <x v="618"/>
    <d v="2012-05-28T14:32:11"/>
    <n v="120000"/>
    <n v="120000"/>
    <s v="ZAR"/>
    <n v="14.630613583549337"/>
    <s v="VP"/>
    <x v="3"/>
    <s v="South Africa"/>
    <x v="8"/>
    <s v="4 to 6 hours a day"/>
    <x v="26"/>
    <x v="3"/>
    <x v="2"/>
  </r>
  <r>
    <x v="619"/>
    <d v="2012-05-29T10:48:33"/>
    <s v="USD 11800 (INR 650000)"/>
    <n v="11800"/>
    <s v="USD"/>
    <n v="11.8"/>
    <s v="Assistant Data Analyst"/>
    <x v="7"/>
    <s v="India"/>
    <x v="7"/>
    <s v="4 to 6 hours a day"/>
    <x v="26"/>
    <x v="3"/>
    <x v="2"/>
  </r>
  <r>
    <x v="620"/>
    <d v="2012-05-28T15:51:32"/>
    <s v="50000 INR"/>
    <n v="600000"/>
    <s v="INR"/>
    <n v="10.684750012465541"/>
    <s v="Sr.Supervisor"/>
    <x v="7"/>
    <s v="India"/>
    <x v="7"/>
    <s v="4 to 6 hours a day"/>
    <x v="26"/>
    <x v="3"/>
    <x v="2"/>
  </r>
  <r>
    <x v="621"/>
    <d v="2012-05-28T15:16:20"/>
    <s v="Rs. 438000"/>
    <n v="438000"/>
    <s v="INR"/>
    <n v="7.7998675090998448"/>
    <s v="Assistant Professor"/>
    <x v="7"/>
    <s v="India"/>
    <x v="7"/>
    <s v="1 or 2 hours a day"/>
    <x v="26"/>
    <x v="3"/>
    <x v="3"/>
  </r>
  <r>
    <x v="622"/>
    <d v="2012-05-28T13:02:56"/>
    <s v="Rs 4,20,000 "/>
    <n v="420000"/>
    <s v="INR"/>
    <n v="7.479325008725878"/>
    <s v="Analyst"/>
    <x v="7"/>
    <s v="India"/>
    <x v="7"/>
    <s v="2 to 3 hours per day"/>
    <x v="26"/>
    <x v="3"/>
    <x v="1"/>
  </r>
  <r>
    <x v="623"/>
    <d v="2012-05-26T10:01:28"/>
    <n v="380000"/>
    <n v="380000"/>
    <s v="INR"/>
    <n v="6.7670083412281752"/>
    <s v="Incharge"/>
    <x v="6"/>
    <s v="India"/>
    <x v="7"/>
    <s v="4 to 6 hours a day"/>
    <x v="26"/>
    <x v="3"/>
    <x v="2"/>
  </r>
  <r>
    <x v="624"/>
    <d v="2012-05-27T00:07:52"/>
    <n v="6000"/>
    <n v="6000"/>
    <s v="USD"/>
    <n v="6"/>
    <s v="Analysis Quality"/>
    <x v="7"/>
    <s v="Colombia - South America"/>
    <x v="2"/>
    <s v="1 or 2 hours a day"/>
    <x v="26"/>
    <x v="3"/>
    <x v="3"/>
  </r>
  <r>
    <x v="625"/>
    <d v="2012-05-27T12:35:15"/>
    <s v="3 lacs P.A"/>
    <n v="300000"/>
    <s v="INR"/>
    <n v="5.3423750062327704"/>
    <s v="Sales"/>
    <x v="7"/>
    <s v="India"/>
    <x v="7"/>
    <s v="1 or 2 hours a day"/>
    <x v="26"/>
    <x v="3"/>
    <x v="3"/>
  </r>
  <r>
    <x v="626"/>
    <d v="2012-06-17T12:48:52"/>
    <n v="5000"/>
    <n v="5000"/>
    <s v="USD"/>
    <n v="5"/>
    <s v="admin"/>
    <x v="7"/>
    <s v="India"/>
    <x v="7"/>
    <s v="2 to 3 hours per day"/>
    <x v="26"/>
    <x v="3"/>
    <x v="1"/>
  </r>
  <r>
    <x v="627"/>
    <d v="2012-05-27T15:01:02"/>
    <s v="PhP168000"/>
    <n v="168000"/>
    <s v="PHP"/>
    <n v="3.9824487793083341"/>
    <s v="Clerk"/>
    <x v="7"/>
    <s v="Philippines"/>
    <x v="5"/>
    <s v="4 to 6 hours a day"/>
    <x v="26"/>
    <x v="3"/>
    <x v="2"/>
  </r>
  <r>
    <x v="628"/>
    <d v="2012-05-28T10:27:48"/>
    <n v="180000"/>
    <n v="180000"/>
    <s v="INR"/>
    <n v="3.2054250037396623"/>
    <s v="Audit executive"/>
    <x v="7"/>
    <s v="INDIA"/>
    <x v="7"/>
    <s v="4 to 6 hours a day"/>
    <x v="26"/>
    <x v="3"/>
    <x v="2"/>
  </r>
  <r>
    <x v="629"/>
    <d v="2012-05-28T20:43:31"/>
    <n v="168000"/>
    <n v="168000"/>
    <s v="PKR"/>
    <n v="1.783166904422254"/>
    <s v="Accounts Assistant"/>
    <x v="4"/>
    <s v="Pakistan"/>
    <x v="5"/>
    <s v="4 to 6 hours a day"/>
    <x v="26"/>
    <x v="3"/>
    <x v="2"/>
  </r>
  <r>
    <x v="630"/>
    <d v="2012-05-30T02:18:02"/>
    <s v="92000 USD"/>
    <n v="92000"/>
    <s v="USD"/>
    <n v="92"/>
    <s v="Controller"/>
    <x v="5"/>
    <s v="USA"/>
    <x v="0"/>
    <s v="2 to 3 hours per day"/>
    <x v="27"/>
    <x v="3"/>
    <x v="1"/>
  </r>
  <r>
    <x v="631"/>
    <d v="2012-06-05T22:44:27"/>
    <n v="92000"/>
    <n v="92000"/>
    <s v="USD"/>
    <n v="92"/>
    <s v="Anallyst"/>
    <x v="7"/>
    <s v="USA"/>
    <x v="0"/>
    <s v="4 to 6 hours a day"/>
    <x v="27"/>
    <x v="3"/>
    <x v="2"/>
  </r>
  <r>
    <x v="632"/>
    <d v="2012-05-30T19:01:20"/>
    <n v="85000"/>
    <n v="85000"/>
    <s v="USD"/>
    <n v="85"/>
    <s v="sr analyst"/>
    <x v="7"/>
    <s v="USA"/>
    <x v="0"/>
    <s v="4 to 6 hours a day"/>
    <x v="27"/>
    <x v="3"/>
    <x v="2"/>
  </r>
  <r>
    <x v="633"/>
    <d v="2012-06-10T02:29:57"/>
    <n v="80000"/>
    <n v="80000"/>
    <s v="USD"/>
    <n v="80"/>
    <s v="Engineer"/>
    <x v="8"/>
    <s v="Brazil"/>
    <x v="2"/>
    <s v="1 or 2 hours a day"/>
    <x v="27"/>
    <x v="3"/>
    <x v="3"/>
  </r>
  <r>
    <x v="634"/>
    <d v="2012-06-14T07:16:41"/>
    <n v="80000"/>
    <n v="80000"/>
    <s v="USD"/>
    <n v="80"/>
    <s v="Project Controller"/>
    <x v="5"/>
    <s v="USA"/>
    <x v="0"/>
    <s v="4 to 6 hours a day"/>
    <x v="27"/>
    <x v="3"/>
    <x v="2"/>
  </r>
  <r>
    <x v="635"/>
    <d v="2012-05-30T01:48:18"/>
    <n v="75000"/>
    <n v="75000"/>
    <s v="USD"/>
    <n v="75"/>
    <s v="HR Cordinator"/>
    <x v="6"/>
    <s v="USA"/>
    <x v="0"/>
    <s v="1 or 2 hours a day"/>
    <x v="27"/>
    <x v="3"/>
    <x v="3"/>
  </r>
  <r>
    <x v="636"/>
    <d v="2012-06-01T18:08:07"/>
    <s v="75000 $"/>
    <n v="75000"/>
    <s v="USD"/>
    <n v="75"/>
    <s v="Consultant"/>
    <x v="2"/>
    <s v="Germany"/>
    <x v="1"/>
    <s v="2 to 3 hours per day"/>
    <x v="27"/>
    <x v="3"/>
    <x v="1"/>
  </r>
  <r>
    <x v="637"/>
    <d v="2012-06-04T04:31:53"/>
    <n v="70000"/>
    <n v="70000"/>
    <s v="USD"/>
    <n v="70"/>
    <s v="Sr financial analyst"/>
    <x v="7"/>
    <s v="USA"/>
    <x v="0"/>
    <s v="4 to 6 hours a day"/>
    <x v="27"/>
    <x v="3"/>
    <x v="2"/>
  </r>
  <r>
    <x v="638"/>
    <d v="2012-05-28T14:53:44"/>
    <s v="1600000Rs"/>
    <n v="1600000"/>
    <s v="INR"/>
    <n v="28.49266669990811"/>
    <s v="Manager Fin"/>
    <x v="6"/>
    <s v="India"/>
    <x v="7"/>
    <s v="All the 8 hours baby, all the 8!"/>
    <x v="27"/>
    <x v="3"/>
    <x v="0"/>
  </r>
  <r>
    <x v="639"/>
    <d v="2012-06-10T14:58:39"/>
    <n v="1300000"/>
    <n v="1300000"/>
    <s v="INR"/>
    <n v="23.150291693675339"/>
    <s v="Manager"/>
    <x v="6"/>
    <s v="India"/>
    <x v="7"/>
    <s v="All the 8 hours baby, all the 8!"/>
    <x v="27"/>
    <x v="3"/>
    <x v="0"/>
  </r>
  <r>
    <x v="640"/>
    <d v="2012-05-27T15:44:52"/>
    <s v="Rs 600000/-"/>
    <n v="600000"/>
    <s v="INR"/>
    <n v="10.684750012465541"/>
    <s v="Manager"/>
    <x v="6"/>
    <s v="India"/>
    <x v="7"/>
    <s v="All the 8 hours baby, all the 8!"/>
    <x v="27"/>
    <x v="3"/>
    <x v="0"/>
  </r>
  <r>
    <x v="641"/>
    <d v="2012-06-03T10:10:43"/>
    <n v="6545"/>
    <n v="6545"/>
    <s v="USD"/>
    <n v="6.5449999999999999"/>
    <s v="Operations"/>
    <x v="6"/>
    <s v="India"/>
    <x v="7"/>
    <s v="All the 8 hours baby, all the 8!"/>
    <x v="27"/>
    <x v="3"/>
    <x v="0"/>
  </r>
  <r>
    <x v="642"/>
    <d v="2012-05-28T12:26:42"/>
    <n v="65000"/>
    <n v="65000"/>
    <s v="USD"/>
    <n v="65"/>
    <s v="Controller"/>
    <x v="5"/>
    <s v="USA"/>
    <x v="0"/>
    <s v="4 to 6 hours a day"/>
    <x v="27"/>
    <x v="3"/>
    <x v="2"/>
  </r>
  <r>
    <x v="643"/>
    <d v="2012-06-02T20:52:59"/>
    <s v="37000GBP"/>
    <n v="37000"/>
    <s v="GBP"/>
    <n v="58.318596066489512"/>
    <s v="Technical Web Analyst"/>
    <x v="7"/>
    <s v="UK"/>
    <x v="3"/>
    <s v="4 to 6 hours a day"/>
    <x v="27"/>
    <x v="3"/>
    <x v="2"/>
  </r>
  <r>
    <x v="644"/>
    <d v="2012-06-14T02:44:43"/>
    <n v="57000"/>
    <n v="57000"/>
    <s v="USD"/>
    <n v="57"/>
    <s v="Staff Accountant"/>
    <x v="4"/>
    <s v="USA"/>
    <x v="0"/>
    <s v="4 to 6 hours a day"/>
    <x v="27"/>
    <x v="3"/>
    <x v="2"/>
  </r>
  <r>
    <x v="645"/>
    <d v="2012-05-28T23:21:02"/>
    <s v="KES 4.3 million"/>
    <n v="4300000"/>
    <s v="KENYA"/>
    <n v="51.497005988023957"/>
    <s v="Finance Manager"/>
    <x v="6"/>
    <s v="Kenya"/>
    <x v="8"/>
    <s v="4 to 6 hours a day"/>
    <x v="27"/>
    <x v="3"/>
    <x v="2"/>
  </r>
  <r>
    <x v="646"/>
    <d v="2012-05-28T22:52:19"/>
    <s v="GBPÂ£32000"/>
    <n v="32000"/>
    <s v="GBP"/>
    <n v="50.437704706153092"/>
    <s v="Performance Analyst"/>
    <x v="7"/>
    <s v="Canada"/>
    <x v="6"/>
    <s v="4 to 6 hours a day"/>
    <x v="27"/>
    <x v="3"/>
    <x v="2"/>
  </r>
  <r>
    <x v="647"/>
    <d v="2012-05-28T15:33:37"/>
    <s v="INR 2500000"/>
    <n v="2500000"/>
    <s v="INR"/>
    <n v="44.51979171860642"/>
    <s v="Vice President"/>
    <x v="3"/>
    <s v="India"/>
    <x v="7"/>
    <s v="4 to 6 hours a day"/>
    <x v="27"/>
    <x v="3"/>
    <x v="2"/>
  </r>
  <r>
    <x v="648"/>
    <d v="2012-05-27T17:10:36"/>
    <n v="36000"/>
    <n v="36000"/>
    <s v="USD"/>
    <n v="36"/>
    <s v="QA Supervisor"/>
    <x v="5"/>
    <s v="Czech Republic"/>
    <x v="4"/>
    <s v="2 to 3 hours per day"/>
    <x v="27"/>
    <x v="3"/>
    <x v="1"/>
  </r>
  <r>
    <x v="649"/>
    <d v="2012-05-26T12:25:09"/>
    <n v="21500"/>
    <n v="21500"/>
    <s v="USD"/>
    <n v="21.5"/>
    <s v="Asst Mgr"/>
    <x v="7"/>
    <s v="India"/>
    <x v="7"/>
    <s v="4 to 6 hours a day"/>
    <x v="27"/>
    <x v="3"/>
    <x v="2"/>
  </r>
  <r>
    <x v="650"/>
    <d v="2012-05-29T15:24:45"/>
    <n v="1200000"/>
    <n v="1200000"/>
    <s v="INR"/>
    <n v="21.369500024931082"/>
    <s v="Manager - Corporate strategy and Planning"/>
    <x v="6"/>
    <s v="India"/>
    <x v="7"/>
    <s v="4 to 6 hours a day"/>
    <x v="27"/>
    <x v="3"/>
    <x v="2"/>
  </r>
  <r>
    <x v="651"/>
    <d v="2012-05-26T13:03:32"/>
    <n v="720000"/>
    <n v="720000"/>
    <s v="PHP"/>
    <n v="17.067637625607144"/>
    <s v="System Manager"/>
    <x v="6"/>
    <s v="Philippines"/>
    <x v="5"/>
    <s v="4 to 6 hours a day"/>
    <x v="27"/>
    <x v="3"/>
    <x v="2"/>
  </r>
  <r>
    <x v="652"/>
    <d v="2012-06-08T13:38:45"/>
    <s v="9,50,000"/>
    <n v="950000"/>
    <s v="INR"/>
    <n v="16.917520853070439"/>
    <s v="Associate Manager, Drug Safety Operations"/>
    <x v="6"/>
    <s v="India"/>
    <x v="7"/>
    <s v="2 to 3 hours per day"/>
    <x v="27"/>
    <x v="3"/>
    <x v="1"/>
  </r>
  <r>
    <x v="653"/>
    <d v="2012-05-26T23:58:53"/>
    <s v="900000 Rs"/>
    <n v="900000"/>
    <s v="INR"/>
    <n v="16.02712501869831"/>
    <s v="Deputy Manager"/>
    <x v="6"/>
    <s v="India"/>
    <x v="7"/>
    <s v="1 or 2 hours a day"/>
    <x v="27"/>
    <x v="3"/>
    <x v="3"/>
  </r>
  <r>
    <x v="654"/>
    <d v="2012-06-16T18:33:25"/>
    <s v="Rs. 700000"/>
    <n v="700000"/>
    <s v="INR"/>
    <n v="12.465541681209798"/>
    <s v="Revenue Focus Manager"/>
    <x v="6"/>
    <s v="India"/>
    <x v="7"/>
    <s v="2 to 3 hours per day"/>
    <x v="27"/>
    <x v="3"/>
    <x v="1"/>
  </r>
  <r>
    <x v="655"/>
    <d v="2012-06-01T02:46:21"/>
    <s v="Rs. 500000"/>
    <n v="500000"/>
    <s v="INR"/>
    <n v="8.9039583437212837"/>
    <s v="Sr. Associate"/>
    <x v="7"/>
    <s v="India"/>
    <x v="7"/>
    <s v="4 to 6 hours a day"/>
    <x v="27"/>
    <x v="3"/>
    <x v="2"/>
  </r>
  <r>
    <x v="656"/>
    <d v="2012-05-28T18:02:44"/>
    <s v="4,00,000"/>
    <n v="400000"/>
    <s v="INR"/>
    <n v="7.1231666749770275"/>
    <s v="Sr. Team Lead - MIS"/>
    <x v="1"/>
    <s v="India"/>
    <x v="7"/>
    <s v="4 to 6 hours a day"/>
    <x v="27"/>
    <x v="3"/>
    <x v="2"/>
  </r>
  <r>
    <x v="657"/>
    <d v="2012-05-29T01:22:59"/>
    <s v="INR 1000000"/>
    <n v="1000000"/>
    <s v="INR"/>
    <n v="17.807916687442567"/>
    <s v="Asst Manager"/>
    <x v="6"/>
    <s v="India"/>
    <x v="7"/>
    <s v="4 to 6 hours a day"/>
    <x v="28"/>
    <x v="3"/>
    <x v="2"/>
  </r>
  <r>
    <x v="658"/>
    <d v="2012-05-28T10:42:08"/>
    <n v="170000"/>
    <n v="170000"/>
    <s v="AUD"/>
    <n v="173.38464158844809"/>
    <s v="Business Consultant"/>
    <x v="2"/>
    <s v="Australia"/>
    <x v="11"/>
    <s v="2 to 3 hours per day"/>
    <x v="29"/>
    <x v="3"/>
    <x v="1"/>
  </r>
  <r>
    <x v="659"/>
    <d v="2012-06-19T07:59:00"/>
    <n v="120000"/>
    <n v="120000"/>
    <s v="AUD"/>
    <n v="122.38915876831629"/>
    <s v="Manager"/>
    <x v="6"/>
    <s v="Australia"/>
    <x v="11"/>
    <s v="1 or 2 hours a day"/>
    <x v="29"/>
    <x v="3"/>
    <x v="3"/>
  </r>
  <r>
    <x v="660"/>
    <d v="2012-06-07T20:48:04"/>
    <s v="Â£73000"/>
    <n v="73000"/>
    <s v="GBP"/>
    <n v="115.06101386091174"/>
    <s v="Financial Controller"/>
    <x v="5"/>
    <s v="UK"/>
    <x v="3"/>
    <s v="4 to 6 hours a day"/>
    <x v="29"/>
    <x v="3"/>
    <x v="2"/>
  </r>
  <r>
    <x v="661"/>
    <d v="2012-05-28T07:59:49"/>
    <n v="110000"/>
    <n v="110000"/>
    <s v="AUD"/>
    <n v="112.19006220428993"/>
    <s v="Sustainability Strategy Advisor"/>
    <x v="6"/>
    <s v="Australia"/>
    <x v="11"/>
    <s v="2 to 3 hours per day"/>
    <x v="29"/>
    <x v="3"/>
    <x v="1"/>
  </r>
  <r>
    <x v="662"/>
    <d v="2012-06-15T18:13:12"/>
    <n v="112000"/>
    <n v="112000"/>
    <s v="USD"/>
    <n v="112"/>
    <s v="manager"/>
    <x v="6"/>
    <s v="USA"/>
    <x v="0"/>
    <s v="2 to 3 hours per day"/>
    <x v="29"/>
    <x v="3"/>
    <x v="1"/>
  </r>
  <r>
    <x v="663"/>
    <d v="2012-06-05T20:43:21"/>
    <n v="90000"/>
    <n v="90000"/>
    <s v="USD"/>
    <n v="90"/>
    <s v="Senior QA Tester"/>
    <x v="7"/>
    <s v="USA"/>
    <x v="0"/>
    <s v="2 to 3 hours per day"/>
    <x v="29"/>
    <x v="3"/>
    <x v="1"/>
  </r>
  <r>
    <x v="664"/>
    <d v="2012-05-28T08:22:44"/>
    <s v="USD 85000.00"/>
    <n v="85000"/>
    <s v="USD"/>
    <n v="85"/>
    <s v="Reporting and DB Analyist"/>
    <x v="1"/>
    <s v="Australia"/>
    <x v="11"/>
    <s v="4 to 6 hours a day"/>
    <x v="29"/>
    <x v="3"/>
    <x v="2"/>
  </r>
  <r>
    <x v="665"/>
    <d v="2012-06-02T07:42:02"/>
    <n v="85000"/>
    <n v="85000"/>
    <s v="USD"/>
    <n v="85"/>
    <s v="Senior Accountant"/>
    <x v="4"/>
    <s v="USA"/>
    <x v="0"/>
    <s v="2 to 3 hours per day"/>
    <x v="29"/>
    <x v="3"/>
    <x v="1"/>
  </r>
  <r>
    <x v="666"/>
    <d v="2012-05-26T11:37:26"/>
    <n v="80000"/>
    <n v="80000"/>
    <s v="USD"/>
    <n v="80"/>
    <s v="program coordinator - automotive"/>
    <x v="6"/>
    <s v="USA"/>
    <x v="0"/>
    <s v="4 to 6 hours a day"/>
    <x v="29"/>
    <x v="3"/>
    <x v="2"/>
  </r>
  <r>
    <x v="667"/>
    <d v="2012-05-29T22:50:20"/>
    <n v="80000"/>
    <n v="80000"/>
    <s v="USD"/>
    <n v="80"/>
    <s v="Sr Process Consultant"/>
    <x v="2"/>
    <s v="USA"/>
    <x v="0"/>
    <s v="2 to 3 hours per day"/>
    <x v="29"/>
    <x v="3"/>
    <x v="1"/>
  </r>
  <r>
    <x v="668"/>
    <d v="2012-06-19T19:33:25"/>
    <n v="74000"/>
    <n v="74000"/>
    <s v="AUD"/>
    <n v="75.473314573795037"/>
    <s v="Systems Analyst"/>
    <x v="7"/>
    <s v="Australia"/>
    <x v="11"/>
    <s v="4 to 6 hours a day"/>
    <x v="29"/>
    <x v="3"/>
    <x v="2"/>
  </r>
  <r>
    <x v="669"/>
    <d v="2012-05-28T17:05:07"/>
    <s v="Â£45000"/>
    <n v="45000"/>
    <s v="GBP"/>
    <n v="70.928022243027783"/>
    <s v="Assistant Director - Performance Information"/>
    <x v="3"/>
    <s v="UK"/>
    <x v="3"/>
    <s v="4 to 6 hours a day"/>
    <x v="29"/>
    <x v="3"/>
    <x v="2"/>
  </r>
  <r>
    <x v="670"/>
    <d v="2012-05-29T10:08:21"/>
    <n v="70000"/>
    <n v="70000"/>
    <s v="USD"/>
    <n v="70"/>
    <s v="Project Manager"/>
    <x v="6"/>
    <s v="USA"/>
    <x v="0"/>
    <s v="4 to 6 hours a day"/>
    <x v="29"/>
    <x v="3"/>
    <x v="2"/>
  </r>
  <r>
    <x v="671"/>
    <d v="2012-05-27T04:40:33"/>
    <n v="65000"/>
    <n v="65000"/>
    <s v="USD"/>
    <n v="65"/>
    <s v="Security Access Governance Analyst"/>
    <x v="7"/>
    <s v="USA"/>
    <x v="0"/>
    <s v="1 or 2 hours a day"/>
    <x v="29"/>
    <x v="3"/>
    <x v="3"/>
  </r>
  <r>
    <x v="672"/>
    <d v="2012-05-31T22:05:03"/>
    <n v="125000"/>
    <n v="125000"/>
    <s v="USD"/>
    <n v="125"/>
    <s v="Consultant"/>
    <x v="2"/>
    <s v="USA"/>
    <x v="0"/>
    <s v="All the 8 hours baby, all the 8!"/>
    <x v="29"/>
    <x v="3"/>
    <x v="0"/>
  </r>
  <r>
    <x v="673"/>
    <d v="2012-06-05T21:59:40"/>
    <n v="65000"/>
    <n v="65000"/>
    <s v="USD"/>
    <n v="65"/>
    <s v="Business Analyst"/>
    <x v="7"/>
    <s v="USA"/>
    <x v="0"/>
    <s v="4 to 6 hours a day"/>
    <x v="29"/>
    <x v="3"/>
    <x v="2"/>
  </r>
  <r>
    <x v="674"/>
    <d v="2012-05-26T20:50:07"/>
    <n v="96000"/>
    <n v="96000"/>
    <s v="USD"/>
    <n v="96"/>
    <s v="MIS Executive"/>
    <x v="1"/>
    <s v="India"/>
    <x v="7"/>
    <s v="All the 8 hours baby, all the 8!"/>
    <x v="29"/>
    <x v="3"/>
    <x v="0"/>
  </r>
  <r>
    <x v="675"/>
    <d v="2012-05-28T16:20:52"/>
    <n v="58000"/>
    <n v="58000"/>
    <s v="GBP"/>
    <n v="91.418339779902482"/>
    <s v="Data analyst"/>
    <x v="7"/>
    <s v="UK"/>
    <x v="3"/>
    <s v="All the 8 hours baby, all the 8!"/>
    <x v="29"/>
    <x v="3"/>
    <x v="0"/>
  </r>
  <r>
    <x v="676"/>
    <d v="2012-05-31T16:30:09"/>
    <n v="48360"/>
    <n v="48360"/>
    <s v="GBP"/>
    <n v="76.223981237173859"/>
    <s v="pricing manager"/>
    <x v="6"/>
    <s v="UK"/>
    <x v="3"/>
    <s v="All the 8 hours baby, all the 8!"/>
    <x v="29"/>
    <x v="3"/>
    <x v="0"/>
  </r>
  <r>
    <x v="677"/>
    <d v="2012-05-29T13:52:13"/>
    <n v="45000"/>
    <n v="45000"/>
    <s v="USD"/>
    <n v="45"/>
    <s v="Financial Analysis"/>
    <x v="7"/>
    <s v="Pakistan"/>
    <x v="5"/>
    <s v="All the 8 hours baby, all the 8!"/>
    <x v="29"/>
    <x v="3"/>
    <x v="0"/>
  </r>
  <r>
    <x v="678"/>
    <d v="2012-05-30T22:31:33"/>
    <s v="33500 â‚¬"/>
    <n v="33500"/>
    <s v="EUR"/>
    <n v="42.558381206218861"/>
    <s v="Controller / VBA Developet"/>
    <x v="5"/>
    <s v="Germany"/>
    <x v="1"/>
    <s v="All the 8 hours baby, all the 8!"/>
    <x v="29"/>
    <x v="3"/>
    <x v="0"/>
  </r>
  <r>
    <x v="679"/>
    <d v="2012-05-28T14:18:40"/>
    <n v="26000"/>
    <n v="26000"/>
    <s v="GBP"/>
    <n v="40.980635073749383"/>
    <s v="Consultant"/>
    <x v="2"/>
    <s v="UK"/>
    <x v="3"/>
    <s v="All the 8 hours baby, all the 8!"/>
    <x v="29"/>
    <x v="3"/>
    <x v="0"/>
  </r>
  <r>
    <x v="680"/>
    <d v="2012-05-27T01:30:55"/>
    <s v="30000 eur"/>
    <n v="30000"/>
    <s v="EUR"/>
    <n v="38.111983169748235"/>
    <s v="financialcotroller"/>
    <x v="4"/>
    <s v="portugal"/>
    <x v="1"/>
    <s v="All the 8 hours baby, all the 8!"/>
    <x v="29"/>
    <x v="3"/>
    <x v="0"/>
  </r>
  <r>
    <x v="681"/>
    <d v="2012-05-26T16:34:57"/>
    <s v="Â£ 24000"/>
    <n v="24000"/>
    <s v="GBP"/>
    <n v="37.828278529614821"/>
    <s v="Business Support Specialist"/>
    <x v="0"/>
    <s v="UK"/>
    <x v="3"/>
    <s v="All the 8 hours baby, all the 8!"/>
    <x v="29"/>
    <x v="3"/>
    <x v="0"/>
  </r>
  <r>
    <x v="682"/>
    <d v="2012-05-29T21:27:23"/>
    <n v="36000"/>
    <n v="36000"/>
    <s v="USD"/>
    <n v="36"/>
    <s v="Data Specialist"/>
    <x v="0"/>
    <s v="USA"/>
    <x v="0"/>
    <s v="All the 8 hours baby, all the 8!"/>
    <x v="29"/>
    <x v="3"/>
    <x v="0"/>
  </r>
  <r>
    <x v="683"/>
    <d v="2012-06-05T03:55:36"/>
    <s v="US$ 30500"/>
    <n v="30500"/>
    <s v="USD"/>
    <n v="30.5"/>
    <s v="Financial Analyst"/>
    <x v="7"/>
    <s v="Brazil"/>
    <x v="2"/>
    <s v="All the 8 hours baby, all the 8!"/>
    <x v="29"/>
    <x v="3"/>
    <x v="0"/>
  </r>
  <r>
    <x v="684"/>
    <d v="2012-06-06T22:42:16"/>
    <n v="25000"/>
    <n v="25000"/>
    <s v="USD"/>
    <n v="25"/>
    <s v="exe"/>
    <x v="7"/>
    <s v="India"/>
    <x v="7"/>
    <s v="All the 8 hours baby, all the 8!"/>
    <x v="29"/>
    <x v="3"/>
    <x v="0"/>
  </r>
  <r>
    <x v="685"/>
    <d v="2012-05-31T18:35:30"/>
    <n v="24864"/>
    <n v="24864"/>
    <s v="USD"/>
    <n v="24.864000000000001"/>
    <s v="Brand manager"/>
    <x v="6"/>
    <s v="Libya"/>
    <x v="8"/>
    <s v="All the 8 hours baby, all the 8!"/>
    <x v="29"/>
    <x v="3"/>
    <x v="0"/>
  </r>
  <r>
    <x v="686"/>
    <d v="2012-05-28T23:06:22"/>
    <s v="Rupees : 2,000,000"/>
    <n v="2000000"/>
    <s v="PKR"/>
    <n v="21.228177433598262"/>
    <s v="Excel Corporate Trainer"/>
    <x v="2"/>
    <s v="Pakistan"/>
    <x v="5"/>
    <s v="All the 8 hours baby, all the 8!"/>
    <x v="29"/>
    <x v="3"/>
    <x v="0"/>
  </r>
  <r>
    <x v="687"/>
    <d v="2012-05-28T17:42:51"/>
    <n v="19000"/>
    <n v="19000"/>
    <s v="USD"/>
    <n v="19"/>
    <s v="MI Specialist"/>
    <x v="1"/>
    <s v="UK"/>
    <x v="3"/>
    <s v="All the 8 hours baby, all the 8!"/>
    <x v="29"/>
    <x v="3"/>
    <x v="0"/>
  </r>
  <r>
    <x v="688"/>
    <d v="2012-05-29T14:59:11"/>
    <s v="â‚¬ 48500"/>
    <n v="48500"/>
    <s v="EUR"/>
    <n v="61.614372791092983"/>
    <s v="Information analyst"/>
    <x v="7"/>
    <s v="Netherlands"/>
    <x v="1"/>
    <s v="4 to 6 hours a day"/>
    <x v="29"/>
    <x v="3"/>
    <x v="2"/>
  </r>
  <r>
    <x v="689"/>
    <d v="2012-05-28T11:31:20"/>
    <n v="18000"/>
    <n v="18000"/>
    <s v="USD"/>
    <n v="18"/>
    <s v="Data Specialist"/>
    <x v="0"/>
    <s v="India"/>
    <x v="7"/>
    <s v="All the 8 hours baby, all the 8!"/>
    <x v="29"/>
    <x v="3"/>
    <x v="0"/>
  </r>
  <r>
    <x v="690"/>
    <d v="2012-05-27T23:03:21"/>
    <n v="1000000"/>
    <n v="1000000"/>
    <s v="INR"/>
    <n v="17.807916687442567"/>
    <s v="business"/>
    <x v="6"/>
    <s v="India"/>
    <x v="7"/>
    <s v="All the 8 hours baby, all the 8!"/>
    <x v="29"/>
    <x v="3"/>
    <x v="0"/>
  </r>
  <r>
    <x v="691"/>
    <d v="2012-05-28T10:27:45"/>
    <s v="Rs.10,00,000"/>
    <n v="1000000"/>
    <s v="INR"/>
    <n v="17.807916687442567"/>
    <s v="Credit Manager - Loans"/>
    <x v="6"/>
    <s v="India"/>
    <x v="7"/>
    <s v="All the 8 hours baby, all the 8!"/>
    <x v="29"/>
    <x v="3"/>
    <x v="0"/>
  </r>
  <r>
    <x v="692"/>
    <d v="2012-05-29T11:46:47"/>
    <s v="INR 900000"/>
    <n v="900000"/>
    <s v="INR"/>
    <n v="16.02712501869831"/>
    <s v="RENTAL INVENTORY CONTROLLER"/>
    <x v="5"/>
    <s v="India"/>
    <x v="7"/>
    <s v="All the 8 hours baby, all the 8!"/>
    <x v="29"/>
    <x v="3"/>
    <x v="0"/>
  </r>
  <r>
    <x v="693"/>
    <d v="2012-06-01T03:01:04"/>
    <n v="1320"/>
    <n v="15840"/>
    <s v="USD"/>
    <n v="15.84"/>
    <s v="Asistente"/>
    <x v="7"/>
    <s v="Peru"/>
    <x v="2"/>
    <s v="All the 8 hours baby, all the 8!"/>
    <x v="29"/>
    <x v="3"/>
    <x v="0"/>
  </r>
  <r>
    <x v="694"/>
    <d v="2012-06-01T01:47:43"/>
    <n v="15000"/>
    <n v="15000"/>
    <s v="USD"/>
    <n v="15"/>
    <s v="Application Developer"/>
    <x v="7"/>
    <s v="USA"/>
    <x v="0"/>
    <s v="All the 8 hours baby, all the 8!"/>
    <x v="29"/>
    <x v="3"/>
    <x v="0"/>
  </r>
  <r>
    <x v="695"/>
    <d v="2012-05-27T09:49:30"/>
    <n v="5000"/>
    <n v="60000"/>
    <s v="USD"/>
    <n v="60"/>
    <s v="Store keeper"/>
    <x v="7"/>
    <s v="USA"/>
    <x v="0"/>
    <s v="2 to 3 hours per day"/>
    <x v="29"/>
    <x v="3"/>
    <x v="1"/>
  </r>
  <r>
    <x v="696"/>
    <d v="2012-06-01T05:56:20"/>
    <s v="120000 MAD"/>
    <n v="120000"/>
    <s v="MAD"/>
    <n v="13.745704467353951"/>
    <s v="Supply chain Controller"/>
    <x v="5"/>
    <s v="Morocco"/>
    <x v="8"/>
    <s v="All the 8 hours baby, all the 8!"/>
    <x v="29"/>
    <x v="3"/>
    <x v="0"/>
  </r>
  <r>
    <x v="697"/>
    <d v="2012-06-12T20:11:24"/>
    <n v="8900"/>
    <n v="1281600"/>
    <s v="PKR"/>
    <n v="13.603016099449768"/>
    <s v="Manager MIS &amp; Analytics"/>
    <x v="6"/>
    <s v="pakistan"/>
    <x v="5"/>
    <s v="All the 8 hours baby, all the 8!"/>
    <x v="29"/>
    <x v="3"/>
    <x v="0"/>
  </r>
  <r>
    <x v="698"/>
    <d v="2012-06-15T20:00:26"/>
    <n v="11000"/>
    <n v="11000"/>
    <s v="USD"/>
    <n v="11"/>
    <s v="AM"/>
    <x v="6"/>
    <s v="India"/>
    <x v="7"/>
    <s v="All the 8 hours baby, all the 8!"/>
    <x v="29"/>
    <x v="3"/>
    <x v="0"/>
  </r>
  <r>
    <x v="699"/>
    <d v="2012-05-27T21:04:07"/>
    <n v="600000"/>
    <n v="600000"/>
    <s v="INR"/>
    <n v="10.684750012465541"/>
    <s v="Sales Analyst"/>
    <x v="7"/>
    <s v="India"/>
    <x v="7"/>
    <s v="All the 8 hours baby, all the 8!"/>
    <x v="29"/>
    <x v="3"/>
    <x v="0"/>
  </r>
  <r>
    <x v="700"/>
    <d v="2012-05-27T04:00:14"/>
    <s v="Rs. 45000"/>
    <n v="540000"/>
    <s v="INR"/>
    <n v="9.6162750112189865"/>
    <s v="Senior analyst"/>
    <x v="7"/>
    <s v="India"/>
    <x v="7"/>
    <s v="All the 8 hours baby, all the 8!"/>
    <x v="29"/>
    <x v="3"/>
    <x v="0"/>
  </r>
  <r>
    <x v="701"/>
    <d v="2012-05-27T22:40:38"/>
    <s v="R$ 19.200,00"/>
    <n v="19200"/>
    <s v="BRL"/>
    <n v="9.4901984044603918"/>
    <s v="Programmer"/>
    <x v="7"/>
    <s v="Brazil"/>
    <x v="2"/>
    <s v="All the 8 hours baby, all the 8!"/>
    <x v="29"/>
    <x v="3"/>
    <x v="0"/>
  </r>
  <r>
    <x v="702"/>
    <d v="2012-05-26T14:11:52"/>
    <s v="Re. 4.5 Lacs Per Annum"/>
    <n v="450000"/>
    <s v="INR"/>
    <n v="8.0135625093491551"/>
    <s v="Data Analyst"/>
    <x v="7"/>
    <s v="India"/>
    <x v="7"/>
    <s v="All the 8 hours baby, all the 8!"/>
    <x v="29"/>
    <x v="3"/>
    <x v="0"/>
  </r>
  <r>
    <x v="703"/>
    <d v="2012-05-26T12:46:26"/>
    <n v="5800"/>
    <n v="5800"/>
    <s v="USD"/>
    <n v="5.8"/>
    <s v="Asst. Manager(Commercial)"/>
    <x v="6"/>
    <s v="India"/>
    <x v="7"/>
    <s v="All the 8 hours baby, all the 8!"/>
    <x v="29"/>
    <x v="3"/>
    <x v="0"/>
  </r>
  <r>
    <x v="704"/>
    <d v="2012-05-28T14:46:42"/>
    <n v="5100"/>
    <n v="5100"/>
    <s v="USD"/>
    <n v="5.0999999999999996"/>
    <s v="MIS Executive"/>
    <x v="1"/>
    <s v="India"/>
    <x v="7"/>
    <s v="All the 8 hours baby, all the 8!"/>
    <x v="29"/>
    <x v="3"/>
    <x v="0"/>
  </r>
  <r>
    <x v="705"/>
    <d v="2012-06-12T21:47:54"/>
    <n v="280000"/>
    <n v="280000"/>
    <s v="INR"/>
    <n v="4.986216672483919"/>
    <s v="Sales Cordinator"/>
    <x v="7"/>
    <s v="India"/>
    <x v="7"/>
    <s v="All the 8 hours baby, all the 8!"/>
    <x v="29"/>
    <x v="3"/>
    <x v="0"/>
  </r>
  <r>
    <x v="706"/>
    <d v="2012-05-30T22:59:44"/>
    <s v="278000 PA"/>
    <n v="278000"/>
    <s v="INR"/>
    <n v="4.9506008391090335"/>
    <s v="MIS Executive"/>
    <x v="1"/>
    <s v="India"/>
    <x v="7"/>
    <s v="All the 8 hours baby, all the 8!"/>
    <x v="29"/>
    <x v="3"/>
    <x v="0"/>
  </r>
  <r>
    <x v="707"/>
    <d v="2012-05-29T19:06:14"/>
    <s v="2.5 per lacks"/>
    <n v="250000"/>
    <s v="INR"/>
    <n v="4.4519791718606418"/>
    <s v="Credit Executive"/>
    <x v="7"/>
    <s v="India"/>
    <x v="7"/>
    <s v="All the 8 hours baby, all the 8!"/>
    <x v="29"/>
    <x v="3"/>
    <x v="0"/>
  </r>
  <r>
    <x v="708"/>
    <d v="2012-05-26T12:19:53"/>
    <n v="4000"/>
    <n v="4000"/>
    <s v="USD"/>
    <n v="4"/>
    <s v="Coordinator"/>
    <x v="6"/>
    <s v="India"/>
    <x v="7"/>
    <s v="All the 8 hours baby, all the 8!"/>
    <x v="29"/>
    <x v="3"/>
    <x v="0"/>
  </r>
  <r>
    <x v="709"/>
    <d v="2012-05-28T13:42:35"/>
    <s v="2,00,000 INR"/>
    <n v="200000"/>
    <s v="INR"/>
    <n v="3.5615833374885137"/>
    <s v="Monitoring &amp; evaluation officer"/>
    <x v="6"/>
    <s v="India"/>
    <x v="7"/>
    <s v="All the 8 hours baby, all the 8!"/>
    <x v="29"/>
    <x v="3"/>
    <x v="0"/>
  </r>
  <r>
    <x v="710"/>
    <d v="2012-05-27T20:51:55"/>
    <n v="180000"/>
    <n v="180000"/>
    <s v="INR"/>
    <n v="3.2054250037396623"/>
    <s v="MIS TEAM MEMBER"/>
    <x v="1"/>
    <s v="India"/>
    <x v="7"/>
    <s v="All the 8 hours baby, all the 8!"/>
    <x v="29"/>
    <x v="3"/>
    <x v="0"/>
  </r>
  <r>
    <x v="711"/>
    <d v="2012-06-05T23:09:44"/>
    <s v="Â£35500"/>
    <n v="35500"/>
    <s v="GBP"/>
    <n v="55.954328658388583"/>
    <s v="Assistant Accountant"/>
    <x v="4"/>
    <s v="UK"/>
    <x v="3"/>
    <s v="4 to 6 hours a day"/>
    <x v="29"/>
    <x v="3"/>
    <x v="2"/>
  </r>
  <r>
    <x v="712"/>
    <d v="2012-05-29T19:39:35"/>
    <s v="4000000 JPY"/>
    <n v="4000000"/>
    <s v="JPY"/>
    <n v="50.694322109187965"/>
    <s v="System Analyst (Configuration Mgmt)"/>
    <x v="7"/>
    <s v="Japan"/>
    <x v="5"/>
    <s v="4 to 6 hours a day"/>
    <x v="29"/>
    <x v="3"/>
    <x v="2"/>
  </r>
  <r>
    <x v="713"/>
    <d v="2012-06-02T17:34:20"/>
    <s v="50000USD"/>
    <n v="50000"/>
    <s v="USD"/>
    <n v="50"/>
    <s v="Associate Vice President"/>
    <x v="3"/>
    <s v="India"/>
    <x v="7"/>
    <s v="1 or 2 hours a day"/>
    <x v="29"/>
    <x v="3"/>
    <x v="3"/>
  </r>
  <r>
    <x v="714"/>
    <d v="2012-06-20T03:55:55"/>
    <n v="46000"/>
    <n v="46000"/>
    <s v="USD"/>
    <n v="46"/>
    <s v="Poultry Analyst"/>
    <x v="7"/>
    <s v="USA"/>
    <x v="0"/>
    <s v="4 to 6 hours a day"/>
    <x v="29"/>
    <x v="3"/>
    <x v="2"/>
  </r>
  <r>
    <x v="715"/>
    <d v="2012-05-29T02:19:27"/>
    <s v="Â£29000"/>
    <n v="29000"/>
    <s v="GBP"/>
    <n v="45.709169889951241"/>
    <s v="Financial Accountant"/>
    <x v="4"/>
    <s v="UK"/>
    <x v="3"/>
    <s v="2 to 3 hours per day"/>
    <x v="29"/>
    <x v="3"/>
    <x v="1"/>
  </r>
  <r>
    <x v="716"/>
    <d v="2012-05-31T06:23:55"/>
    <n v="45000"/>
    <n v="45000"/>
    <s v="USD"/>
    <n v="45"/>
    <s v="Business Analyst"/>
    <x v="7"/>
    <s v="USA"/>
    <x v="0"/>
    <s v="4 to 6 hours a day"/>
    <x v="29"/>
    <x v="3"/>
    <x v="2"/>
  </r>
  <r>
    <x v="717"/>
    <d v="2012-05-27T14:22:11"/>
    <s v="INR 23 L"/>
    <n v="2300000"/>
    <s v="INR"/>
    <n v="40.958208381117906"/>
    <s v="Manager - Business Planning &amp; Reporting"/>
    <x v="6"/>
    <s v="India"/>
    <x v="7"/>
    <s v="2 to 3 hours per day"/>
    <x v="29"/>
    <x v="3"/>
    <x v="1"/>
  </r>
  <r>
    <x v="718"/>
    <d v="2012-05-26T08:05:23"/>
    <n v="40414"/>
    <n v="40414"/>
    <s v="USD"/>
    <n v="40.414000000000001"/>
    <s v="Performance Improvement Analyst"/>
    <x v="7"/>
    <s v="USA"/>
    <x v="0"/>
    <s v="4 to 6 hours a day"/>
    <x v="29"/>
    <x v="3"/>
    <x v="2"/>
  </r>
  <r>
    <x v="719"/>
    <d v="2012-05-29T23:06:00"/>
    <n v="40000"/>
    <n v="40000"/>
    <s v="USD"/>
    <n v="40"/>
    <s v="Transportation Planner"/>
    <x v="6"/>
    <s v="USA"/>
    <x v="0"/>
    <s v="1 or 2 hours a day"/>
    <x v="29"/>
    <x v="3"/>
    <x v="3"/>
  </r>
  <r>
    <x v="720"/>
    <d v="2012-06-01T00:18:35"/>
    <s v="$40,000 USD"/>
    <n v="40000"/>
    <s v="USD"/>
    <n v="40"/>
    <s v="QA Data Analyst"/>
    <x v="7"/>
    <s v="USA"/>
    <x v="0"/>
    <s v="4 to 6 hours a day"/>
    <x v="29"/>
    <x v="3"/>
    <x v="2"/>
  </r>
  <r>
    <x v="721"/>
    <d v="2012-05-29T03:51:09"/>
    <n v="30"/>
    <n v="30000"/>
    <s v="EUR"/>
    <n v="38.111983169748235"/>
    <s v="education advisor"/>
    <x v="2"/>
    <s v="the Netherlands"/>
    <x v="1"/>
    <s v="1 or 2 hours a day"/>
    <x v="29"/>
    <x v="3"/>
    <x v="3"/>
  </r>
  <r>
    <x v="722"/>
    <d v="2012-06-19T04:55:06"/>
    <n v="28000"/>
    <n v="28000"/>
    <s v="EUR"/>
    <n v="35.571184291765022"/>
    <s v="controller"/>
    <x v="5"/>
    <s v="Spain"/>
    <x v="1"/>
    <s v="4 to 6 hours a day"/>
    <x v="29"/>
    <x v="3"/>
    <x v="2"/>
  </r>
  <r>
    <x v="723"/>
    <d v="2012-05-26T10:20:35"/>
    <n v="30000"/>
    <n v="30000"/>
    <s v="USD"/>
    <n v="30"/>
    <s v="Sales Assistant"/>
    <x v="7"/>
    <s v="USA"/>
    <x v="0"/>
    <s v="2 to 3 hours per day"/>
    <x v="29"/>
    <x v="3"/>
    <x v="1"/>
  </r>
  <r>
    <x v="724"/>
    <d v="2012-05-30T13:06:12"/>
    <n v="30000"/>
    <n v="30000"/>
    <s v="USD"/>
    <n v="30"/>
    <s v="Accounting Specialist"/>
    <x v="4"/>
    <s v="UAE"/>
    <x v="10"/>
    <s v="4 to 6 hours a day"/>
    <x v="29"/>
    <x v="3"/>
    <x v="2"/>
  </r>
  <r>
    <x v="725"/>
    <d v="2012-05-27T19:41:55"/>
    <n v="20500"/>
    <n v="20500"/>
    <s v="EUR"/>
    <n v="26.043188499327961"/>
    <s v="C&amp;B Manager"/>
    <x v="6"/>
    <s v="Poland"/>
    <x v="4"/>
    <s v="4 to 6 hours a day"/>
    <x v="29"/>
    <x v="3"/>
    <x v="2"/>
  </r>
  <r>
    <x v="726"/>
    <d v="2012-05-30T02:39:50"/>
    <n v="25000"/>
    <n v="25000"/>
    <s v="USD"/>
    <n v="25"/>
    <s v="Accountant"/>
    <x v="4"/>
    <s v="India"/>
    <x v="7"/>
    <s v="2 to 3 hours per day"/>
    <x v="29"/>
    <x v="3"/>
    <x v="1"/>
  </r>
  <r>
    <x v="727"/>
    <d v="2012-05-26T07:15:48"/>
    <s v="$22,000 AUD"/>
    <n v="22000"/>
    <s v="AUD"/>
    <n v="22.438012440857985"/>
    <s v="Sales Analyst"/>
    <x v="7"/>
    <s v="Australia"/>
    <x v="11"/>
    <s v="4 to 6 hours a day"/>
    <x v="29"/>
    <x v="3"/>
    <x v="2"/>
  </r>
  <r>
    <x v="728"/>
    <d v="2012-05-28T15:37:23"/>
    <n v="1200000"/>
    <n v="1200000"/>
    <s v="INR"/>
    <n v="21.369500024931082"/>
    <s v="finance controller"/>
    <x v="5"/>
    <s v="India"/>
    <x v="7"/>
    <s v="4 to 6 hours a day"/>
    <x v="29"/>
    <x v="3"/>
    <x v="2"/>
  </r>
  <r>
    <x v="729"/>
    <d v="2012-05-27T23:32:30"/>
    <n v="20571"/>
    <n v="20571"/>
    <s v="USD"/>
    <n v="20.571000000000002"/>
    <s v="CFO"/>
    <x v="3"/>
    <s v="Albania"/>
    <x v="9"/>
    <s v="4 to 6 hours a day"/>
    <x v="29"/>
    <x v="3"/>
    <x v="2"/>
  </r>
  <r>
    <x v="730"/>
    <d v="2012-05-30T20:42:27"/>
    <n v="10000"/>
    <n v="10000"/>
    <s v="GBP"/>
    <n v="15.761782720672842"/>
    <s v="Analyst"/>
    <x v="7"/>
    <s v="UK"/>
    <x v="3"/>
    <s v="2 to 3 hours per day"/>
    <x v="29"/>
    <x v="3"/>
    <x v="1"/>
  </r>
  <r>
    <x v="731"/>
    <d v="2012-06-06T19:54:49"/>
    <n v="1200"/>
    <n v="14400"/>
    <s v="USD"/>
    <n v="14.4"/>
    <s v="Engineer"/>
    <x v="8"/>
    <s v="India"/>
    <x v="7"/>
    <s v="1 or 2 hours a day"/>
    <x v="29"/>
    <x v="3"/>
    <x v="3"/>
  </r>
  <r>
    <x v="732"/>
    <d v="2012-05-28T14:23:57"/>
    <n v="1000"/>
    <n v="12000"/>
    <s v="USD"/>
    <n v="12"/>
    <s v="consultant"/>
    <x v="2"/>
    <s v="India"/>
    <x v="7"/>
    <s v="2 to 3 hours per day"/>
    <x v="29"/>
    <x v="3"/>
    <x v="1"/>
  </r>
  <r>
    <x v="733"/>
    <d v="2012-06-04T23:38:42"/>
    <s v="11000 USD"/>
    <n v="11000"/>
    <s v="USD"/>
    <n v="11"/>
    <s v="Dataminer"/>
    <x v="7"/>
    <s v="Tunisia"/>
    <x v="8"/>
    <s v="4 to 6 hours a day"/>
    <x v="29"/>
    <x v="3"/>
    <x v="2"/>
  </r>
  <r>
    <x v="734"/>
    <d v="2012-05-26T15:30:23"/>
    <s v="6 Lac Rs"/>
    <n v="600000"/>
    <s v="INR"/>
    <n v="10.684750012465541"/>
    <s v="ERP Co-Ordinator"/>
    <x v="6"/>
    <s v="India"/>
    <x v="7"/>
    <s v="2 to 3 hours per day"/>
    <x v="29"/>
    <x v="3"/>
    <x v="1"/>
  </r>
  <r>
    <x v="735"/>
    <d v="2012-05-28T16:58:03"/>
    <s v="Rs. 600000"/>
    <n v="600000"/>
    <s v="INR"/>
    <n v="10.684750012465541"/>
    <s v="Company Secretary"/>
    <x v="4"/>
    <s v="India"/>
    <x v="7"/>
    <s v="2 to 3 hours per day"/>
    <x v="29"/>
    <x v="3"/>
    <x v="1"/>
  </r>
  <r>
    <x v="736"/>
    <d v="2012-05-31T10:33:07"/>
    <s v="10000 US$"/>
    <n v="10000"/>
    <s v="USD"/>
    <n v="10"/>
    <s v="Project management"/>
    <x v="6"/>
    <s v="Vietnam"/>
    <x v="5"/>
    <s v="2 to 3 hours per day"/>
    <x v="29"/>
    <x v="3"/>
    <x v="1"/>
  </r>
  <r>
    <x v="737"/>
    <d v="2012-05-31T10:29:42"/>
    <n v="500000"/>
    <n v="500000"/>
    <s v="INR"/>
    <n v="8.9039583437212837"/>
    <s v="Developer"/>
    <x v="7"/>
    <s v="India"/>
    <x v="7"/>
    <s v="4 to 6 hours a day"/>
    <x v="29"/>
    <x v="3"/>
    <x v="2"/>
  </r>
  <r>
    <x v="738"/>
    <d v="2012-05-26T12:36:53"/>
    <s v="Rs 480000"/>
    <n v="480000"/>
    <s v="INR"/>
    <n v="8.5478000099724323"/>
    <s v="PMO"/>
    <x v="6"/>
    <s v="India"/>
    <x v="7"/>
    <s v="2 to 3 hours per day"/>
    <x v="29"/>
    <x v="3"/>
    <x v="1"/>
  </r>
  <r>
    <x v="739"/>
    <d v="2012-05-28T13:41:33"/>
    <n v="476000"/>
    <n v="476000"/>
    <s v="INR"/>
    <n v="8.4765683432226631"/>
    <s v="Report Specialist"/>
    <x v="1"/>
    <s v="India"/>
    <x v="7"/>
    <s v="4 to 6 hours a day"/>
    <x v="29"/>
    <x v="3"/>
    <x v="2"/>
  </r>
  <r>
    <x v="740"/>
    <d v="2012-05-30T20:53:12"/>
    <s v="7200 USD per year aprox"/>
    <n v="7200"/>
    <s v="USD"/>
    <n v="7.2"/>
    <s v="control process auxiliary"/>
    <x v="5"/>
    <s v="Colombia"/>
    <x v="2"/>
    <s v="4 to 6 hours a day"/>
    <x v="29"/>
    <x v="3"/>
    <x v="2"/>
  </r>
  <r>
    <x v="741"/>
    <d v="2012-05-27T14:04:31"/>
    <s v="Rs. 400000"/>
    <n v="400000"/>
    <s v="INR"/>
    <n v="7.1231666749770275"/>
    <s v="Accountancy"/>
    <x v="4"/>
    <s v="India"/>
    <x v="7"/>
    <s v="2 to 3 hours per day"/>
    <x v="29"/>
    <x v="3"/>
    <x v="1"/>
  </r>
  <r>
    <x v="742"/>
    <d v="2012-06-01T10:57:59"/>
    <s v="30000 Rs"/>
    <n v="360000"/>
    <s v="INR"/>
    <n v="6.4108500074793247"/>
    <s v="team leader "/>
    <x v="6"/>
    <s v="India"/>
    <x v="7"/>
    <s v="2 to 3 hours per day"/>
    <x v="29"/>
    <x v="3"/>
    <x v="1"/>
  </r>
  <r>
    <x v="743"/>
    <d v="2012-06-04T12:58:06"/>
    <n v="300000"/>
    <n v="300000"/>
    <s v="INR"/>
    <n v="5.3423750062327704"/>
    <s v="Store Inventory"/>
    <x v="7"/>
    <s v="India"/>
    <x v="7"/>
    <s v="4 to 6 hours a day"/>
    <x v="29"/>
    <x v="3"/>
    <x v="2"/>
  </r>
  <r>
    <x v="744"/>
    <d v="2012-05-26T16:34:18"/>
    <s v="INR240000"/>
    <n v="240000"/>
    <s v="INR"/>
    <n v="4.2739000049862161"/>
    <s v="SR. ACCOUNTS EXECUTIVE"/>
    <x v="4"/>
    <s v="India"/>
    <x v="7"/>
    <s v="4 to 6 hours a day"/>
    <x v="29"/>
    <x v="3"/>
    <x v="2"/>
  </r>
  <r>
    <x v="745"/>
    <d v="2012-05-28T23:19:36"/>
    <s v="Rs 5,40,000"/>
    <n v="540000"/>
    <s v="INR"/>
    <n v="9.6162750112189865"/>
    <s v="Business Analyst - Solutions"/>
    <x v="7"/>
    <s v="India"/>
    <x v="7"/>
    <s v="4 to 6 hours a day"/>
    <x v="30"/>
    <x v="3"/>
    <x v="2"/>
  </r>
  <r>
    <x v="746"/>
    <d v="2012-05-26T12:54:15"/>
    <n v="8738"/>
    <n v="8738"/>
    <s v="USD"/>
    <n v="8.7379999999999995"/>
    <s v="Sales Coordinator"/>
    <x v="6"/>
    <s v="India"/>
    <x v="7"/>
    <s v="All the 8 hours baby, all the 8!"/>
    <x v="31"/>
    <x v="3"/>
    <x v="0"/>
  </r>
  <r>
    <x v="747"/>
    <d v="2012-05-30T16:55:51"/>
    <n v="118000"/>
    <n v="118000"/>
    <s v="EUR"/>
    <n v="149.90713380100971"/>
    <s v="Support"/>
    <x v="7"/>
    <s v="EU"/>
    <x v="4"/>
    <s v="4 to 6 hours a day"/>
    <x v="32"/>
    <x v="3"/>
    <x v="2"/>
  </r>
  <r>
    <x v="748"/>
    <d v="2012-05-30T17:04:53"/>
    <s v="$AUD 125,000 +"/>
    <n v="125000"/>
    <s v="AUD"/>
    <n v="127.48870705032947"/>
    <s v="Financial Application Developer"/>
    <x v="4"/>
    <s v="Australia"/>
    <x v="11"/>
    <s v="4 to 6 hours a day"/>
    <x v="32"/>
    <x v="3"/>
    <x v="2"/>
  </r>
  <r>
    <x v="749"/>
    <d v="2012-05-29T08:41:14"/>
    <n v="110000"/>
    <n v="110000"/>
    <s v="AUD"/>
    <n v="112.19006220428993"/>
    <s v="Analyst"/>
    <x v="7"/>
    <s v="Australia"/>
    <x v="11"/>
    <s v="2 to 3 hours per day"/>
    <x v="32"/>
    <x v="3"/>
    <x v="1"/>
  </r>
  <r>
    <x v="750"/>
    <d v="2012-05-26T08:43:07"/>
    <n v="108000"/>
    <n v="108000"/>
    <s v="USD"/>
    <n v="108"/>
    <s v="Technology consultant "/>
    <x v="2"/>
    <s v="USA"/>
    <x v="0"/>
    <s v="2 to 3 hours per day"/>
    <x v="32"/>
    <x v="3"/>
    <x v="1"/>
  </r>
  <r>
    <x v="751"/>
    <d v="2012-06-03T04:42:54"/>
    <n v="106000"/>
    <n v="106000"/>
    <s v="USD"/>
    <n v="106"/>
    <s v="IT Developer"/>
    <x v="7"/>
    <s v="Denmark"/>
    <x v="4"/>
    <s v="1 or 2 hours a day"/>
    <x v="32"/>
    <x v="3"/>
    <x v="3"/>
  </r>
  <r>
    <x v="752"/>
    <d v="2012-05-27T20:18:50"/>
    <s v="95000 AUD"/>
    <n v="95000"/>
    <s v="AUD"/>
    <n v="96.891417358250408"/>
    <s v="Senior Marketing Analyst"/>
    <x v="7"/>
    <s v="Australia"/>
    <x v="11"/>
    <s v="1 or 2 hours a day"/>
    <x v="32"/>
    <x v="3"/>
    <x v="3"/>
  </r>
  <r>
    <x v="753"/>
    <d v="2012-05-29T20:53:43"/>
    <n v="95000"/>
    <n v="95000"/>
    <s v="USD"/>
    <n v="95"/>
    <s v="Cost Analyst"/>
    <x v="7"/>
    <s v="USA"/>
    <x v="0"/>
    <s v="2 to 3 hours per day"/>
    <x v="32"/>
    <x v="3"/>
    <x v="1"/>
  </r>
  <r>
    <x v="754"/>
    <d v="2012-05-29T21:48:13"/>
    <s v="60000 $"/>
    <n v="60000"/>
    <s v="GBP"/>
    <n v="94.570696324037058"/>
    <s v="Analyst"/>
    <x v="7"/>
    <s v="UK"/>
    <x v="3"/>
    <s v="4 to 6 hours a day"/>
    <x v="32"/>
    <x v="3"/>
    <x v="2"/>
  </r>
  <r>
    <x v="755"/>
    <d v="2012-05-26T15:59:44"/>
    <s v="66000 â‚¬"/>
    <n v="66000"/>
    <s v="EUR"/>
    <n v="83.846362973446119"/>
    <s v="Logistics Analyst"/>
    <x v="7"/>
    <s v="germany"/>
    <x v="1"/>
    <s v="4 to 6 hours a day"/>
    <x v="32"/>
    <x v="3"/>
    <x v="2"/>
  </r>
  <r>
    <x v="756"/>
    <d v="2012-06-08T04:51:45"/>
    <n v="80000"/>
    <n v="80000"/>
    <s v="USD"/>
    <n v="80"/>
    <s v="Sales / Finance Manager"/>
    <x v="6"/>
    <s v="USA"/>
    <x v="0"/>
    <s v="4 to 6 hours a day"/>
    <x v="32"/>
    <x v="3"/>
    <x v="2"/>
  </r>
  <r>
    <x v="757"/>
    <d v="2012-06-01T06:31:49"/>
    <n v="80000"/>
    <n v="80000"/>
    <s v="CAD"/>
    <n v="78.668921842426144"/>
    <s v="Business Operations Analyst"/>
    <x v="7"/>
    <s v="Canada"/>
    <x v="6"/>
    <s v="4 to 6 hours a day"/>
    <x v="32"/>
    <x v="3"/>
    <x v="2"/>
  </r>
  <r>
    <x v="758"/>
    <d v="2012-05-29T22:14:19"/>
    <n v="77500"/>
    <n v="77500"/>
    <s v="USD"/>
    <n v="77.5"/>
    <s v="Sr Financial Analyst"/>
    <x v="7"/>
    <s v="USA"/>
    <x v="0"/>
    <s v="4 to 6 hours a day"/>
    <x v="32"/>
    <x v="3"/>
    <x v="2"/>
  </r>
  <r>
    <x v="759"/>
    <d v="2012-05-31T21:45:03"/>
    <s v="60000 EUR"/>
    <n v="60000"/>
    <s v="EUR"/>
    <n v="76.223966339496471"/>
    <s v="Business Engineer"/>
    <x v="8"/>
    <s v="Netherlands"/>
    <x v="1"/>
    <s v="4 to 6 hours a day"/>
    <x v="32"/>
    <x v="3"/>
    <x v="2"/>
  </r>
  <r>
    <x v="760"/>
    <d v="2012-05-29T19:01:48"/>
    <n v="75000"/>
    <n v="75000"/>
    <s v="USD"/>
    <n v="75"/>
    <s v="Financial Analyst"/>
    <x v="7"/>
    <s v="USA"/>
    <x v="0"/>
    <s v="4 to 6 hours a day"/>
    <x v="32"/>
    <x v="3"/>
    <x v="2"/>
  </r>
  <r>
    <x v="761"/>
    <d v="2012-05-28T08:03:10"/>
    <s v="AUD$70,000"/>
    <n v="70000"/>
    <s v="AUD"/>
    <n v="71.393675948184509"/>
    <s v="Business Development"/>
    <x v="6"/>
    <s v="Australia"/>
    <x v="11"/>
    <s v="4 to 6 hours a day"/>
    <x v="32"/>
    <x v="3"/>
    <x v="2"/>
  </r>
  <r>
    <x v="762"/>
    <d v="2012-05-26T08:08:43"/>
    <n v="120000"/>
    <n v="120000"/>
    <s v="USD"/>
    <n v="120"/>
    <s v="Sr. Analyst"/>
    <x v="7"/>
    <s v="USA"/>
    <x v="0"/>
    <s v="All the 8 hours baby, all the 8!"/>
    <x v="32"/>
    <x v="3"/>
    <x v="0"/>
  </r>
  <r>
    <x v="763"/>
    <d v="2012-06-13T19:33:58"/>
    <s v="36000 British pounds"/>
    <n v="36000"/>
    <s v="GBP"/>
    <n v="56.742417794422224"/>
    <s v="Senior officer data reporting"/>
    <x v="6"/>
    <s v="UK"/>
    <x v="3"/>
    <s v="All the 8 hours baby, all the 8!"/>
    <x v="32"/>
    <x v="3"/>
    <x v="0"/>
  </r>
  <r>
    <x v="764"/>
    <d v="2012-05-29T15:38:40"/>
    <s v="43000 EUR"/>
    <n v="43000"/>
    <s v="EUR"/>
    <n v="54.627175876639136"/>
    <s v="Project manager of IT infrastructure"/>
    <x v="6"/>
    <s v="France"/>
    <x v="1"/>
    <s v="All the 8 hours baby, all the 8!"/>
    <x v="32"/>
    <x v="3"/>
    <x v="0"/>
  </r>
  <r>
    <x v="765"/>
    <d v="2012-05-30T21:07:54"/>
    <n v="42000"/>
    <n v="42000"/>
    <s v="EUR"/>
    <n v="53.356776437647525"/>
    <s v="Business Intelligence Consultant"/>
    <x v="2"/>
    <s v="Germany"/>
    <x v="1"/>
    <s v="All the 8 hours baby, all the 8!"/>
    <x v="32"/>
    <x v="3"/>
    <x v="0"/>
  </r>
  <r>
    <x v="766"/>
    <d v="2012-05-28T17:12:47"/>
    <n v="18987"/>
    <n v="18987"/>
    <s v="USD"/>
    <n v="18.986999999999998"/>
    <s v="Business Analyst"/>
    <x v="7"/>
    <s v="Nigeria"/>
    <x v="8"/>
    <s v="All the 8 hours baby, all the 8!"/>
    <x v="32"/>
    <x v="3"/>
    <x v="0"/>
  </r>
  <r>
    <x v="767"/>
    <d v="2012-05-29T05:21:39"/>
    <n v="55000"/>
    <n v="55000"/>
    <s v="USD"/>
    <n v="55"/>
    <s v="Systems Analyst"/>
    <x v="7"/>
    <s v="USA"/>
    <x v="0"/>
    <s v="1 or 2 hours a day"/>
    <x v="32"/>
    <x v="3"/>
    <x v="3"/>
  </r>
  <r>
    <x v="768"/>
    <d v="2012-05-29T16:18:59"/>
    <s v="6.6 Lacs"/>
    <n v="660000"/>
    <s v="INR"/>
    <n v="11.753225013712095"/>
    <s v="AM business Intelligence"/>
    <x v="6"/>
    <s v="India"/>
    <x v="7"/>
    <s v="All the 8 hours baby, all the 8!"/>
    <x v="32"/>
    <x v="3"/>
    <x v="0"/>
  </r>
  <r>
    <x v="769"/>
    <d v="2012-05-26T15:05:42"/>
    <n v="600000"/>
    <n v="600000"/>
    <s v="INR"/>
    <n v="10.684750012465541"/>
    <s v="Sr Financial Execative"/>
    <x v="4"/>
    <s v="India"/>
    <x v="7"/>
    <s v="All the 8 hours baby, all the 8!"/>
    <x v="32"/>
    <x v="3"/>
    <x v="0"/>
  </r>
  <r>
    <x v="770"/>
    <d v="2012-05-26T13:44:53"/>
    <s v="25000 rupess"/>
    <n v="300000"/>
    <s v="INR"/>
    <n v="5.3423750062327704"/>
    <s v="Analyst"/>
    <x v="7"/>
    <s v="India"/>
    <x v="7"/>
    <s v="All the 8 hours baby, all the 8!"/>
    <x v="32"/>
    <x v="3"/>
    <x v="0"/>
  </r>
  <r>
    <x v="771"/>
    <d v="2012-05-26T14:41:00"/>
    <s v="Rs 15000"/>
    <n v="180000"/>
    <s v="INR"/>
    <n v="3.2054250037396623"/>
    <s v="Import &amp; Export Documentation Executive"/>
    <x v="6"/>
    <s v="India"/>
    <x v="7"/>
    <s v="All the 8 hours baby, all the 8!"/>
    <x v="32"/>
    <x v="3"/>
    <x v="0"/>
  </r>
  <r>
    <x v="772"/>
    <d v="2012-05-26T19:13:39"/>
    <s v="180000 PKR"/>
    <n v="180000"/>
    <s v="PKR"/>
    <n v="1.9105359690238435"/>
    <s v="S&amp;D Reporting &amp; Analysis Team Leader"/>
    <x v="1"/>
    <s v="Pakistan"/>
    <x v="5"/>
    <s v="All the 8 hours baby, all the 8!"/>
    <x v="32"/>
    <x v="3"/>
    <x v="0"/>
  </r>
  <r>
    <x v="773"/>
    <d v="2012-06-15T03:51:50"/>
    <s v="Â£33500"/>
    <n v="33500"/>
    <s v="GBP"/>
    <n v="52.801972114254013"/>
    <s v="Senior Manufacturing Engineer"/>
    <x v="8"/>
    <s v="UK"/>
    <x v="3"/>
    <s v="2 to 3 hours per day"/>
    <x v="32"/>
    <x v="3"/>
    <x v="1"/>
  </r>
  <r>
    <x v="774"/>
    <d v="2012-05-30T01:25:17"/>
    <n v="50000"/>
    <n v="50000"/>
    <s v="USD"/>
    <n v="50"/>
    <s v="Digital Analyst"/>
    <x v="7"/>
    <s v="USA"/>
    <x v="0"/>
    <s v="4 to 6 hours a day"/>
    <x v="32"/>
    <x v="3"/>
    <x v="2"/>
  </r>
  <r>
    <x v="775"/>
    <d v="2012-06-10T21:52:30"/>
    <s v="Â£31185"/>
    <n v="31185"/>
    <s v="GBP"/>
    <n v="49.153119414418249"/>
    <s v="Data Team Leader"/>
    <x v="6"/>
    <s v="UK"/>
    <x v="3"/>
    <s v="4 to 6 hours a day"/>
    <x v="32"/>
    <x v="3"/>
    <x v="2"/>
  </r>
  <r>
    <x v="776"/>
    <d v="2012-05-31T19:51:29"/>
    <s v="Â£30000"/>
    <n v="30000"/>
    <s v="GBP"/>
    <n v="47.285348162018529"/>
    <s v="Cost Analyst"/>
    <x v="7"/>
    <s v="UK"/>
    <x v="3"/>
    <s v="4 to 6 hours a day"/>
    <x v="32"/>
    <x v="3"/>
    <x v="2"/>
  </r>
  <r>
    <x v="777"/>
    <d v="2012-05-26T08:55:17"/>
    <n v="45000"/>
    <n v="45000"/>
    <s v="USD"/>
    <n v="45"/>
    <s v="Head Accounts"/>
    <x v="4"/>
    <s v="USA"/>
    <x v="0"/>
    <s v="4 to 6 hours a day"/>
    <x v="32"/>
    <x v="3"/>
    <x v="2"/>
  </r>
  <r>
    <x v="778"/>
    <d v="2012-05-29T10:09:37"/>
    <n v="45000"/>
    <n v="45000"/>
    <s v="USD"/>
    <n v="45"/>
    <s v="Staff Assistant"/>
    <x v="7"/>
    <s v="USA"/>
    <x v="0"/>
    <s v="4 to 6 hours a day"/>
    <x v="32"/>
    <x v="3"/>
    <x v="2"/>
  </r>
  <r>
    <x v="779"/>
    <d v="2012-05-26T16:29:36"/>
    <n v="36000"/>
    <n v="36000"/>
    <s v="USD"/>
    <n v="36"/>
    <s v="ENGINEER"/>
    <x v="8"/>
    <s v="uae"/>
    <x v="10"/>
    <s v="1 or 2 hours a day"/>
    <x v="32"/>
    <x v="3"/>
    <x v="3"/>
  </r>
  <r>
    <x v="780"/>
    <d v="2012-05-26T06:08:23"/>
    <n v="35000"/>
    <n v="35000"/>
    <s v="USD"/>
    <n v="35"/>
    <s v="Technical Support Technician"/>
    <x v="7"/>
    <s v="USA"/>
    <x v="0"/>
    <s v="1 or 2 hours a day"/>
    <x v="32"/>
    <x v="3"/>
    <x v="3"/>
  </r>
  <r>
    <x v="781"/>
    <d v="2012-05-26T23:03:21"/>
    <s v="US$30,000"/>
    <n v="30000"/>
    <s v="USD"/>
    <n v="30"/>
    <s v="Financial Control Section Headm"/>
    <x v="5"/>
    <s v="Inonesia"/>
    <x v="5"/>
    <s v="4 to 6 hours a day"/>
    <x v="32"/>
    <x v="3"/>
    <x v="2"/>
  </r>
  <r>
    <x v="782"/>
    <d v="2012-05-29T13:54:38"/>
    <s v="Rs 1500000"/>
    <n v="1500000"/>
    <s v="INR"/>
    <n v="26.711875031163849"/>
    <s v="Analyst"/>
    <x v="7"/>
    <s v="India"/>
    <x v="7"/>
    <s v="4 to 6 hours a day"/>
    <x v="32"/>
    <x v="3"/>
    <x v="2"/>
  </r>
  <r>
    <x v="783"/>
    <d v="2012-05-28T22:41:01"/>
    <s v="R$ 54000"/>
    <n v="54000"/>
    <s v="BRL"/>
    <n v="26.691183012544855"/>
    <s v="Logistics Coordinator"/>
    <x v="6"/>
    <s v="Brazil"/>
    <x v="2"/>
    <s v="1 or 2 hours a day"/>
    <x v="32"/>
    <x v="3"/>
    <x v="3"/>
  </r>
  <r>
    <x v="784"/>
    <d v="2012-05-28T14:50:03"/>
    <n v="100000"/>
    <n v="1200000"/>
    <s v="INR"/>
    <n v="21.369500024931082"/>
    <s v="executive"/>
    <x v="7"/>
    <s v="India"/>
    <x v="7"/>
    <s v="4 to 6 hours a day"/>
    <x v="32"/>
    <x v="3"/>
    <x v="2"/>
  </r>
  <r>
    <x v="785"/>
    <d v="2012-06-13T19:40:16"/>
    <n v="1200000"/>
    <n v="1200000"/>
    <s v="INR"/>
    <n v="21.369500024931082"/>
    <s v="AM"/>
    <x v="6"/>
    <s v="India"/>
    <x v="7"/>
    <s v="4 to 6 hours a day"/>
    <x v="32"/>
    <x v="3"/>
    <x v="2"/>
  </r>
  <r>
    <x v="786"/>
    <d v="2012-05-26T13:18:03"/>
    <s v="inr 11.5"/>
    <n v="1150000"/>
    <s v="INR"/>
    <n v="20.479104190558953"/>
    <s v="manager portfolio monitoring"/>
    <x v="6"/>
    <s v="India"/>
    <x v="7"/>
    <s v="2 to 3 hours per day"/>
    <x v="32"/>
    <x v="3"/>
    <x v="1"/>
  </r>
  <r>
    <x v="787"/>
    <d v="2012-05-26T16:33:58"/>
    <n v="20000"/>
    <n v="20000"/>
    <s v="USD"/>
    <n v="20"/>
    <s v="engineer"/>
    <x v="8"/>
    <s v="India"/>
    <x v="7"/>
    <s v="1 or 2 hours a day"/>
    <x v="32"/>
    <x v="3"/>
    <x v="3"/>
  </r>
  <r>
    <x v="788"/>
    <d v="2012-05-28T14:43:40"/>
    <s v="1500 $"/>
    <n v="18000"/>
    <s v="USD"/>
    <n v="18"/>
    <s v="Analyst"/>
    <x v="7"/>
    <s v="Poland"/>
    <x v="4"/>
    <s v="4 to 6 hours a day"/>
    <x v="32"/>
    <x v="3"/>
    <x v="2"/>
  </r>
  <r>
    <x v="789"/>
    <d v="2012-05-30T15:59:01"/>
    <s v="Rs 10,00,000"/>
    <n v="1000000"/>
    <s v="INR"/>
    <n v="17.807916687442567"/>
    <s v="Marketing Specialist"/>
    <x v="0"/>
    <s v="India"/>
    <x v="7"/>
    <s v="2 to 3 hours per day"/>
    <x v="32"/>
    <x v="3"/>
    <x v="1"/>
  </r>
  <r>
    <x v="790"/>
    <d v="2012-05-26T13:42:58"/>
    <n v="800000"/>
    <n v="800000"/>
    <s v="INR"/>
    <n v="14.246333349954055"/>
    <s v="Manager"/>
    <x v="6"/>
    <s v="India"/>
    <x v="7"/>
    <s v="4 to 6 hours a day"/>
    <x v="32"/>
    <x v="3"/>
    <x v="2"/>
  </r>
  <r>
    <x v="791"/>
    <d v="2012-05-29T13:13:56"/>
    <n v="12500"/>
    <n v="12500"/>
    <s v="USD"/>
    <n v="12.5"/>
    <s v="Specialist"/>
    <x v="0"/>
    <s v="Philippines"/>
    <x v="5"/>
    <s v="2 to 3 hours per day"/>
    <x v="32"/>
    <x v="3"/>
    <x v="1"/>
  </r>
  <r>
    <x v="792"/>
    <d v="2012-05-28T10:38:53"/>
    <n v="700000"/>
    <n v="700000"/>
    <s v="INR"/>
    <n v="12.465541681209798"/>
    <s v="Asst Manager - Quality"/>
    <x v="6"/>
    <s v="India"/>
    <x v="7"/>
    <s v="2 to 3 hours per day"/>
    <x v="32"/>
    <x v="3"/>
    <x v="1"/>
  </r>
  <r>
    <x v="793"/>
    <d v="2012-06-10T15:20:01"/>
    <n v="1000"/>
    <n v="12000"/>
    <s v="USD"/>
    <n v="12"/>
    <s v="project engineer "/>
    <x v="8"/>
    <s v="India"/>
    <x v="7"/>
    <s v="2 to 3 hours per day"/>
    <x v="32"/>
    <x v="3"/>
    <x v="1"/>
  </r>
  <r>
    <x v="794"/>
    <d v="2012-05-26T19:07:55"/>
    <n v="636000"/>
    <n v="636000"/>
    <s v="INR"/>
    <n v="11.325835013213473"/>
    <s v="Program Manager"/>
    <x v="6"/>
    <s v="India"/>
    <x v="7"/>
    <s v="4 to 6 hours a day"/>
    <x v="32"/>
    <x v="3"/>
    <x v="2"/>
  </r>
  <r>
    <x v="795"/>
    <d v="2012-05-29T17:17:46"/>
    <s v="Rs.6,00,000"/>
    <n v="600000"/>
    <s v="INR"/>
    <n v="10.684750012465541"/>
    <s v="Assistant Manager"/>
    <x v="6"/>
    <s v="India"/>
    <x v="7"/>
    <s v="1 or 2 hours a day"/>
    <x v="32"/>
    <x v="3"/>
    <x v="3"/>
  </r>
  <r>
    <x v="796"/>
    <d v="2012-05-28T14:40:54"/>
    <s v="INR 530000 "/>
    <n v="530000"/>
    <s v="INR"/>
    <n v="9.4381958443445626"/>
    <s v="Project Administrator"/>
    <x v="7"/>
    <s v="India"/>
    <x v="7"/>
    <s v="2 to 3 hours per day"/>
    <x v="32"/>
    <x v="3"/>
    <x v="1"/>
  </r>
  <r>
    <x v="797"/>
    <d v="2012-06-03T01:36:43"/>
    <s v="24 K mauritian Rupees"/>
    <n v="288000"/>
    <s v="MUR"/>
    <n v="9.37625138771776"/>
    <s v="IT Support Engineer"/>
    <x v="8"/>
    <s v="Mauritius"/>
    <x v="8"/>
    <s v="4 to 6 hours a day"/>
    <x v="32"/>
    <x v="3"/>
    <x v="2"/>
  </r>
  <r>
    <x v="798"/>
    <d v="2012-05-26T18:44:00"/>
    <s v="Dhs 2800 + Accomodation"/>
    <n v="33600"/>
    <s v="AED"/>
    <n v="9.1465655463031279"/>
    <s v="Accountant"/>
    <x v="4"/>
    <s v="Dubai"/>
    <x v="10"/>
    <s v="1 or 2 hours a day"/>
    <x v="32"/>
    <x v="3"/>
    <x v="3"/>
  </r>
  <r>
    <x v="799"/>
    <d v="2012-05-28T09:51:24"/>
    <s v="Rs. 500000"/>
    <n v="500000"/>
    <s v="INR"/>
    <n v="8.9039583437212837"/>
    <s v="Business Analyst"/>
    <x v="7"/>
    <s v="India"/>
    <x v="7"/>
    <s v="4 to 6 hours a day"/>
    <x v="32"/>
    <x v="3"/>
    <x v="2"/>
  </r>
  <r>
    <x v="800"/>
    <d v="2012-05-28T13:42:12"/>
    <n v="725"/>
    <n v="8700"/>
    <s v="USD"/>
    <n v="8.6999999999999993"/>
    <s v="Project Controlling (MIS Reports)"/>
    <x v="5"/>
    <s v="India"/>
    <x v="7"/>
    <s v="2 to 3 hours per day"/>
    <x v="32"/>
    <x v="3"/>
    <x v="1"/>
  </r>
  <r>
    <x v="801"/>
    <d v="2012-05-30T12:25:23"/>
    <n v="480000"/>
    <n v="480000"/>
    <s v="INR"/>
    <n v="8.5478000099724323"/>
    <s v="Performance Analyst"/>
    <x v="7"/>
    <s v="India"/>
    <x v="7"/>
    <s v="4 to 6 hours a day"/>
    <x v="32"/>
    <x v="3"/>
    <x v="2"/>
  </r>
  <r>
    <x v="802"/>
    <d v="2012-05-29T19:11:31"/>
    <s v="Rs. 4.5 lakhs "/>
    <n v="450000"/>
    <s v="INR"/>
    <n v="8.0135625093491551"/>
    <s v="Mechanical Design engineer"/>
    <x v="8"/>
    <s v="India"/>
    <x v="7"/>
    <s v="1 or 2 hours a day"/>
    <x v="32"/>
    <x v="3"/>
    <x v="3"/>
  </r>
  <r>
    <x v="803"/>
    <d v="2012-05-28T16:03:18"/>
    <n v="7960"/>
    <n v="7960"/>
    <s v="USD"/>
    <n v="7.96"/>
    <s v="Team Leader"/>
    <x v="6"/>
    <s v="India"/>
    <x v="7"/>
    <s v="4 to 6 hours a day"/>
    <x v="32"/>
    <x v="3"/>
    <x v="2"/>
  </r>
  <r>
    <x v="804"/>
    <d v="2012-05-28T23:17:12"/>
    <s v="US$ 7,200"/>
    <n v="7200"/>
    <s v="USD"/>
    <n v="7.2"/>
    <s v="Supervisor MIS"/>
    <x v="1"/>
    <s v="India"/>
    <x v="7"/>
    <s v="4 to 6 hours a day"/>
    <x v="32"/>
    <x v="3"/>
    <x v="2"/>
  </r>
  <r>
    <x v="805"/>
    <d v="2012-05-26T19:43:36"/>
    <s v="INR 400000"/>
    <n v="400000"/>
    <s v="INR"/>
    <n v="7.1231666749770275"/>
    <s v="Asst.Manager"/>
    <x v="6"/>
    <s v="India"/>
    <x v="7"/>
    <s v="4 to 6 hours a day"/>
    <x v="32"/>
    <x v="3"/>
    <x v="2"/>
  </r>
  <r>
    <x v="806"/>
    <d v="2012-05-26T21:05:35"/>
    <s v="Rs. 377000"/>
    <n v="377000"/>
    <s v="INR"/>
    <n v="6.7135845911658478"/>
    <s v="Team Developer"/>
    <x v="7"/>
    <s v="India"/>
    <x v="7"/>
    <s v="1 or 2 hours a day"/>
    <x v="32"/>
    <x v="3"/>
    <x v="3"/>
  </r>
  <r>
    <x v="807"/>
    <d v="2012-05-28T17:34:16"/>
    <n v="242304"/>
    <n v="242304"/>
    <s v="INR"/>
    <n v="4.3149294450340836"/>
    <s v="accountant"/>
    <x v="4"/>
    <s v="India"/>
    <x v="7"/>
    <s v="4 to 6 hours a day"/>
    <x v="32"/>
    <x v="3"/>
    <x v="2"/>
  </r>
  <r>
    <x v="808"/>
    <d v="2012-05-26T13:17:36"/>
    <s v="Rs. 144000"/>
    <n v="144000"/>
    <s v="INR"/>
    <n v="2.5643400029917296"/>
    <s v="Team Leader"/>
    <x v="6"/>
    <s v="India"/>
    <x v="7"/>
    <s v="2 to 3 hours per day"/>
    <x v="32"/>
    <x v="3"/>
    <x v="1"/>
  </r>
  <r>
    <x v="809"/>
    <d v="2012-05-27T01:41:11"/>
    <s v="Rs. 10,00,000"/>
    <n v="1000000"/>
    <s v="INR"/>
    <n v="17.807916687442567"/>
    <s v="HR Analyst"/>
    <x v="7"/>
    <s v="India"/>
    <x v="7"/>
    <s v="4 to 6 hours a day"/>
    <x v="33"/>
    <x v="4"/>
    <x v="2"/>
  </r>
  <r>
    <x v="810"/>
    <d v="2012-05-29T18:00:19"/>
    <n v="6600"/>
    <n v="6600"/>
    <s v="USD"/>
    <n v="6.6"/>
    <s v="MIS HR,HRIS"/>
    <x v="1"/>
    <s v="India"/>
    <x v="7"/>
    <s v="2 to 3 hours per day"/>
    <x v="34"/>
    <x v="4"/>
    <x v="1"/>
  </r>
  <r>
    <x v="811"/>
    <d v="2012-06-01T18:58:42"/>
    <n v="177600"/>
    <n v="177600"/>
    <s v="USD"/>
    <n v="177.6"/>
    <s v="Accountant"/>
    <x v="4"/>
    <s v="Lesotho"/>
    <x v="8"/>
    <s v="4 to 6 hours a day"/>
    <x v="35"/>
    <x v="4"/>
    <x v="2"/>
  </r>
  <r>
    <x v="812"/>
    <d v="2012-06-08T22:48:39"/>
    <s v="CHF140000"/>
    <n v="140000"/>
    <s v="CHF"/>
    <n v="148.10222862117882"/>
    <s v="Projektleiter"/>
    <x v="6"/>
    <s v="Switzerland"/>
    <x v="4"/>
    <s v="2 to 3 hours per day"/>
    <x v="35"/>
    <x v="4"/>
    <x v="1"/>
  </r>
  <r>
    <x v="813"/>
    <d v="2012-05-31T07:17:36"/>
    <n v="145000"/>
    <n v="145000"/>
    <s v="USD"/>
    <n v="145"/>
    <s v="Associate"/>
    <x v="7"/>
    <s v="USA"/>
    <x v="0"/>
    <s v="4 to 6 hours a day"/>
    <x v="35"/>
    <x v="4"/>
    <x v="2"/>
  </r>
  <r>
    <x v="814"/>
    <d v="2012-05-27T08:07:40"/>
    <s v="125 $"/>
    <n v="125000"/>
    <s v="USD"/>
    <n v="125"/>
    <s v="Project controls manager"/>
    <x v="6"/>
    <s v="Norway"/>
    <x v="4"/>
    <s v="4 to 6 hours a day"/>
    <x v="35"/>
    <x v="4"/>
    <x v="2"/>
  </r>
  <r>
    <x v="815"/>
    <d v="2012-06-14T12:27:30"/>
    <n v="118000"/>
    <n v="118000"/>
    <s v="USD"/>
    <n v="118"/>
    <s v="AVP"/>
    <x v="3"/>
    <s v="USA"/>
    <x v="0"/>
    <s v="4 to 6 hours a day"/>
    <x v="35"/>
    <x v="4"/>
    <x v="2"/>
  </r>
  <r>
    <x v="816"/>
    <d v="2012-06-01T08:06:34"/>
    <s v="5.65 lac per annum"/>
    <n v="5650000"/>
    <s v="INR"/>
    <n v="100.61472928405051"/>
    <s v="MIS"/>
    <x v="1"/>
    <s v="India"/>
    <x v="7"/>
    <s v="2 to 3 hours per day"/>
    <x v="35"/>
    <x v="4"/>
    <x v="1"/>
  </r>
  <r>
    <x v="817"/>
    <d v="2012-05-26T06:54:40"/>
    <n v="90000"/>
    <n v="90000"/>
    <s v="USD"/>
    <n v="90"/>
    <s v="Sales Operations Supervisor"/>
    <x v="6"/>
    <s v="USA"/>
    <x v="0"/>
    <s v="4 to 6 hours a day"/>
    <x v="35"/>
    <x v="4"/>
    <x v="2"/>
  </r>
  <r>
    <x v="818"/>
    <d v="2012-06-05T10:43:34"/>
    <n v="110000"/>
    <n v="110000"/>
    <s v="NZD"/>
    <n v="87.734690296543263"/>
    <s v="Enterprise Portfolio Manager"/>
    <x v="6"/>
    <s v="New Zealand"/>
    <x v="11"/>
    <s v="4 to 6 hours a day"/>
    <x v="35"/>
    <x v="4"/>
    <x v="2"/>
  </r>
  <r>
    <x v="819"/>
    <d v="2012-06-04T13:30:51"/>
    <n v="84000"/>
    <n v="84000"/>
    <s v="AUD"/>
    <n v="85.672411137821399"/>
    <s v="consultant"/>
    <x v="2"/>
    <s v="Australia"/>
    <x v="11"/>
    <s v="4 to 6 hours a day"/>
    <x v="35"/>
    <x v="4"/>
    <x v="2"/>
  </r>
  <r>
    <x v="820"/>
    <d v="2012-06-06T05:52:59"/>
    <n v="81000"/>
    <n v="81000"/>
    <s v="USD"/>
    <n v="81"/>
    <s v="Contact Operations Analyst"/>
    <x v="7"/>
    <s v="USA"/>
    <x v="0"/>
    <s v="4 to 6 hours a day"/>
    <x v="35"/>
    <x v="4"/>
    <x v="2"/>
  </r>
  <r>
    <x v="821"/>
    <d v="2012-05-26T11:45:37"/>
    <s v="4500000 inr/pa"/>
    <n v="4500000"/>
    <s v="INR"/>
    <n v="80.135625093491555"/>
    <s v="cmo"/>
    <x v="3"/>
    <s v="India"/>
    <x v="7"/>
    <s v="1 or 2 hours a day"/>
    <x v="35"/>
    <x v="4"/>
    <x v="3"/>
  </r>
  <r>
    <x v="822"/>
    <d v="2012-05-28T23:38:52"/>
    <n v="80000"/>
    <n v="80000"/>
    <s v="USD"/>
    <n v="80"/>
    <s v="Financial/Data Analyst"/>
    <x v="7"/>
    <s v="USA"/>
    <x v="0"/>
    <s v="4 to 6 hours a day"/>
    <x v="35"/>
    <x v="4"/>
    <x v="2"/>
  </r>
  <r>
    <x v="823"/>
    <d v="2012-05-29T01:41:00"/>
    <n v="80000"/>
    <n v="80000"/>
    <s v="USD"/>
    <n v="80"/>
    <s v="Snr Business Analyst"/>
    <x v="7"/>
    <s v="Singapore"/>
    <x v="5"/>
    <s v="1 or 2 hours a day"/>
    <x v="35"/>
    <x v="4"/>
    <x v="3"/>
  </r>
  <r>
    <x v="824"/>
    <d v="2012-05-29T13:53:59"/>
    <n v="80000"/>
    <n v="80000"/>
    <s v="USD"/>
    <n v="80"/>
    <s v="Manager"/>
    <x v="6"/>
    <s v="USA"/>
    <x v="0"/>
    <s v="1 or 2 hours a day"/>
    <x v="35"/>
    <x v="4"/>
    <x v="3"/>
  </r>
  <r>
    <x v="825"/>
    <d v="2012-06-17T16:01:50"/>
    <n v="60000"/>
    <n v="60000"/>
    <s v="EUR"/>
    <n v="76.223966339496471"/>
    <s v="pm"/>
    <x v="6"/>
    <s v="Germany"/>
    <x v="1"/>
    <s v="4 to 6 hours a day"/>
    <x v="35"/>
    <x v="4"/>
    <x v="2"/>
  </r>
  <r>
    <x v="826"/>
    <d v="2012-05-27T15:44:07"/>
    <n v="75010"/>
    <n v="75010"/>
    <s v="USD"/>
    <n v="75.010000000000005"/>
    <s v="Senior Business Analyst"/>
    <x v="7"/>
    <s v="USA"/>
    <x v="0"/>
    <s v="2 to 3 hours per day"/>
    <x v="35"/>
    <x v="4"/>
    <x v="1"/>
  </r>
  <r>
    <x v="827"/>
    <d v="2012-06-06T03:14:56"/>
    <n v="73000"/>
    <n v="73000"/>
    <s v="USD"/>
    <n v="73"/>
    <s v="process coordinator"/>
    <x v="6"/>
    <s v="USA"/>
    <x v="0"/>
    <s v="2 to 3 hours per day"/>
    <x v="35"/>
    <x v="4"/>
    <x v="1"/>
  </r>
  <r>
    <x v="828"/>
    <d v="2012-05-29T07:46:56"/>
    <n v="70000"/>
    <n v="70000"/>
    <s v="USD"/>
    <n v="70"/>
    <s v="Develope"/>
    <x v="7"/>
    <s v="USA"/>
    <x v="0"/>
    <s v="1 or 2 hours a day"/>
    <x v="35"/>
    <x v="4"/>
    <x v="3"/>
  </r>
  <r>
    <x v="829"/>
    <d v="2012-06-08T23:46:11"/>
    <n v="67000"/>
    <n v="67000"/>
    <s v="USD"/>
    <n v="67"/>
    <s v="Manager"/>
    <x v="6"/>
    <s v="USA"/>
    <x v="0"/>
    <s v="Excel ?!? What Excel?"/>
    <x v="35"/>
    <x v="4"/>
    <x v="4"/>
  </r>
  <r>
    <x v="830"/>
    <d v="2012-06-15T23:50:11"/>
    <n v="67000"/>
    <n v="67000"/>
    <s v="USD"/>
    <n v="67"/>
    <s v="Sales Compensation Analyst"/>
    <x v="7"/>
    <s v="USA"/>
    <x v="0"/>
    <s v="4 to 6 hours a day"/>
    <x v="35"/>
    <x v="4"/>
    <x v="2"/>
  </r>
  <r>
    <x v="831"/>
    <d v="2012-06-16T06:17:53"/>
    <n v="63000"/>
    <n v="63000"/>
    <s v="USD"/>
    <n v="63"/>
    <s v="Marketing Database Analyst"/>
    <x v="7"/>
    <s v="USA"/>
    <x v="0"/>
    <s v="4 to 6 hours a day"/>
    <x v="35"/>
    <x v="4"/>
    <x v="2"/>
  </r>
  <r>
    <x v="832"/>
    <d v="2012-05-29T00:25:39"/>
    <n v="60000"/>
    <n v="60000"/>
    <s v="USD"/>
    <n v="60"/>
    <s v="Quality Assurance Engineer"/>
    <x v="8"/>
    <s v="USA"/>
    <x v="0"/>
    <s v="1 or 2 hours a day"/>
    <x v="35"/>
    <x v="4"/>
    <x v="3"/>
  </r>
  <r>
    <x v="833"/>
    <d v="2012-05-26T12:55:09"/>
    <n v="4700"/>
    <n v="56400"/>
    <s v="USD"/>
    <n v="56.4"/>
    <s v="Finance Manager"/>
    <x v="6"/>
    <s v="UAE"/>
    <x v="10"/>
    <s v="2 to 3 hours per day"/>
    <x v="35"/>
    <x v="4"/>
    <x v="1"/>
  </r>
  <r>
    <x v="834"/>
    <d v="2012-05-28T16:45:32"/>
    <s v="Â£35000"/>
    <n v="35000"/>
    <s v="GBP"/>
    <n v="55.16623952235495"/>
    <s v="Systems Analyst"/>
    <x v="7"/>
    <s v="UK"/>
    <x v="3"/>
    <s v="2 to 3 hours per day"/>
    <x v="35"/>
    <x v="4"/>
    <x v="1"/>
  </r>
  <r>
    <x v="835"/>
    <d v="2012-05-28T14:11:34"/>
    <s v="55000 usd"/>
    <n v="55000"/>
    <s v="USD"/>
    <n v="55"/>
    <s v="Economist"/>
    <x v="1"/>
    <s v="Israel"/>
    <x v="10"/>
    <s v="4 to 6 hours a day"/>
    <x v="35"/>
    <x v="4"/>
    <x v="2"/>
  </r>
  <r>
    <x v="836"/>
    <d v="2012-05-28T06:35:50"/>
    <n v="100000"/>
    <n v="100000"/>
    <s v="AUD"/>
    <n v="101.99096564026357"/>
    <s v="Senior Consultant"/>
    <x v="2"/>
    <s v="Australia"/>
    <x v="11"/>
    <s v="All the 8 hours baby, all the 8!"/>
    <x v="35"/>
    <x v="4"/>
    <x v="0"/>
  </r>
  <r>
    <x v="837"/>
    <d v="2012-06-06T21:18:51"/>
    <n v="100000"/>
    <n v="100000"/>
    <s v="USD"/>
    <n v="100"/>
    <s v="financial analyst (real estate)"/>
    <x v="7"/>
    <s v="Russia"/>
    <x v="9"/>
    <s v="All the 8 hours baby, all the 8!"/>
    <x v="35"/>
    <x v="4"/>
    <x v="0"/>
  </r>
  <r>
    <x v="838"/>
    <d v="2012-05-28T09:12:27"/>
    <n v="92000"/>
    <n v="92000"/>
    <s v="AUD"/>
    <n v="93.831688389042498"/>
    <s v="Finance analyst"/>
    <x v="7"/>
    <s v="Australia"/>
    <x v="11"/>
    <s v="All the 8 hours baby, all the 8!"/>
    <x v="35"/>
    <x v="4"/>
    <x v="0"/>
  </r>
  <r>
    <x v="839"/>
    <d v="2012-05-29T22:13:08"/>
    <n v="73500"/>
    <n v="73500"/>
    <s v="USD"/>
    <n v="73.5"/>
    <s v="Senior Underwriting Analyst"/>
    <x v="7"/>
    <s v="USA"/>
    <x v="0"/>
    <s v="All the 8 hours baby, all the 8!"/>
    <x v="35"/>
    <x v="4"/>
    <x v="0"/>
  </r>
  <r>
    <x v="840"/>
    <d v="2012-05-26T06:24:03"/>
    <n v="55000"/>
    <n v="55000"/>
    <s v="EUR"/>
    <n v="69.871969144538426"/>
    <s v="Business analyst"/>
    <x v="7"/>
    <s v="Netherlands"/>
    <x v="1"/>
    <s v="All the 8 hours baby, all the 8!"/>
    <x v="35"/>
    <x v="4"/>
    <x v="0"/>
  </r>
  <r>
    <x v="841"/>
    <d v="2012-06-05T12:42:38"/>
    <s v="NZD$71000"/>
    <n v="71000"/>
    <s v="NZD"/>
    <n v="56.628754645950657"/>
    <s v="Business Analyst"/>
    <x v="7"/>
    <s v="NZ"/>
    <x v="11"/>
    <s v="All the 8 hours baby, all the 8!"/>
    <x v="35"/>
    <x v="4"/>
    <x v="0"/>
  </r>
  <r>
    <x v="842"/>
    <d v="2012-05-29T12:14:02"/>
    <n v="54000"/>
    <n v="54000"/>
    <s v="USD"/>
    <n v="54"/>
    <s v="Resource Planning Analyst"/>
    <x v="7"/>
    <s v="USA"/>
    <x v="0"/>
    <s v="All the 8 hours baby, all the 8!"/>
    <x v="35"/>
    <x v="4"/>
    <x v="0"/>
  </r>
  <r>
    <x v="843"/>
    <d v="2012-05-28T22:46:37"/>
    <s v="CAD $53,000/-"/>
    <n v="53000"/>
    <s v="CAD"/>
    <n v="52.118160720607321"/>
    <s v="Data Analyst"/>
    <x v="7"/>
    <s v="Canada"/>
    <x v="6"/>
    <s v="4 to 6 hours a day"/>
    <x v="35"/>
    <x v="4"/>
    <x v="2"/>
  </r>
  <r>
    <x v="844"/>
    <d v="2012-06-06T04:00:52"/>
    <n v="54000"/>
    <n v="54000"/>
    <s v="USD"/>
    <n v="54"/>
    <s v="Energy Analyst"/>
    <x v="7"/>
    <s v="USA"/>
    <x v="0"/>
    <s v="All the 8 hours baby, all the 8!"/>
    <x v="35"/>
    <x v="4"/>
    <x v="0"/>
  </r>
  <r>
    <x v="845"/>
    <d v="2012-05-29T18:14:48"/>
    <s v="Â£30000"/>
    <n v="30000"/>
    <s v="GBP"/>
    <n v="47.285348162018529"/>
    <s v="Market Analyst"/>
    <x v="7"/>
    <s v="UK"/>
    <x v="3"/>
    <s v="All the 8 hours baby, all the 8!"/>
    <x v="35"/>
    <x v="4"/>
    <x v="0"/>
  </r>
  <r>
    <x v="846"/>
    <d v="2012-05-29T21:50:30"/>
    <n v="39000"/>
    <n v="39000"/>
    <s v="USD"/>
    <n v="39"/>
    <s v="I.T Manager"/>
    <x v="6"/>
    <s v="South Africa"/>
    <x v="8"/>
    <s v="All the 8 hours baby, all the 8!"/>
    <x v="35"/>
    <x v="4"/>
    <x v="0"/>
  </r>
  <r>
    <x v="847"/>
    <d v="2012-05-27T11:32:17"/>
    <n v="26400"/>
    <n v="26400"/>
    <s v="USD"/>
    <n v="26.4"/>
    <s v="Supply Chain Administrator"/>
    <x v="7"/>
    <s v="UAE"/>
    <x v="10"/>
    <s v="All the 8 hours baby, all the 8!"/>
    <x v="35"/>
    <x v="4"/>
    <x v="0"/>
  </r>
  <r>
    <x v="848"/>
    <d v="2012-06-06T20:41:35"/>
    <n v="22000"/>
    <n v="22000"/>
    <s v="USD"/>
    <n v="22"/>
    <s v="Manager (MIS)"/>
    <x v="6"/>
    <s v="India"/>
    <x v="7"/>
    <s v="All the 8 hours baby, all the 8!"/>
    <x v="35"/>
    <x v="4"/>
    <x v="0"/>
  </r>
  <r>
    <x v="849"/>
    <d v="2012-05-28T09:43:33"/>
    <s v="1200000 INR"/>
    <n v="1200000"/>
    <s v="INR"/>
    <n v="21.369500024931082"/>
    <s v="Senior Consultant"/>
    <x v="2"/>
    <s v="India"/>
    <x v="7"/>
    <s v="All the 8 hours baby, all the 8!"/>
    <x v="35"/>
    <x v="4"/>
    <x v="0"/>
  </r>
  <r>
    <x v="850"/>
    <d v="2012-05-28T12:09:37"/>
    <s v="usd 20.000"/>
    <n v="20000"/>
    <s v="USD"/>
    <n v="20"/>
    <s v="Head of Financial Reporting"/>
    <x v="1"/>
    <s v="Paraguay"/>
    <x v="2"/>
    <s v="All the 8 hours baby, all the 8!"/>
    <x v="35"/>
    <x v="4"/>
    <x v="0"/>
  </r>
  <r>
    <x v="851"/>
    <d v="2012-05-30T23:29:58"/>
    <n v="18000"/>
    <n v="18000"/>
    <s v="USD"/>
    <n v="18"/>
    <s v="Process Associate"/>
    <x v="7"/>
    <s v="India"/>
    <x v="7"/>
    <s v="All the 8 hours baby, all the 8!"/>
    <x v="35"/>
    <x v="4"/>
    <x v="0"/>
  </r>
  <r>
    <x v="852"/>
    <d v="2012-05-30T13:36:42"/>
    <n v="1000000"/>
    <n v="1000000"/>
    <s v="INR"/>
    <n v="17.807916687442567"/>
    <s v="project management"/>
    <x v="6"/>
    <s v="India"/>
    <x v="7"/>
    <s v="All the 8 hours baby, all the 8!"/>
    <x v="35"/>
    <x v="4"/>
    <x v="0"/>
  </r>
  <r>
    <x v="853"/>
    <d v="2012-05-26T23:47:34"/>
    <s v="13000 USD"/>
    <n v="13000"/>
    <s v="USD"/>
    <n v="13"/>
    <s v="Business Analyst"/>
    <x v="7"/>
    <s v="India"/>
    <x v="7"/>
    <s v="All the 8 hours baby, all the 8!"/>
    <x v="35"/>
    <x v="4"/>
    <x v="0"/>
  </r>
  <r>
    <x v="854"/>
    <d v="2012-06-04T22:16:00"/>
    <n v="13000"/>
    <n v="13000"/>
    <s v="USD"/>
    <n v="13"/>
    <s v="logistics analyst"/>
    <x v="7"/>
    <s v="Slovakia"/>
    <x v="1"/>
    <s v="All the 8 hours baby, all the 8!"/>
    <x v="35"/>
    <x v="4"/>
    <x v="0"/>
  </r>
  <r>
    <x v="855"/>
    <d v="2012-05-28T11:39:01"/>
    <s v="Rs.6.4 lakhs"/>
    <n v="640000"/>
    <s v="INR"/>
    <n v="11.397066679963244"/>
    <s v="Sr.Analyst - Process Excellence"/>
    <x v="7"/>
    <s v="India"/>
    <x v="7"/>
    <s v="All the 8 hours baby, all the 8!"/>
    <x v="35"/>
    <x v="4"/>
    <x v="0"/>
  </r>
  <r>
    <x v="856"/>
    <d v="2012-06-01T20:27:23"/>
    <n v="10000"/>
    <n v="10000"/>
    <s v="USD"/>
    <n v="10"/>
    <s v="MIS"/>
    <x v="1"/>
    <s v="India"/>
    <x v="7"/>
    <s v="All the 8 hours baby, all the 8!"/>
    <x v="35"/>
    <x v="4"/>
    <x v="0"/>
  </r>
  <r>
    <x v="857"/>
    <d v="2012-05-27T17:16:55"/>
    <s v="486000 INR"/>
    <n v="486000"/>
    <s v="INR"/>
    <n v="8.654647510097087"/>
    <s v="Assistant manager"/>
    <x v="6"/>
    <s v="India"/>
    <x v="7"/>
    <s v="All the 8 hours baby, all the 8!"/>
    <x v="35"/>
    <x v="4"/>
    <x v="0"/>
  </r>
  <r>
    <x v="858"/>
    <d v="2012-06-05T05:03:20"/>
    <n v="48500"/>
    <n v="48500"/>
    <s v="USD"/>
    <n v="48.5"/>
    <s v="Business Systems Analyst I"/>
    <x v="7"/>
    <s v="USA"/>
    <x v="0"/>
    <s v="4 to 6 hours a day"/>
    <x v="35"/>
    <x v="4"/>
    <x v="2"/>
  </r>
  <r>
    <x v="859"/>
    <d v="2012-06-20T01:43:12"/>
    <n v="700"/>
    <n v="8400"/>
    <s v="USD"/>
    <n v="8.4"/>
    <s v="Sr. Executive MIS"/>
    <x v="1"/>
    <s v="India"/>
    <x v="7"/>
    <s v="All the 8 hours baby, all the 8!"/>
    <x v="35"/>
    <x v="4"/>
    <x v="0"/>
  </r>
  <r>
    <x v="860"/>
    <d v="2012-05-26T16:26:35"/>
    <s v="INR 30000"/>
    <n v="360000"/>
    <s v="INR"/>
    <n v="6.4108500074793247"/>
    <s v="Project Lead"/>
    <x v="6"/>
    <s v="India"/>
    <x v="7"/>
    <s v="All the 8 hours baby, all the 8!"/>
    <x v="35"/>
    <x v="4"/>
    <x v="0"/>
  </r>
  <r>
    <x v="861"/>
    <d v="2012-05-29T10:51:02"/>
    <s v="Rs.3.6 Lakhs pa"/>
    <n v="360000"/>
    <s v="INR"/>
    <n v="6.4108500074793247"/>
    <s v="Team Leader WFM"/>
    <x v="6"/>
    <s v="India"/>
    <x v="7"/>
    <s v="All the 8 hours baby, all the 8!"/>
    <x v="35"/>
    <x v="4"/>
    <x v="0"/>
  </r>
  <r>
    <x v="862"/>
    <d v="2012-05-29T15:04:11"/>
    <s v="INR360000"/>
    <n v="360000"/>
    <s v="INR"/>
    <n v="6.4108500074793247"/>
    <s v="Sr. Executive -HR"/>
    <x v="7"/>
    <s v="India"/>
    <x v="7"/>
    <s v="All the 8 hours baby, all the 8!"/>
    <x v="35"/>
    <x v="4"/>
    <x v="0"/>
  </r>
  <r>
    <x v="863"/>
    <d v="2012-06-20T00:27:54"/>
    <s v="Rs23000/month"/>
    <n v="276000"/>
    <s v="INR"/>
    <n v="4.9149850057341489"/>
    <s v="MIS specialist"/>
    <x v="1"/>
    <s v="India"/>
    <x v="7"/>
    <s v="All the 8 hours baby, all the 8!"/>
    <x v="35"/>
    <x v="4"/>
    <x v="0"/>
  </r>
  <r>
    <x v="864"/>
    <d v="2012-05-26T07:06:50"/>
    <s v="USD 4285.00"/>
    <n v="4285"/>
    <s v="USD"/>
    <n v="4.2850000000000001"/>
    <s v="Assistant"/>
    <x v="7"/>
    <s v="India"/>
    <x v="7"/>
    <s v="All the 8 hours baby, all the 8!"/>
    <x v="35"/>
    <x v="4"/>
    <x v="0"/>
  </r>
  <r>
    <x v="865"/>
    <d v="2012-05-26T11:03:48"/>
    <n v="4000"/>
    <n v="4000"/>
    <s v="USD"/>
    <n v="4"/>
    <s v="MIS Executive"/>
    <x v="1"/>
    <s v="India"/>
    <x v="7"/>
    <s v="All the 8 hours baby, all the 8!"/>
    <x v="35"/>
    <x v="4"/>
    <x v="0"/>
  </r>
  <r>
    <x v="866"/>
    <d v="2012-05-30T18:15:28"/>
    <n v="4000"/>
    <n v="4000"/>
    <s v="USD"/>
    <n v="4"/>
    <s v="M I S Executive"/>
    <x v="7"/>
    <s v="India"/>
    <x v="7"/>
    <s v="All the 8 hours baby, all the 8!"/>
    <x v="35"/>
    <x v="4"/>
    <x v="0"/>
  </r>
  <r>
    <x v="867"/>
    <d v="2012-05-27T23:43:21"/>
    <n v="290"/>
    <n v="3480"/>
    <s v="USD"/>
    <n v="3.48"/>
    <s v="Reconciliation Manager in Textile Mill"/>
    <x v="6"/>
    <s v="Pakistan"/>
    <x v="5"/>
    <s v="All the 8 hours baby, all the 8!"/>
    <x v="35"/>
    <x v="4"/>
    <x v="0"/>
  </r>
  <r>
    <x v="868"/>
    <d v="2012-06-05T19:59:35"/>
    <n v="33000"/>
    <n v="33000"/>
    <s v="EUR"/>
    <n v="41.92318148672306"/>
    <s v="assistant"/>
    <x v="7"/>
    <s v="france"/>
    <x v="1"/>
    <s v="4 to 6 hours a day"/>
    <x v="35"/>
    <x v="4"/>
    <x v="2"/>
  </r>
  <r>
    <x v="869"/>
    <d v="2012-05-30T00:42:50"/>
    <n v="40000"/>
    <n v="40000"/>
    <s v="USD"/>
    <n v="40"/>
    <s v="Metrics Analyst"/>
    <x v="7"/>
    <s v="USA"/>
    <x v="0"/>
    <s v="2 to 3 hours per day"/>
    <x v="35"/>
    <x v="4"/>
    <x v="1"/>
  </r>
  <r>
    <x v="870"/>
    <d v="2012-05-26T14:57:39"/>
    <n v="31250"/>
    <n v="31250"/>
    <s v="USD"/>
    <n v="31.25"/>
    <s v="Program management"/>
    <x v="6"/>
    <s v="India"/>
    <x v="7"/>
    <s v="2 to 3 hours per day"/>
    <x v="35"/>
    <x v="4"/>
    <x v="1"/>
  </r>
  <r>
    <x v="871"/>
    <d v="2012-06-01T15:09:27"/>
    <n v="1700000"/>
    <n v="1700000"/>
    <s v="INR"/>
    <n v="30.273458368652367"/>
    <s v="AVP"/>
    <x v="3"/>
    <s v="India"/>
    <x v="7"/>
    <s v="4 to 6 hours a day"/>
    <x v="35"/>
    <x v="4"/>
    <x v="2"/>
  </r>
  <r>
    <x v="872"/>
    <d v="2012-06-08T18:48:12"/>
    <n v="28995"/>
    <n v="28995"/>
    <s v="USD"/>
    <n v="28.995000000000001"/>
    <s v="Senior Executive"/>
    <x v="6"/>
    <s v="India"/>
    <x v="7"/>
    <s v="4 to 6 hours a day"/>
    <x v="35"/>
    <x v="4"/>
    <x v="2"/>
  </r>
  <r>
    <x v="873"/>
    <d v="2012-05-26T20:57:13"/>
    <s v="Rs. 8000"/>
    <n v="1152000"/>
    <s v="INR"/>
    <n v="20.514720023933837"/>
    <s v="Cashier"/>
    <x v="4"/>
    <s v="India"/>
    <x v="7"/>
    <s v="4 to 6 hours a day"/>
    <x v="35"/>
    <x v="4"/>
    <x v="2"/>
  </r>
  <r>
    <x v="874"/>
    <d v="2012-05-29T22:32:16"/>
    <n v="20000"/>
    <n v="20000"/>
    <s v="USD"/>
    <n v="20"/>
    <s v="Business Operation Specialist"/>
    <x v="0"/>
    <s v="India"/>
    <x v="7"/>
    <s v="4 to 6 hours a day"/>
    <x v="35"/>
    <x v="4"/>
    <x v="2"/>
  </r>
  <r>
    <x v="875"/>
    <d v="2012-05-28T09:03:56"/>
    <n v="19000"/>
    <n v="19000"/>
    <s v="USD"/>
    <n v="19"/>
    <s v="Finance analyst"/>
    <x v="7"/>
    <s v="China"/>
    <x v="5"/>
    <s v="4 to 6 hours a day"/>
    <x v="35"/>
    <x v="4"/>
    <x v="2"/>
  </r>
  <r>
    <x v="876"/>
    <d v="2012-05-26T23:15:18"/>
    <s v="65000 ron"/>
    <n v="65000"/>
    <s v="RON"/>
    <n v="18.499860539512856"/>
    <s v="HR Planning Specialist"/>
    <x v="0"/>
    <s v="Romania"/>
    <x v="4"/>
    <s v="4 to 6 hours a day"/>
    <x v="35"/>
    <x v="4"/>
    <x v="2"/>
  </r>
  <r>
    <x v="877"/>
    <d v="2012-06-13T19:20:25"/>
    <n v="900000"/>
    <n v="900000"/>
    <s v="INR"/>
    <n v="16.02712501869831"/>
    <s v="Lead "/>
    <x v="6"/>
    <s v="India"/>
    <x v="7"/>
    <s v="2 to 3 hours per day"/>
    <x v="35"/>
    <x v="4"/>
    <x v="1"/>
  </r>
  <r>
    <x v="878"/>
    <d v="2012-05-28T19:25:04"/>
    <s v="INR 853000"/>
    <n v="853000"/>
    <s v="INR"/>
    <n v="15.190152934388511"/>
    <s v="Lead Research Analyst"/>
    <x v="7"/>
    <s v="India"/>
    <x v="7"/>
    <s v="2 to 3 hours per day"/>
    <x v="35"/>
    <x v="4"/>
    <x v="1"/>
  </r>
  <r>
    <x v="879"/>
    <d v="2012-05-26T10:41:11"/>
    <s v="INR 850,000"/>
    <n v="850000"/>
    <s v="INR"/>
    <n v="15.136729184326184"/>
    <s v="Sales Analyst"/>
    <x v="7"/>
    <s v="India"/>
    <x v="7"/>
    <s v="4 to 6 hours a day"/>
    <x v="35"/>
    <x v="4"/>
    <x v="2"/>
  </r>
  <r>
    <x v="880"/>
    <d v="2012-05-29T01:31:39"/>
    <s v="700000 INR"/>
    <n v="700000"/>
    <s v="INR"/>
    <n v="12.465541681209798"/>
    <s v="Lead Executive MIS"/>
    <x v="1"/>
    <s v="India"/>
    <x v="7"/>
    <s v="4 to 6 hours a day"/>
    <x v="35"/>
    <x v="4"/>
    <x v="2"/>
  </r>
  <r>
    <x v="881"/>
    <d v="2012-05-27T15:32:10"/>
    <n v="10000"/>
    <n v="10000"/>
    <s v="USD"/>
    <n v="10"/>
    <s v="Planner"/>
    <x v="6"/>
    <s v="India"/>
    <x v="7"/>
    <s v="4 to 6 hours a day"/>
    <x v="35"/>
    <x v="4"/>
    <x v="2"/>
  </r>
  <r>
    <x v="882"/>
    <d v="2012-05-28T10:25:51"/>
    <s v="Rs.5,45,000"/>
    <n v="545000"/>
    <s v="INR"/>
    <n v="9.7053145946561994"/>
    <s v="Assistant Manager"/>
    <x v="6"/>
    <s v="India"/>
    <x v="7"/>
    <s v="2 to 3 hours per day"/>
    <x v="35"/>
    <x v="4"/>
    <x v="1"/>
  </r>
  <r>
    <x v="883"/>
    <d v="2012-05-26T21:40:49"/>
    <s v="Rs. 450000"/>
    <n v="450000"/>
    <s v="INR"/>
    <n v="8.0135625093491551"/>
    <s v="Sr. Executive"/>
    <x v="6"/>
    <s v="India"/>
    <x v="7"/>
    <s v="4 to 6 hours a day"/>
    <x v="35"/>
    <x v="4"/>
    <x v="2"/>
  </r>
  <r>
    <x v="884"/>
    <d v="2012-05-26T16:50:46"/>
    <n v="8000"/>
    <n v="8000"/>
    <s v="USD"/>
    <n v="8"/>
    <s v="Business Analyst"/>
    <x v="7"/>
    <s v="India"/>
    <x v="7"/>
    <s v="2 to 3 hours per day"/>
    <x v="35"/>
    <x v="4"/>
    <x v="1"/>
  </r>
  <r>
    <x v="885"/>
    <d v="2012-06-13T20:39:18"/>
    <n v="425000"/>
    <n v="425000"/>
    <s v="INR"/>
    <n v="7.5683645921630918"/>
    <s v="accountant"/>
    <x v="4"/>
    <s v="India"/>
    <x v="7"/>
    <s v="2 to 3 hours per day"/>
    <x v="35"/>
    <x v="4"/>
    <x v="1"/>
  </r>
  <r>
    <x v="886"/>
    <d v="2012-05-28T12:10:09"/>
    <n v="7265"/>
    <n v="7265"/>
    <s v="USD"/>
    <n v="7.2649999999999997"/>
    <s v="Softwar Engineer"/>
    <x v="8"/>
    <s v="India"/>
    <x v="7"/>
    <s v="4 to 6 hours a day"/>
    <x v="35"/>
    <x v="4"/>
    <x v="2"/>
  </r>
  <r>
    <x v="887"/>
    <d v="2012-05-27T13:41:04"/>
    <s v="400000 Rs"/>
    <n v="400000"/>
    <s v="INR"/>
    <n v="7.1231666749770275"/>
    <s v="engineer"/>
    <x v="8"/>
    <s v="India"/>
    <x v="7"/>
    <s v="2 to 3 hours per day"/>
    <x v="35"/>
    <x v="4"/>
    <x v="1"/>
  </r>
  <r>
    <x v="888"/>
    <d v="2012-05-30T14:09:10"/>
    <s v="4 Lakhs INR p.a"/>
    <n v="400000"/>
    <s v="INR"/>
    <n v="7.1231666749770275"/>
    <s v="Reporting Manager"/>
    <x v="6"/>
    <s v="India"/>
    <x v="7"/>
    <s v="4 to 6 hours a day"/>
    <x v="35"/>
    <x v="4"/>
    <x v="2"/>
  </r>
  <r>
    <x v="889"/>
    <d v="2012-05-26T13:24:36"/>
    <n v="380000"/>
    <n v="380000"/>
    <s v="INR"/>
    <n v="6.7670083412281752"/>
    <s v="Team Lead Mis"/>
    <x v="1"/>
    <s v="India"/>
    <x v="7"/>
    <s v="2 to 3 hours per day"/>
    <x v="35"/>
    <x v="4"/>
    <x v="1"/>
  </r>
  <r>
    <x v="890"/>
    <d v="2012-05-31T16:10:28"/>
    <s v="Rs. 380000"/>
    <n v="380000"/>
    <s v="INR"/>
    <n v="6.7670083412281752"/>
    <s v="reporting analyst"/>
    <x v="7"/>
    <s v="India"/>
    <x v="7"/>
    <s v="2 to 3 hours per day"/>
    <x v="35"/>
    <x v="4"/>
    <x v="1"/>
  </r>
  <r>
    <x v="891"/>
    <d v="2012-05-28T15:27:59"/>
    <n v="560"/>
    <n v="6720"/>
    <s v="USD"/>
    <n v="6.72"/>
    <s v="MIS Executive"/>
    <x v="1"/>
    <s v="India"/>
    <x v="7"/>
    <s v="4 to 6 hours a day"/>
    <x v="35"/>
    <x v="4"/>
    <x v="2"/>
  </r>
  <r>
    <x v="892"/>
    <d v="2012-05-26T14:46:55"/>
    <n v="375000"/>
    <n v="375000"/>
    <s v="INR"/>
    <n v="6.6779687577909623"/>
    <s v="Team Lead"/>
    <x v="6"/>
    <s v="India"/>
    <x v="7"/>
    <s v="2 to 3 hours per day"/>
    <x v="35"/>
    <x v="4"/>
    <x v="1"/>
  </r>
  <r>
    <x v="893"/>
    <d v="2012-05-30T14:21:57"/>
    <n v="360000"/>
    <n v="360000"/>
    <s v="INR"/>
    <n v="6.4108500074793247"/>
    <s v="analyst"/>
    <x v="7"/>
    <s v="India"/>
    <x v="7"/>
    <s v="2 to 3 hours per day"/>
    <x v="35"/>
    <x v="4"/>
    <x v="1"/>
  </r>
  <r>
    <x v="894"/>
    <d v="2012-06-16T17:49:27"/>
    <s v="3.5 lac"/>
    <n v="350000"/>
    <s v="INR"/>
    <n v="6.2327708406048989"/>
    <s v="Analyst"/>
    <x v="7"/>
    <s v="India"/>
    <x v="7"/>
    <s v="4 to 6 hours a day"/>
    <x v="35"/>
    <x v="4"/>
    <x v="2"/>
  </r>
  <r>
    <x v="895"/>
    <d v="2012-05-26T16:25:53"/>
    <n v="6000"/>
    <n v="6000"/>
    <s v="USD"/>
    <n v="6"/>
    <s v="Merchandiser"/>
    <x v="6"/>
    <s v="India"/>
    <x v="7"/>
    <s v="2 to 3 hours per day"/>
    <x v="35"/>
    <x v="4"/>
    <x v="1"/>
  </r>
  <r>
    <x v="896"/>
    <d v="2012-05-28T21:55:25"/>
    <n v="500"/>
    <n v="6000"/>
    <s v="USD"/>
    <n v="6"/>
    <s v="AM Ops"/>
    <x v="6"/>
    <s v="India"/>
    <x v="7"/>
    <s v="4 to 6 hours a day"/>
    <x v="35"/>
    <x v="4"/>
    <x v="2"/>
  </r>
  <r>
    <x v="897"/>
    <d v="2012-05-29T01:50:01"/>
    <n v="300000"/>
    <n v="300000"/>
    <s v="INR"/>
    <n v="5.3423750062327704"/>
    <s v="Finance Analyst"/>
    <x v="7"/>
    <s v="India"/>
    <x v="7"/>
    <s v="4 to 6 hours a day"/>
    <x v="35"/>
    <x v="4"/>
    <x v="2"/>
  </r>
  <r>
    <x v="898"/>
    <d v="2012-06-01T14:50:41"/>
    <n v="4500"/>
    <n v="4500"/>
    <s v="USD"/>
    <n v="4.5"/>
    <s v="Assistant Manger Service Quality Assurance"/>
    <x v="7"/>
    <s v="Pakistan"/>
    <x v="5"/>
    <s v="4 to 6 hours a day"/>
    <x v="35"/>
    <x v="4"/>
    <x v="2"/>
  </r>
  <r>
    <x v="899"/>
    <d v="2012-05-26T15:01:41"/>
    <s v="Rs. 250000"/>
    <n v="250000"/>
    <s v="INR"/>
    <n v="4.4519791718606418"/>
    <s v="Asst. Manager"/>
    <x v="6"/>
    <s v="India"/>
    <x v="7"/>
    <s v="4 to 6 hours a day"/>
    <x v="35"/>
    <x v="4"/>
    <x v="2"/>
  </r>
  <r>
    <x v="900"/>
    <d v="2012-05-28T22:48:32"/>
    <s v="INR 20 Lakhs p.a."/>
    <n v="200000"/>
    <s v="INR"/>
    <n v="3.5615833374885137"/>
    <s v="Associate"/>
    <x v="7"/>
    <s v="India"/>
    <x v="7"/>
    <s v="1 or 2 hours a day"/>
    <x v="35"/>
    <x v="4"/>
    <x v="3"/>
  </r>
  <r>
    <x v="901"/>
    <d v="2012-05-29T19:31:32"/>
    <s v="2.21Lac"/>
    <n v="2210000"/>
    <s v="INR"/>
    <n v="39.355495879248075"/>
    <s v="Marketing"/>
    <x v="7"/>
    <s v="India"/>
    <x v="7"/>
    <s v="1 or 2 hours a day"/>
    <x v="36"/>
    <x v="4"/>
    <x v="3"/>
  </r>
  <r>
    <x v="902"/>
    <d v="2012-05-29T18:35:31"/>
    <s v="A$150000"/>
    <n v="150000"/>
    <s v="AUD"/>
    <n v="152.98644846039537"/>
    <s v="Bus Analyst"/>
    <x v="7"/>
    <s v="Australia"/>
    <x v="11"/>
    <s v="1 or 2 hours a day"/>
    <x v="37"/>
    <x v="4"/>
    <x v="3"/>
  </r>
  <r>
    <x v="903"/>
    <d v="2012-05-30T02:35:40"/>
    <s v="Rs 3.25 Lacs"/>
    <n v="3250000"/>
    <s v="INR"/>
    <n v="57.875729234188341"/>
    <s v="ISO TS Documentation"/>
    <x v="7"/>
    <s v="India"/>
    <x v="7"/>
    <s v="4 to 6 hours a day"/>
    <x v="37"/>
    <x v="4"/>
    <x v="2"/>
  </r>
  <r>
    <x v="904"/>
    <d v="2012-05-26T17:02:46"/>
    <s v="Rs. 225000"/>
    <n v="225000"/>
    <s v="INR"/>
    <n v="4.0067812546745776"/>
    <s v="MIS Executive"/>
    <x v="1"/>
    <s v="India"/>
    <x v="7"/>
    <s v="All the 8 hours baby, all the 8!"/>
    <x v="37"/>
    <x v="4"/>
    <x v="0"/>
  </r>
  <r>
    <x v="905"/>
    <d v="2012-05-26T09:51:47"/>
    <n v="160000"/>
    <n v="160000"/>
    <s v="USD"/>
    <n v="160"/>
    <s v="Director, Analytics"/>
    <x v="7"/>
    <s v="USA"/>
    <x v="0"/>
    <s v="4 to 6 hours a day"/>
    <x v="38"/>
    <x v="4"/>
    <x v="2"/>
  </r>
  <r>
    <x v="906"/>
    <d v="2012-05-28T09:26:10"/>
    <n v="120000"/>
    <n v="120000"/>
    <s v="AUD"/>
    <n v="122.38915876831629"/>
    <s v="HSLP Data Analyst"/>
    <x v="7"/>
    <s v="Australia"/>
    <x v="11"/>
    <s v="4 to 6 hours a day"/>
    <x v="38"/>
    <x v="4"/>
    <x v="2"/>
  </r>
  <r>
    <x v="907"/>
    <d v="2012-06-01T10:55:27"/>
    <s v="AU $120000"/>
    <n v="120000"/>
    <s v="AUD"/>
    <n v="122.38915876831629"/>
    <s v="Reporting Analyst"/>
    <x v="7"/>
    <s v="Australia"/>
    <x v="11"/>
    <s v="2 to 3 hours per day"/>
    <x v="38"/>
    <x v="4"/>
    <x v="1"/>
  </r>
  <r>
    <x v="908"/>
    <d v="2012-05-29T08:25:51"/>
    <s v="120,000  US$"/>
    <n v="120000"/>
    <s v="USD"/>
    <n v="120"/>
    <s v="Consultant - Process Improvement"/>
    <x v="2"/>
    <s v="Singapore"/>
    <x v="5"/>
    <s v="1 or 2 hours a day"/>
    <x v="38"/>
    <x v="4"/>
    <x v="3"/>
  </r>
  <r>
    <x v="909"/>
    <d v="2012-05-29T21:42:44"/>
    <n v="120000"/>
    <n v="120000"/>
    <s v="USD"/>
    <n v="120"/>
    <s v="Finance Manager"/>
    <x v="6"/>
    <s v="USA"/>
    <x v="0"/>
    <s v="2 to 3 hours per day"/>
    <x v="38"/>
    <x v="4"/>
    <x v="1"/>
  </r>
  <r>
    <x v="910"/>
    <d v="2012-05-26T16:10:08"/>
    <n v="74000"/>
    <n v="74000"/>
    <s v="GBP"/>
    <n v="116.63719213297902"/>
    <s v="Corporate Finance Manager"/>
    <x v="6"/>
    <s v="UK"/>
    <x v="3"/>
    <s v="4 to 6 hours a day"/>
    <x v="38"/>
    <x v="4"/>
    <x v="2"/>
  </r>
  <r>
    <x v="911"/>
    <d v="2012-05-30T10:57:38"/>
    <n v="8500"/>
    <n v="102000"/>
    <s v="USD"/>
    <n v="102"/>
    <s v="Sales Analyst"/>
    <x v="7"/>
    <s v="USA"/>
    <x v="0"/>
    <s v="4 to 6 hours a day"/>
    <x v="38"/>
    <x v="4"/>
    <x v="2"/>
  </r>
  <r>
    <x v="912"/>
    <d v="2012-05-26T20:27:19"/>
    <n v="100000"/>
    <n v="100000"/>
    <s v="CAD"/>
    <n v="98.336152303032691"/>
    <s v="VP Infrastructure"/>
    <x v="3"/>
    <s v="Canada"/>
    <x v="6"/>
    <s v="4 to 6 hours a day"/>
    <x v="38"/>
    <x v="4"/>
    <x v="2"/>
  </r>
  <r>
    <x v="913"/>
    <d v="2012-06-03T02:06:44"/>
    <s v="Â£60000"/>
    <n v="60000"/>
    <s v="GBP"/>
    <n v="94.570696324037058"/>
    <s v="Data Analyst"/>
    <x v="7"/>
    <s v="UK"/>
    <x v="3"/>
    <s v="4 to 6 hours a day"/>
    <x v="38"/>
    <x v="4"/>
    <x v="2"/>
  </r>
  <r>
    <x v="914"/>
    <d v="2012-05-29T08:41:02"/>
    <n v="90000"/>
    <n v="90000"/>
    <s v="AUD"/>
    <n v="91.791869076237219"/>
    <s v="Business Analyst"/>
    <x v="7"/>
    <s v="Australia"/>
    <x v="11"/>
    <s v="4 to 6 hours a day"/>
    <x v="38"/>
    <x v="4"/>
    <x v="2"/>
  </r>
  <r>
    <x v="915"/>
    <d v="2012-05-28T18:39:19"/>
    <n v="90000"/>
    <n v="90000"/>
    <s v="USD"/>
    <n v="90"/>
    <s v="Performance manager"/>
    <x v="6"/>
    <s v="USA"/>
    <x v="0"/>
    <s v="4 to 6 hours a day"/>
    <x v="38"/>
    <x v="4"/>
    <x v="2"/>
  </r>
  <r>
    <x v="916"/>
    <d v="2012-05-31T23:10:44"/>
    <s v="70000 â‚¬"/>
    <n v="70000"/>
    <s v="EUR"/>
    <n v="88.927960729412547"/>
    <s v="Specialist Learning Technology"/>
    <x v="0"/>
    <s v="Germany"/>
    <x v="1"/>
    <s v="1 or 2 hours a day"/>
    <x v="38"/>
    <x v="4"/>
    <x v="3"/>
  </r>
  <r>
    <x v="917"/>
    <d v="2012-05-31T13:25:49"/>
    <s v="85,000 AUD"/>
    <n v="85000"/>
    <s v="AUD"/>
    <n v="86.692320794224045"/>
    <s v="Demand Planner"/>
    <x v="7"/>
    <s v="Australia"/>
    <x v="11"/>
    <s v="1 or 2 hours a day"/>
    <x v="38"/>
    <x v="4"/>
    <x v="3"/>
  </r>
  <r>
    <x v="918"/>
    <d v="2012-05-29T05:08:57"/>
    <s v="85000 USD"/>
    <n v="85000"/>
    <s v="USD"/>
    <n v="85"/>
    <s v="Senior Executive Compensation Analyst "/>
    <x v="7"/>
    <s v="USA"/>
    <x v="0"/>
    <s v="4 to 6 hours a day"/>
    <x v="38"/>
    <x v="4"/>
    <x v="2"/>
  </r>
  <r>
    <x v="919"/>
    <d v="2012-05-29T06:26:05"/>
    <n v="80000"/>
    <n v="80000"/>
    <s v="AUD"/>
    <n v="81.592772512210871"/>
    <s v="systems accountant"/>
    <x v="4"/>
    <s v="Australia"/>
    <x v="11"/>
    <s v="4 to 6 hours a day"/>
    <x v="38"/>
    <x v="4"/>
    <x v="2"/>
  </r>
  <r>
    <x v="920"/>
    <d v="2012-06-06T09:31:47"/>
    <n v="80000"/>
    <n v="80000"/>
    <s v="AUD"/>
    <n v="81.592772512210871"/>
    <s v="PPC Search Specialist"/>
    <x v="0"/>
    <s v="Australia"/>
    <x v="11"/>
    <s v="4 to 6 hours a day"/>
    <x v="38"/>
    <x v="4"/>
    <x v="2"/>
  </r>
  <r>
    <x v="921"/>
    <d v="2012-05-26T08:45:34"/>
    <n v="75000"/>
    <n v="75000"/>
    <s v="USD"/>
    <n v="75"/>
    <s v="Financial Analyst"/>
    <x v="7"/>
    <s v="USA"/>
    <x v="0"/>
    <s v="4 to 6 hours a day"/>
    <x v="38"/>
    <x v="4"/>
    <x v="2"/>
  </r>
  <r>
    <x v="922"/>
    <d v="2012-05-31T23:08:12"/>
    <n v="71500"/>
    <n v="71500"/>
    <s v="USD"/>
    <n v="71.5"/>
    <s v="Management Reporting Analyst"/>
    <x v="7"/>
    <s v="USA"/>
    <x v="0"/>
    <s v="4 to 6 hours a day"/>
    <x v="38"/>
    <x v="4"/>
    <x v="2"/>
  </r>
  <r>
    <x v="923"/>
    <d v="2012-05-30T09:42:01"/>
    <n v="70000"/>
    <n v="70000"/>
    <s v="AUD"/>
    <n v="71.393675948184509"/>
    <s v="Assistant Accountant"/>
    <x v="4"/>
    <s v="Australia"/>
    <x v="11"/>
    <s v="2 to 3 hours per day"/>
    <x v="38"/>
    <x v="4"/>
    <x v="1"/>
  </r>
  <r>
    <x v="924"/>
    <d v="2012-05-28T17:18:47"/>
    <s v="GBP Â£45200"/>
    <n v="45200"/>
    <s v="GBP"/>
    <n v="71.243257897441239"/>
    <s v="Clinical audit manager"/>
    <x v="6"/>
    <s v="UK"/>
    <x v="3"/>
    <s v="2 to 3 hours per day"/>
    <x v="38"/>
    <x v="4"/>
    <x v="1"/>
  </r>
  <r>
    <x v="925"/>
    <d v="2012-06-13T01:56:23"/>
    <n v="70000"/>
    <n v="70000"/>
    <s v="USD"/>
    <n v="70"/>
    <s v="business analyst"/>
    <x v="7"/>
    <s v="USA"/>
    <x v="0"/>
    <s v="2 to 3 hours per day"/>
    <x v="38"/>
    <x v="4"/>
    <x v="1"/>
  </r>
  <r>
    <x v="926"/>
    <d v="2012-05-31T21:05:02"/>
    <s v="55000 EUR"/>
    <n v="55000"/>
    <s v="EUR"/>
    <n v="69.871969144538426"/>
    <s v="Risk Officer"/>
    <x v="6"/>
    <s v="The Netherlands"/>
    <x v="1"/>
    <s v="1 or 2 hours a day"/>
    <x v="38"/>
    <x v="4"/>
    <x v="3"/>
  </r>
  <r>
    <x v="927"/>
    <d v="2012-05-28T06:25:36"/>
    <s v="AU$65"/>
    <n v="65000"/>
    <s v="AUD"/>
    <n v="66.29412766617132"/>
    <s v="Business Support "/>
    <x v="6"/>
    <s v="Australia"/>
    <x v="11"/>
    <s v="2 to 3 hours per day"/>
    <x v="38"/>
    <x v="4"/>
    <x v="1"/>
  </r>
  <r>
    <x v="928"/>
    <d v="2012-06-07T17:13:42"/>
    <n v="40000"/>
    <n v="40000"/>
    <s v="GBP"/>
    <n v="63.04713088269137"/>
    <s v="Analyst"/>
    <x v="7"/>
    <s v="UK"/>
    <x v="3"/>
    <s v="4 to 6 hours a day"/>
    <x v="38"/>
    <x v="4"/>
    <x v="2"/>
  </r>
  <r>
    <x v="929"/>
    <d v="2012-06-02T03:23:09"/>
    <n v="62000"/>
    <n v="62000"/>
    <s v="USD"/>
    <n v="62"/>
    <s v="Financial Analyst"/>
    <x v="7"/>
    <s v="USA"/>
    <x v="0"/>
    <s v="2 to 3 hours per day"/>
    <x v="38"/>
    <x v="4"/>
    <x v="1"/>
  </r>
  <r>
    <x v="930"/>
    <d v="2012-05-26T10:31:42"/>
    <n v="61000"/>
    <n v="61000"/>
    <s v="USD"/>
    <n v="61"/>
    <s v="Sales ops"/>
    <x v="6"/>
    <s v="USA"/>
    <x v="0"/>
    <s v="4 to 6 hours a day"/>
    <x v="38"/>
    <x v="4"/>
    <x v="2"/>
  </r>
  <r>
    <x v="931"/>
    <d v="2012-05-30T22:31:35"/>
    <s v="61K"/>
    <n v="61000"/>
    <s v="USD"/>
    <n v="61"/>
    <s v="Financial Analyst"/>
    <x v="7"/>
    <s v="USA"/>
    <x v="0"/>
    <s v="4 to 6 hours a day"/>
    <x v="38"/>
    <x v="4"/>
    <x v="2"/>
  </r>
  <r>
    <x v="932"/>
    <d v="2012-05-27T22:58:39"/>
    <n v="60000"/>
    <n v="60000"/>
    <s v="USD"/>
    <n v="60"/>
    <s v="Consultant"/>
    <x v="2"/>
    <s v="Singapore"/>
    <x v="5"/>
    <s v="4 to 6 hours a day"/>
    <x v="38"/>
    <x v="4"/>
    <x v="2"/>
  </r>
  <r>
    <x v="933"/>
    <d v="2012-06-14T14:08:58"/>
    <n v="5000"/>
    <n v="60000"/>
    <s v="USD"/>
    <n v="60"/>
    <s v="Analyst"/>
    <x v="7"/>
    <s v="UAE"/>
    <x v="10"/>
    <s v="4 to 6 hours a day"/>
    <x v="38"/>
    <x v="4"/>
    <x v="2"/>
  </r>
  <r>
    <x v="934"/>
    <d v="2012-05-28T20:51:37"/>
    <s v="Â£37500"/>
    <n v="37500"/>
    <s v="GBP"/>
    <n v="59.10668520252316"/>
    <s v="Corporate Finance Executive"/>
    <x v="4"/>
    <s v="UK"/>
    <x v="3"/>
    <s v="2 to 3 hours per day"/>
    <x v="38"/>
    <x v="4"/>
    <x v="1"/>
  </r>
  <r>
    <x v="935"/>
    <d v="2012-05-26T11:46:20"/>
    <n v="55000"/>
    <n v="55000"/>
    <s v="CAD"/>
    <n v="54.084883766667978"/>
    <s v="Project coordinator"/>
    <x v="6"/>
    <s v="Canada"/>
    <x v="6"/>
    <s v="4 to 6 hours a day"/>
    <x v="38"/>
    <x v="4"/>
    <x v="2"/>
  </r>
  <r>
    <x v="936"/>
    <d v="2012-05-28T07:28:34"/>
    <n v="50000"/>
    <n v="50000"/>
    <s v="AUD"/>
    <n v="50.995482820131784"/>
    <s v="Operations"/>
    <x v="5"/>
    <s v="Australia"/>
    <x v="11"/>
    <s v="1 or 2 hours a day"/>
    <x v="38"/>
    <x v="4"/>
    <x v="3"/>
  </r>
  <r>
    <x v="937"/>
    <d v="2012-06-05T03:50:02"/>
    <n v="3300"/>
    <n v="39600"/>
    <s v="EUR"/>
    <n v="50.307817784067666"/>
    <s v="Maintenance Manager"/>
    <x v="6"/>
    <s v="Europe"/>
    <x v="4"/>
    <s v="1 or 2 hours a day"/>
    <x v="38"/>
    <x v="4"/>
    <x v="3"/>
  </r>
  <r>
    <x v="938"/>
    <d v="2012-05-28T22:38:37"/>
    <s v="$50,000 U.S."/>
    <n v="50000"/>
    <s v="USD"/>
    <n v="50"/>
    <s v="Program Manager"/>
    <x v="6"/>
    <s v="Canada"/>
    <x v="6"/>
    <s v="1 or 2 hours a day"/>
    <x v="38"/>
    <x v="4"/>
    <x v="3"/>
  </r>
  <r>
    <x v="939"/>
    <d v="2012-06-03T13:30:47"/>
    <n v="50000"/>
    <n v="50000"/>
    <s v="CAD"/>
    <n v="49.168076151516345"/>
    <s v="Application Developer"/>
    <x v="7"/>
    <s v="Canada"/>
    <x v="6"/>
    <s v="4 to 6 hours a day"/>
    <x v="38"/>
    <x v="4"/>
    <x v="2"/>
  </r>
  <r>
    <x v="940"/>
    <d v="2012-05-30T01:12:04"/>
    <n v="49000"/>
    <n v="49000"/>
    <s v="USD"/>
    <n v="49"/>
    <s v="Clinical Data Specialist"/>
    <x v="0"/>
    <s v="USA"/>
    <x v="0"/>
    <s v="4 to 6 hours a day"/>
    <x v="38"/>
    <x v="4"/>
    <x v="2"/>
  </r>
  <r>
    <x v="941"/>
    <d v="2012-05-28T04:40:41"/>
    <s v="48000 $"/>
    <n v="48000"/>
    <s v="USD"/>
    <n v="48"/>
    <s v="Merchandise planner"/>
    <x v="6"/>
    <s v="France"/>
    <x v="1"/>
    <s v="4 to 6 hours a day"/>
    <x v="38"/>
    <x v="4"/>
    <x v="2"/>
  </r>
  <r>
    <x v="942"/>
    <d v="2012-05-28T19:53:14"/>
    <s v="Â£30000"/>
    <n v="30000"/>
    <s v="GBP"/>
    <n v="47.285348162018529"/>
    <s v="Reporting Accountant"/>
    <x v="4"/>
    <s v="UK"/>
    <x v="3"/>
    <s v="2 to 3 hours per day"/>
    <x v="38"/>
    <x v="4"/>
    <x v="1"/>
  </r>
  <r>
    <x v="943"/>
    <d v="2012-05-31T21:47:37"/>
    <n v="110000"/>
    <n v="110000"/>
    <s v="USD"/>
    <n v="110"/>
    <s v="Business Controller"/>
    <x v="5"/>
    <s v="Norway"/>
    <x v="4"/>
    <s v="All the 8 hours baby, all the 8!"/>
    <x v="38"/>
    <x v="4"/>
    <x v="0"/>
  </r>
  <r>
    <x v="944"/>
    <d v="2012-06-13T03:48:39"/>
    <n v="78000"/>
    <n v="78000"/>
    <s v="USD"/>
    <n v="78"/>
    <s v="Data Integration Engenieer"/>
    <x v="8"/>
    <s v="USA"/>
    <x v="0"/>
    <s v="All the 8 hours baby, all the 8!"/>
    <x v="38"/>
    <x v="4"/>
    <x v="0"/>
  </r>
  <r>
    <x v="945"/>
    <d v="2012-06-08T00:21:23"/>
    <n v="75000"/>
    <n v="75000"/>
    <s v="USD"/>
    <n v="75"/>
    <s v="Senior Financial Analyst"/>
    <x v="7"/>
    <s v="USA"/>
    <x v="0"/>
    <s v="All the 8 hours baby, all the 8!"/>
    <x v="38"/>
    <x v="4"/>
    <x v="0"/>
  </r>
  <r>
    <x v="946"/>
    <d v="2012-05-31T00:46:55"/>
    <s v="4.00 lac"/>
    <n v="4000000"/>
    <s v="INR"/>
    <n v="71.23166674977027"/>
    <s v="Operational Specialist"/>
    <x v="0"/>
    <s v="India"/>
    <x v="7"/>
    <s v="All the 8 hours baby, all the 8!"/>
    <x v="38"/>
    <x v="4"/>
    <x v="0"/>
  </r>
  <r>
    <x v="947"/>
    <d v="2012-06-05T19:37:13"/>
    <s v="Â£45000"/>
    <n v="45000"/>
    <s v="GBP"/>
    <n v="70.928022243027783"/>
    <s v="Data Analyst"/>
    <x v="7"/>
    <s v="UK"/>
    <x v="3"/>
    <s v="All the 8 hours baby, all the 8!"/>
    <x v="38"/>
    <x v="4"/>
    <x v="0"/>
  </r>
  <r>
    <x v="948"/>
    <d v="2012-05-31T17:35:33"/>
    <s v="45.000 USD"/>
    <n v="45000"/>
    <s v="USD"/>
    <n v="45"/>
    <s v="Junior Reporting Manager"/>
    <x v="6"/>
    <s v="Germany"/>
    <x v="1"/>
    <s v="2 to 3 hours per day"/>
    <x v="38"/>
    <x v="4"/>
    <x v="1"/>
  </r>
  <r>
    <x v="949"/>
    <d v="2012-06-06T01:41:40"/>
    <s v="US$45,000"/>
    <n v="45000"/>
    <s v="USD"/>
    <n v="45"/>
    <s v="CFO"/>
    <x v="3"/>
    <s v="Mexico"/>
    <x v="2"/>
    <s v="4 to 6 hours a day"/>
    <x v="38"/>
    <x v="4"/>
    <x v="2"/>
  </r>
  <r>
    <x v="950"/>
    <d v="2012-06-05T21:07:16"/>
    <s v="400 000 NOK"/>
    <n v="400000"/>
    <s v="NOK"/>
    <n v="67.700452577525482"/>
    <s v="Economic analyst"/>
    <x v="7"/>
    <s v="Norway"/>
    <x v="4"/>
    <s v="All the 8 hours baby, all the 8!"/>
    <x v="38"/>
    <x v="4"/>
    <x v="0"/>
  </r>
  <r>
    <x v="951"/>
    <d v="2012-06-19T00:23:24"/>
    <n v="45000"/>
    <n v="45000"/>
    <s v="USD"/>
    <n v="45"/>
    <s v="Senior Accountant"/>
    <x v="4"/>
    <s v="USA"/>
    <x v="0"/>
    <s v="2 to 3 hours per day"/>
    <x v="38"/>
    <x v="4"/>
    <x v="1"/>
  </r>
  <r>
    <x v="952"/>
    <d v="2012-05-28T13:40:58"/>
    <s v="USD 60000"/>
    <n v="60000"/>
    <s v="USD"/>
    <n v="60"/>
    <s v="Excel Developer"/>
    <x v="2"/>
    <s v="Finland"/>
    <x v="1"/>
    <s v="All the 8 hours baby, all the 8!"/>
    <x v="38"/>
    <x v="4"/>
    <x v="0"/>
  </r>
  <r>
    <x v="953"/>
    <d v="2012-05-26T05:55:22"/>
    <n v="54000"/>
    <n v="54000"/>
    <s v="USD"/>
    <n v="54"/>
    <s v="IT Specialist"/>
    <x v="0"/>
    <s v="USA"/>
    <x v="0"/>
    <s v="All the 8 hours baby, all the 8!"/>
    <x v="38"/>
    <x v="4"/>
    <x v="0"/>
  </r>
  <r>
    <x v="954"/>
    <d v="2012-06-01T15:39:20"/>
    <s v="U$52,000/annual"/>
    <n v="52000"/>
    <s v="USD"/>
    <n v="52"/>
    <s v="Planner"/>
    <x v="7"/>
    <s v="USA"/>
    <x v="0"/>
    <s v="All the 8 hours baby, all the 8!"/>
    <x v="38"/>
    <x v="4"/>
    <x v="0"/>
  </r>
  <r>
    <x v="955"/>
    <d v="2012-06-21T04:44:20"/>
    <n v="46359"/>
    <n v="46359"/>
    <s v="USD"/>
    <n v="46.359000000000002"/>
    <s v="Data Analyst"/>
    <x v="7"/>
    <s v="USA"/>
    <x v="0"/>
    <s v="All the 8 hours baby, all the 8!"/>
    <x v="38"/>
    <x v="4"/>
    <x v="0"/>
  </r>
  <r>
    <x v="956"/>
    <d v="2012-05-31T05:02:59"/>
    <n v="45000"/>
    <n v="45000"/>
    <s v="USD"/>
    <n v="45"/>
    <s v="Excel Business Analyst"/>
    <x v="7"/>
    <s v="USA"/>
    <x v="0"/>
    <s v="All the 8 hours baby, all the 8!"/>
    <x v="38"/>
    <x v="4"/>
    <x v="0"/>
  </r>
  <r>
    <x v="957"/>
    <d v="2012-05-28T13:06:37"/>
    <n v="3500"/>
    <n v="42000"/>
    <s v="USD"/>
    <n v="42"/>
    <s v="Category Operations Supv."/>
    <x v="6"/>
    <s v="Kuwait"/>
    <x v="10"/>
    <s v="All the 8 hours baby, all the 8!"/>
    <x v="38"/>
    <x v="4"/>
    <x v="0"/>
  </r>
  <r>
    <x v="958"/>
    <d v="2012-05-26T14:16:14"/>
    <s v="inr 2300000"/>
    <n v="2300000"/>
    <s v="INR"/>
    <n v="40.958208381117906"/>
    <s v="analyst"/>
    <x v="7"/>
    <s v="India"/>
    <x v="7"/>
    <s v="All the 8 hours baby, all the 8!"/>
    <x v="38"/>
    <x v="4"/>
    <x v="0"/>
  </r>
  <r>
    <x v="959"/>
    <d v="2012-05-27T03:37:36"/>
    <n v="43600"/>
    <n v="43600"/>
    <s v="USD"/>
    <n v="43.6"/>
    <s v="Data Analyst"/>
    <x v="7"/>
    <s v="USA"/>
    <x v="0"/>
    <s v="4 to 6 hours a day"/>
    <x v="38"/>
    <x v="4"/>
    <x v="2"/>
  </r>
  <r>
    <x v="960"/>
    <d v="2012-05-28T16:01:05"/>
    <s v="Â£23000"/>
    <n v="23000"/>
    <s v="GBP"/>
    <n v="36.252100257547539"/>
    <s v="Data Analyst"/>
    <x v="7"/>
    <s v="UK"/>
    <x v="3"/>
    <s v="All the 8 hours baby, all the 8!"/>
    <x v="38"/>
    <x v="4"/>
    <x v="0"/>
  </r>
  <r>
    <x v="961"/>
    <d v="2012-06-19T03:25:34"/>
    <n v="43000"/>
    <n v="43000"/>
    <s v="USD"/>
    <n v="43"/>
    <s v="Performance Improvement Analyst"/>
    <x v="7"/>
    <s v="USA"/>
    <x v="0"/>
    <s v="4 to 6 hours a day"/>
    <x v="38"/>
    <x v="4"/>
    <x v="2"/>
  </r>
  <r>
    <x v="962"/>
    <d v="2012-05-26T15:53:10"/>
    <n v="10000"/>
    <n v="120000"/>
    <s v="EGYPT"/>
    <n v="19.831432821021316"/>
    <s v="Estimator"/>
    <x v="7"/>
    <s v="Egypt"/>
    <x v="8"/>
    <s v="All the 8 hours baby, all the 8!"/>
    <x v="38"/>
    <x v="4"/>
    <x v="0"/>
  </r>
  <r>
    <x v="963"/>
    <d v="2012-05-27T16:50:50"/>
    <s v="1050000 INR"/>
    <n v="1050000"/>
    <s v="INR"/>
    <n v="18.698312521814696"/>
    <s v="Manager Market Reesrach"/>
    <x v="6"/>
    <s v="India"/>
    <x v="7"/>
    <s v="All the 8 hours baby, all the 8!"/>
    <x v="38"/>
    <x v="4"/>
    <x v="0"/>
  </r>
  <r>
    <x v="964"/>
    <d v="2012-05-26T17:04:23"/>
    <s v="INR 700000"/>
    <n v="700000"/>
    <s v="INR"/>
    <n v="12.465541681209798"/>
    <s v="Sales Management Analyst"/>
    <x v="7"/>
    <s v="India"/>
    <x v="7"/>
    <s v="All the 8 hours baby, all the 8!"/>
    <x v="38"/>
    <x v="4"/>
    <x v="0"/>
  </r>
  <r>
    <x v="965"/>
    <d v="2012-05-28T12:40:26"/>
    <n v="900"/>
    <n v="10800"/>
    <s v="USD"/>
    <n v="10.8"/>
    <s v="Project Managment Office"/>
    <x v="6"/>
    <s v="Pakistan"/>
    <x v="5"/>
    <s v="All the 8 hours baby, all the 8!"/>
    <x v="38"/>
    <x v="4"/>
    <x v="0"/>
  </r>
  <r>
    <x v="966"/>
    <d v="2012-05-26T22:48:11"/>
    <n v="600000"/>
    <n v="600000"/>
    <s v="INR"/>
    <n v="10.684750012465541"/>
    <s v="Reporting Analyst"/>
    <x v="7"/>
    <s v="India"/>
    <x v="7"/>
    <s v="All the 8 hours baby, all the 8!"/>
    <x v="38"/>
    <x v="4"/>
    <x v="0"/>
  </r>
  <r>
    <x v="967"/>
    <d v="2012-05-27T13:06:50"/>
    <n v="600000"/>
    <n v="600000"/>
    <s v="INR"/>
    <n v="10.684750012465541"/>
    <s v="Asst Manager"/>
    <x v="6"/>
    <s v="India"/>
    <x v="7"/>
    <s v="All the 8 hours baby, all the 8!"/>
    <x v="38"/>
    <x v="4"/>
    <x v="0"/>
  </r>
  <r>
    <x v="968"/>
    <d v="2012-06-06T17:41:41"/>
    <n v="600000"/>
    <n v="600000"/>
    <s v="INR"/>
    <n v="10.684750012465541"/>
    <s v="admin"/>
    <x v="7"/>
    <s v="India"/>
    <x v="7"/>
    <s v="All the 8 hours baby, all the 8!"/>
    <x v="38"/>
    <x v="4"/>
    <x v="0"/>
  </r>
  <r>
    <x v="969"/>
    <d v="2012-05-26T15:51:11"/>
    <n v="410000"/>
    <n v="410000"/>
    <s v="INR"/>
    <n v="7.3012458418514523"/>
    <s v="MIS Analyst"/>
    <x v="7"/>
    <s v="India"/>
    <x v="7"/>
    <s v="All the 8 hours baby, all the 8!"/>
    <x v="38"/>
    <x v="4"/>
    <x v="0"/>
  </r>
  <r>
    <x v="970"/>
    <d v="2012-05-28T14:34:34"/>
    <n v="408000"/>
    <n v="408000"/>
    <s v="INR"/>
    <n v="7.2656300084765677"/>
    <s v="Sr Exec - Finance"/>
    <x v="4"/>
    <s v="India"/>
    <x v="7"/>
    <s v="All the 8 hours baby, all the 8!"/>
    <x v="38"/>
    <x v="4"/>
    <x v="0"/>
  </r>
  <r>
    <x v="971"/>
    <d v="2012-05-28T15:12:38"/>
    <n v="7000"/>
    <n v="7000"/>
    <s v="USD"/>
    <n v="7"/>
    <s v="MIS Executive"/>
    <x v="1"/>
    <s v="India"/>
    <x v="7"/>
    <s v="All the 8 hours baby, all the 8!"/>
    <x v="38"/>
    <x v="4"/>
    <x v="0"/>
  </r>
  <r>
    <x v="972"/>
    <d v="2012-05-28T20:19:57"/>
    <n v="6000"/>
    <n v="6000"/>
    <s v="USD"/>
    <n v="6"/>
    <s v="Assistant Accountant"/>
    <x v="4"/>
    <s v="Zambia"/>
    <x v="8"/>
    <s v="All the 8 hours baby, all the 8!"/>
    <x v="38"/>
    <x v="4"/>
    <x v="0"/>
  </r>
  <r>
    <x v="973"/>
    <d v="2012-06-07T14:06:38"/>
    <s v="6000 US"/>
    <n v="6000"/>
    <s v="USD"/>
    <n v="6"/>
    <s v="Reporting Coordinator"/>
    <x v="1"/>
    <s v="Armenia"/>
    <x v="10"/>
    <s v="All the 8 hours baby, all the 8!"/>
    <x v="38"/>
    <x v="4"/>
    <x v="0"/>
  </r>
  <r>
    <x v="974"/>
    <d v="2012-05-26T19:29:23"/>
    <s v="2.25 lakhs per year(prof income)"/>
    <n v="2250000"/>
    <s v="INR"/>
    <n v="40.067812546745778"/>
    <s v="company secretary"/>
    <x v="4"/>
    <s v="India"/>
    <x v="7"/>
    <s v="1 or 2 hours a day"/>
    <x v="38"/>
    <x v="4"/>
    <x v="3"/>
  </r>
  <r>
    <x v="975"/>
    <d v="2012-05-28T19:05:22"/>
    <s v="200000 rupees"/>
    <n v="200000"/>
    <s v="INR"/>
    <n v="3.5615833374885137"/>
    <s v="MIS Sr. Executive"/>
    <x v="1"/>
    <s v="India"/>
    <x v="7"/>
    <s v="All the 8 hours baby, all the 8!"/>
    <x v="38"/>
    <x v="4"/>
    <x v="0"/>
  </r>
  <r>
    <x v="976"/>
    <d v="2012-05-28T05:07:44"/>
    <n v="40000"/>
    <n v="40000"/>
    <s v="USD"/>
    <n v="40"/>
    <s v="analyst"/>
    <x v="7"/>
    <s v="NZ"/>
    <x v="11"/>
    <s v="4 to 6 hours a day"/>
    <x v="38"/>
    <x v="4"/>
    <x v="2"/>
  </r>
  <r>
    <x v="977"/>
    <d v="2012-06-09T00:49:07"/>
    <n v="40000"/>
    <n v="40000"/>
    <s v="USD"/>
    <n v="40"/>
    <s v="Market Research Analyst"/>
    <x v="7"/>
    <s v="USA"/>
    <x v="0"/>
    <s v="4 to 6 hours a day"/>
    <x v="38"/>
    <x v="4"/>
    <x v="2"/>
  </r>
  <r>
    <x v="978"/>
    <d v="2012-06-16T17:14:03"/>
    <n v="40000"/>
    <n v="40000"/>
    <s v="USD"/>
    <n v="40"/>
    <s v="Assistant Manager"/>
    <x v="6"/>
    <s v="India"/>
    <x v="7"/>
    <s v="4 to 6 hours a day"/>
    <x v="38"/>
    <x v="4"/>
    <x v="2"/>
  </r>
  <r>
    <x v="979"/>
    <d v="2012-05-30T13:56:27"/>
    <n v="50000"/>
    <n v="50000"/>
    <s v="NZD"/>
    <n v="39.879404680246935"/>
    <s v="stress engineer"/>
    <x v="8"/>
    <s v="nld"/>
    <x v="11"/>
    <s v="4 to 6 hours a day"/>
    <x v="38"/>
    <x v="4"/>
    <x v="2"/>
  </r>
  <r>
    <x v="980"/>
    <d v="2012-05-29T15:08:12"/>
    <s v="â‚¬ 28500"/>
    <n v="28500"/>
    <s v="EUR"/>
    <n v="36.206384011260823"/>
    <s v="Salary Professsional"/>
    <x v="7"/>
    <s v="Netherlands"/>
    <x v="1"/>
    <s v="1 or 2 hours a day"/>
    <x v="38"/>
    <x v="4"/>
    <x v="3"/>
  </r>
  <r>
    <x v="981"/>
    <d v="2012-06-03T02:54:32"/>
    <n v="36000"/>
    <n v="36000"/>
    <s v="USD"/>
    <n v="36"/>
    <s v="Environmental Adviser"/>
    <x v="2"/>
    <s v="Azerbaijan"/>
    <x v="10"/>
    <s v="4 to 6 hours a day"/>
    <x v="38"/>
    <x v="4"/>
    <x v="2"/>
  </r>
  <r>
    <x v="982"/>
    <d v="2012-05-26T17:24:41"/>
    <n v="30232"/>
    <n v="30232"/>
    <s v="USD"/>
    <n v="30.231999999999999"/>
    <s v="Accounts Supervisor"/>
    <x v="4"/>
    <s v="KSA"/>
    <x v="0"/>
    <s v="2 to 3 hours per day"/>
    <x v="38"/>
    <x v="4"/>
    <x v="1"/>
  </r>
  <r>
    <x v="983"/>
    <d v="2012-05-31T17:08:59"/>
    <n v="30000"/>
    <n v="30000"/>
    <s v="USD"/>
    <n v="30"/>
    <s v="Marketing Services Manager"/>
    <x v="6"/>
    <s v="Pakistan"/>
    <x v="5"/>
    <s v="4 to 6 hours a day"/>
    <x v="38"/>
    <x v="4"/>
    <x v="2"/>
  </r>
  <r>
    <x v="984"/>
    <d v="2012-05-28T22:50:51"/>
    <n v="28000"/>
    <n v="28000"/>
    <s v="USD"/>
    <n v="28"/>
    <s v="Business Intelligence Manager"/>
    <x v="6"/>
    <s v="Poland"/>
    <x v="4"/>
    <s v="4 to 6 hours a day"/>
    <x v="38"/>
    <x v="4"/>
    <x v="2"/>
  </r>
  <r>
    <x v="985"/>
    <d v="2012-05-30T16:22:19"/>
    <s v="Â£17000"/>
    <n v="17000"/>
    <s v="GBP"/>
    <n v="26.795030625143831"/>
    <s v="Verification Agent"/>
    <x v="7"/>
    <s v="UK"/>
    <x v="3"/>
    <s v="2 to 3 hours per day"/>
    <x v="38"/>
    <x v="4"/>
    <x v="1"/>
  </r>
  <r>
    <x v="986"/>
    <d v="2012-06-05T19:16:03"/>
    <n v="21000"/>
    <n v="21000"/>
    <s v="EUR"/>
    <n v="26.678388218823763"/>
    <s v="Sales Planning"/>
    <x v="7"/>
    <s v="Portugal"/>
    <x v="1"/>
    <s v="4 to 6 hours a day"/>
    <x v="38"/>
    <x v="4"/>
    <x v="2"/>
  </r>
  <r>
    <x v="987"/>
    <d v="2012-05-26T22:07:39"/>
    <s v="24000 $"/>
    <n v="24000"/>
    <s v="USD"/>
    <n v="24"/>
    <s v="Logistic KA Manager"/>
    <x v="6"/>
    <s v="Croatia"/>
    <x v="4"/>
    <s v="2 to 3 hours per day"/>
    <x v="38"/>
    <x v="4"/>
    <x v="1"/>
  </r>
  <r>
    <x v="988"/>
    <d v="2012-05-29T17:05:31"/>
    <n v="24000"/>
    <n v="24000"/>
    <s v="USD"/>
    <n v="24"/>
    <s v="Dir. Revenue Mgt"/>
    <x v="6"/>
    <s v="Kingdom of Saudi Arabia"/>
    <x v="10"/>
    <s v="4 to 6 hours a day"/>
    <x v="38"/>
    <x v="4"/>
    <x v="2"/>
  </r>
  <r>
    <x v="989"/>
    <d v="2012-05-28T16:45:28"/>
    <n v="100000"/>
    <n v="1200000"/>
    <s v="INR"/>
    <n v="21.369500024931082"/>
    <s v="coordinator"/>
    <x v="6"/>
    <s v="India"/>
    <x v="7"/>
    <s v="2 to 3 hours per day"/>
    <x v="38"/>
    <x v="4"/>
    <x v="1"/>
  </r>
  <r>
    <x v="990"/>
    <d v="2012-06-20T01:54:10"/>
    <n v="20000"/>
    <n v="20000"/>
    <s v="USD"/>
    <n v="20"/>
    <s v="Monitoring and Evaluation Officer"/>
    <x v="6"/>
    <s v="India"/>
    <x v="7"/>
    <s v="2 to 3 hours per day"/>
    <x v="38"/>
    <x v="4"/>
    <x v="1"/>
  </r>
  <r>
    <x v="991"/>
    <d v="2012-05-26T23:17:09"/>
    <s v="15600 â‚¬"/>
    <n v="15600"/>
    <s v="EUR"/>
    <n v="19.818231248269083"/>
    <s v="Managment controller"/>
    <x v="5"/>
    <s v="Portugal"/>
    <x v="1"/>
    <s v="4 to 6 hours a day"/>
    <x v="38"/>
    <x v="4"/>
    <x v="2"/>
  </r>
  <r>
    <x v="992"/>
    <d v="2012-05-27T14:50:56"/>
    <n v="1000000"/>
    <n v="1000000"/>
    <s v="INR"/>
    <n v="17.807916687442567"/>
    <s v="Engagement Lead"/>
    <x v="6"/>
    <s v="India"/>
    <x v="7"/>
    <s v="4 to 6 hours a day"/>
    <x v="38"/>
    <x v="4"/>
    <x v="2"/>
  </r>
  <r>
    <x v="993"/>
    <d v="2012-05-27T15:48:03"/>
    <n v="16350"/>
    <n v="16350"/>
    <s v="USD"/>
    <n v="16.350000000000001"/>
    <s v="Estimator"/>
    <x v="6"/>
    <s v="India"/>
    <x v="7"/>
    <s v="4 to 6 hours a day"/>
    <x v="38"/>
    <x v="4"/>
    <x v="2"/>
  </r>
  <r>
    <x v="994"/>
    <d v="2012-05-26T16:23:30"/>
    <n v="16000"/>
    <n v="16000"/>
    <s v="USD"/>
    <n v="16"/>
    <s v="Engineer"/>
    <x v="8"/>
    <s v="India"/>
    <x v="7"/>
    <s v="2 to 3 hours per day"/>
    <x v="38"/>
    <x v="4"/>
    <x v="1"/>
  </r>
  <r>
    <x v="995"/>
    <d v="2012-06-01T03:07:31"/>
    <s v="INR 850000"/>
    <n v="850000"/>
    <s v="INR"/>
    <n v="15.136729184326184"/>
    <s v="Sr Business analyst"/>
    <x v="7"/>
    <s v="India"/>
    <x v="7"/>
    <s v="4 to 6 hours a day"/>
    <x v="38"/>
    <x v="4"/>
    <x v="2"/>
  </r>
  <r>
    <x v="996"/>
    <d v="2012-05-30T22:11:21"/>
    <s v="15000 USD"/>
    <n v="15000"/>
    <s v="USD"/>
    <n v="15"/>
    <s v="Manager"/>
    <x v="6"/>
    <s v="Romania"/>
    <x v="4"/>
    <s v="2 to 3 hours per day"/>
    <x v="38"/>
    <x v="4"/>
    <x v="1"/>
  </r>
  <r>
    <x v="997"/>
    <d v="2012-06-02T13:58:46"/>
    <n v="15000"/>
    <n v="15000"/>
    <s v="USD"/>
    <n v="15"/>
    <s v="Business Analysis &amp; MIS "/>
    <x v="7"/>
    <s v="India"/>
    <x v="7"/>
    <s v="4 to 6 hours a day"/>
    <x v="38"/>
    <x v="4"/>
    <x v="2"/>
  </r>
  <r>
    <x v="998"/>
    <d v="2012-06-03T14:34:56"/>
    <n v="15000"/>
    <n v="15000"/>
    <s v="USD"/>
    <n v="15"/>
    <s v="Marketing services"/>
    <x v="7"/>
    <s v="Pakistan"/>
    <x v="5"/>
    <s v="4 to 6 hours a day"/>
    <x v="38"/>
    <x v="4"/>
    <x v="2"/>
  </r>
  <r>
    <x v="999"/>
    <d v="2012-06-12T16:16:25"/>
    <n v="14000"/>
    <n v="14000"/>
    <s v="USD"/>
    <n v="14"/>
    <s v="Manager"/>
    <x v="6"/>
    <s v="India"/>
    <x v="7"/>
    <s v="4 to 6 hours a day"/>
    <x v="38"/>
    <x v="4"/>
    <x v="2"/>
  </r>
  <r>
    <x v="1000"/>
    <d v="2012-06-19T20:16:30"/>
    <n v="750000"/>
    <n v="750000"/>
    <s v="INR"/>
    <n v="13.355937515581925"/>
    <s v="Analyst"/>
    <x v="7"/>
    <s v="India"/>
    <x v="7"/>
    <s v="4 to 6 hours a day"/>
    <x v="38"/>
    <x v="4"/>
    <x v="2"/>
  </r>
  <r>
    <x v="1001"/>
    <d v="2012-05-26T21:56:49"/>
    <n v="13100"/>
    <n v="13100"/>
    <s v="USD"/>
    <n v="13.1"/>
    <s v="accountant"/>
    <x v="4"/>
    <s v="India"/>
    <x v="7"/>
    <s v="2 to 3 hours per day"/>
    <x v="38"/>
    <x v="4"/>
    <x v="1"/>
  </r>
  <r>
    <x v="1002"/>
    <d v="2012-05-28T20:54:29"/>
    <s v="Rs. 59,000 (Per Month)"/>
    <n v="708000"/>
    <s v="INR"/>
    <n v="12.608005014709338"/>
    <s v="Manager-Operation"/>
    <x v="6"/>
    <s v="India"/>
    <x v="7"/>
    <s v="4 to 6 hours a day"/>
    <x v="38"/>
    <x v="4"/>
    <x v="2"/>
  </r>
  <r>
    <x v="1003"/>
    <d v="2012-05-28T13:54:57"/>
    <s v="Rs. 700000"/>
    <n v="700000"/>
    <s v="INR"/>
    <n v="12.465541681209798"/>
    <s v="Credit Analyst"/>
    <x v="7"/>
    <s v="India"/>
    <x v="7"/>
    <s v="4 to 6 hours a day"/>
    <x v="38"/>
    <x v="4"/>
    <x v="2"/>
  </r>
  <r>
    <x v="1004"/>
    <d v="2012-05-28T03:44:00"/>
    <s v="2,000,000 Naira"/>
    <n v="2000000"/>
    <s v="NAIRA"/>
    <n v="12.326656394453005"/>
    <s v="Head Business Advisory"/>
    <x v="6"/>
    <s v="Nigeria"/>
    <x v="8"/>
    <s v="4 to 6 hours a day"/>
    <x v="38"/>
    <x v="4"/>
    <x v="2"/>
  </r>
  <r>
    <x v="1005"/>
    <d v="2012-05-26T22:53:35"/>
    <s v="12000 $"/>
    <n v="12000"/>
    <s v="USD"/>
    <n v="12"/>
    <s v="Investment manager"/>
    <x v="6"/>
    <s v="Ukraine"/>
    <x v="9"/>
    <s v="4 to 6 hours a day"/>
    <x v="38"/>
    <x v="4"/>
    <x v="2"/>
  </r>
  <r>
    <x v="1006"/>
    <d v="2012-05-26T22:16:10"/>
    <s v="INR 650000"/>
    <n v="650000"/>
    <s v="INR"/>
    <n v="11.575145846837669"/>
    <s v="Deputy Manager"/>
    <x v="6"/>
    <s v="India"/>
    <x v="7"/>
    <s v="2 to 3 hours per day"/>
    <x v="38"/>
    <x v="4"/>
    <x v="1"/>
  </r>
  <r>
    <x v="1007"/>
    <d v="2012-06-01T19:42:46"/>
    <n v="650000"/>
    <n v="650000"/>
    <s v="INR"/>
    <n v="11.575145846837669"/>
    <s v="Associate"/>
    <x v="7"/>
    <s v="India"/>
    <x v="7"/>
    <s v="4 to 6 hours a day"/>
    <x v="38"/>
    <x v="4"/>
    <x v="2"/>
  </r>
  <r>
    <x v="1008"/>
    <d v="2012-05-30T14:31:33"/>
    <n v="620000"/>
    <n v="620000"/>
    <s v="INR"/>
    <n v="11.040908346214392"/>
    <s v="Catalog Auditor"/>
    <x v="7"/>
    <s v="India"/>
    <x v="7"/>
    <s v="1 or 2 hours a day"/>
    <x v="38"/>
    <x v="4"/>
    <x v="3"/>
  </r>
  <r>
    <x v="1009"/>
    <d v="2012-05-26T15:54:00"/>
    <s v="50 k per month"/>
    <n v="600000"/>
    <s v="INR"/>
    <n v="10.684750012465541"/>
    <s v="Finance Manager"/>
    <x v="6"/>
    <s v="India"/>
    <x v="7"/>
    <s v="4 to 6 hours a day"/>
    <x v="38"/>
    <x v="4"/>
    <x v="2"/>
  </r>
  <r>
    <x v="1010"/>
    <d v="2012-05-29T14:16:06"/>
    <s v="5,75,000"/>
    <n v="575000"/>
    <s v="INR"/>
    <n v="10.239552095279477"/>
    <s v="Asst Manager HR"/>
    <x v="6"/>
    <s v="India"/>
    <x v="7"/>
    <s v="2 to 3 hours per day"/>
    <x v="38"/>
    <x v="4"/>
    <x v="1"/>
  </r>
  <r>
    <x v="1011"/>
    <d v="2012-05-28T12:26:01"/>
    <s v="Rs.5.7 lacs"/>
    <n v="570000"/>
    <s v="INR"/>
    <n v="10.150512511842264"/>
    <s v="MIS &amp; Analysis"/>
    <x v="7"/>
    <s v="India"/>
    <x v="7"/>
    <s v="4 to 6 hours a day"/>
    <x v="38"/>
    <x v="4"/>
    <x v="2"/>
  </r>
  <r>
    <x v="1012"/>
    <d v="2012-05-26T11:07:01"/>
    <n v="10000"/>
    <n v="10000"/>
    <s v="USD"/>
    <n v="10"/>
    <s v="executive"/>
    <x v="6"/>
    <s v="Indonesia"/>
    <x v="5"/>
    <s v="2 to 3 hours per day"/>
    <x v="38"/>
    <x v="4"/>
    <x v="1"/>
  </r>
  <r>
    <x v="1013"/>
    <d v="2012-05-28T18:45:00"/>
    <n v="10000"/>
    <n v="10000"/>
    <s v="USD"/>
    <n v="10"/>
    <s v="Business analyst"/>
    <x v="7"/>
    <s v="India"/>
    <x v="7"/>
    <s v="2 to 3 hours per day"/>
    <x v="38"/>
    <x v="4"/>
    <x v="1"/>
  </r>
  <r>
    <x v="1014"/>
    <d v="2012-05-26T17:03:02"/>
    <n v="1488000"/>
    <n v="1488000"/>
    <s v="NAIRA"/>
    <n v="9.1710323574730364"/>
    <s v="Company Systems Integration Manager"/>
    <x v="6"/>
    <s v="Nigeria"/>
    <x v="8"/>
    <s v="2 to 3 hours per day"/>
    <x v="38"/>
    <x v="4"/>
    <x v="1"/>
  </r>
  <r>
    <x v="1015"/>
    <d v="2012-05-27T13:42:15"/>
    <s v="inr 500000"/>
    <n v="500000"/>
    <s v="INR"/>
    <n v="8.9039583437212837"/>
    <s v="team coach"/>
    <x v="6"/>
    <s v="India"/>
    <x v="7"/>
    <s v="1 or 2 hours a day"/>
    <x v="38"/>
    <x v="4"/>
    <x v="3"/>
  </r>
  <r>
    <x v="1016"/>
    <d v="2012-05-29T17:16:20"/>
    <n v="500000"/>
    <n v="500000"/>
    <s v="INR"/>
    <n v="8.9039583437212837"/>
    <s v="support manager"/>
    <x v="6"/>
    <s v="India"/>
    <x v="7"/>
    <s v="2 to 3 hours per day"/>
    <x v="38"/>
    <x v="4"/>
    <x v="1"/>
  </r>
  <r>
    <x v="1017"/>
    <d v="2012-05-28T04:05:14"/>
    <n v="8000"/>
    <n v="8000"/>
    <s v="USD"/>
    <n v="8"/>
    <s v="IT Analyst"/>
    <x v="7"/>
    <s v="India"/>
    <x v="7"/>
    <s v="1 or 2 hours a day"/>
    <x v="38"/>
    <x v="4"/>
    <x v="3"/>
  </r>
  <r>
    <x v="1018"/>
    <d v="2012-05-26T12:19:47"/>
    <s v="Rs. 4.32 Lakhs"/>
    <n v="432000"/>
    <s v="INR"/>
    <n v="7.6930200089751901"/>
    <s v="Assistant Manager - IT"/>
    <x v="6"/>
    <s v="India"/>
    <x v="7"/>
    <s v="2 to 3 hours per day"/>
    <x v="38"/>
    <x v="4"/>
    <x v="1"/>
  </r>
  <r>
    <x v="1019"/>
    <d v="2012-05-26T11:50:03"/>
    <s v="Rs 4,00,000"/>
    <n v="400000"/>
    <s v="INR"/>
    <n v="7.1231666749770275"/>
    <s v="Sr Processor"/>
    <x v="6"/>
    <s v="India"/>
    <x v="7"/>
    <s v="1 or 2 hours a day"/>
    <x v="38"/>
    <x v="4"/>
    <x v="3"/>
  </r>
  <r>
    <x v="1020"/>
    <d v="2012-05-28T12:57:13"/>
    <s v="Rs. 4,00,000/-"/>
    <n v="400000"/>
    <s v="INR"/>
    <n v="7.1231666749770275"/>
    <s v="Sr. Executive"/>
    <x v="6"/>
    <s v="India"/>
    <x v="7"/>
    <s v="2 to 3 hours per day"/>
    <x v="38"/>
    <x v="4"/>
    <x v="1"/>
  </r>
  <r>
    <x v="1021"/>
    <d v="2012-06-14T18:27:04"/>
    <n v="560"/>
    <n v="6720"/>
    <s v="USD"/>
    <n v="6.72"/>
    <s v="accoutant"/>
    <x v="4"/>
    <s v="India"/>
    <x v="7"/>
    <s v="4 to 6 hours a day"/>
    <x v="38"/>
    <x v="4"/>
    <x v="2"/>
  </r>
  <r>
    <x v="1022"/>
    <d v="2012-06-04T01:45:03"/>
    <n v="340000"/>
    <n v="340000"/>
    <s v="INR"/>
    <n v="6.0546916737304723"/>
    <s v="Assistant Manager"/>
    <x v="6"/>
    <s v="India"/>
    <x v="7"/>
    <s v="4 to 6 hours a day"/>
    <x v="38"/>
    <x v="4"/>
    <x v="2"/>
  </r>
  <r>
    <x v="1023"/>
    <d v="2012-05-28T13:11:42"/>
    <n v="6000"/>
    <n v="6000"/>
    <s v="USD"/>
    <n v="6"/>
    <s v="Manager"/>
    <x v="6"/>
    <s v="India"/>
    <x v="7"/>
    <s v="4 to 6 hours a day"/>
    <x v="38"/>
    <x v="4"/>
    <x v="2"/>
  </r>
  <r>
    <x v="1024"/>
    <d v="2012-06-03T01:33:57"/>
    <n v="320000"/>
    <n v="320000"/>
    <s v="INR"/>
    <n v="5.6985333399816218"/>
    <s v="senior executive"/>
    <x v="6"/>
    <s v="India"/>
    <x v="7"/>
    <s v="4 to 6 hours a day"/>
    <x v="38"/>
    <x v="4"/>
    <x v="2"/>
  </r>
  <r>
    <x v="1025"/>
    <d v="2012-05-28T12:58:44"/>
    <s v="3 Lakh "/>
    <n v="300000"/>
    <s v="INR"/>
    <n v="5.3423750062327704"/>
    <s v="ACCOUNTS"/>
    <x v="4"/>
    <s v="India"/>
    <x v="7"/>
    <s v="2 to 3 hours per day"/>
    <x v="38"/>
    <x v="4"/>
    <x v="1"/>
  </r>
  <r>
    <x v="1026"/>
    <d v="2012-05-28T16:59:48"/>
    <s v="INR 300000"/>
    <n v="300000"/>
    <s v="INR"/>
    <n v="5.3423750062327704"/>
    <s v="Analyst"/>
    <x v="7"/>
    <s v="India"/>
    <x v="7"/>
    <s v="4 to 6 hours a day"/>
    <x v="38"/>
    <x v="4"/>
    <x v="2"/>
  </r>
  <r>
    <x v="1027"/>
    <d v="2012-05-29T12:19:39"/>
    <s v="3,00,000.00"/>
    <n v="300000"/>
    <s v="INR"/>
    <n v="5.3423750062327704"/>
    <s v="MIS OFFICER"/>
    <x v="1"/>
    <s v="India"/>
    <x v="7"/>
    <s v="2 to 3 hours per day"/>
    <x v="38"/>
    <x v="4"/>
    <x v="1"/>
  </r>
  <r>
    <x v="1028"/>
    <d v="2012-06-09T12:01:19"/>
    <n v="444"/>
    <n v="5320"/>
    <s v="USD"/>
    <n v="5.32"/>
    <s v="Officer"/>
    <x v="6"/>
    <s v="India"/>
    <x v="7"/>
    <s v="2 to 3 hours per day"/>
    <x v="38"/>
    <x v="4"/>
    <x v="1"/>
  </r>
  <r>
    <x v="1029"/>
    <d v="2012-05-29T18:14:53"/>
    <s v="USD 5300"/>
    <n v="5300"/>
    <s v="USD"/>
    <n v="5.3"/>
    <s v="Asst. Production Manager"/>
    <x v="6"/>
    <s v="Pakistan"/>
    <x v="5"/>
    <s v="4 to 6 hours a day"/>
    <x v="38"/>
    <x v="4"/>
    <x v="2"/>
  </r>
  <r>
    <x v="1030"/>
    <d v="2012-05-26T13:37:50"/>
    <n v="278400"/>
    <n v="278400"/>
    <s v="INR"/>
    <n v="4.9577240057840104"/>
    <s v="Asst. Manager"/>
    <x v="6"/>
    <s v="India"/>
    <x v="7"/>
    <s v="4 to 6 hours a day"/>
    <x v="38"/>
    <x v="4"/>
    <x v="2"/>
  </r>
  <r>
    <x v="1031"/>
    <d v="2012-06-15T15:43:42"/>
    <n v="270000"/>
    <n v="270000"/>
    <s v="INR"/>
    <n v="4.8081375056094933"/>
    <s v="Team Lead"/>
    <x v="6"/>
    <s v="India"/>
    <x v="7"/>
    <s v="2 to 3 hours per day"/>
    <x v="38"/>
    <x v="4"/>
    <x v="1"/>
  </r>
  <r>
    <x v="1032"/>
    <d v="2012-05-29T00:25:46"/>
    <n v="800"/>
    <n v="4800"/>
    <s v="USD"/>
    <n v="4.8"/>
    <s v="Financial Analyst"/>
    <x v="7"/>
    <s v="India"/>
    <x v="7"/>
    <s v="4 to 6 hours a day"/>
    <x v="38"/>
    <x v="4"/>
    <x v="2"/>
  </r>
  <r>
    <x v="1033"/>
    <d v="2012-05-28T13:46:17"/>
    <n v="252000"/>
    <n v="252000"/>
    <s v="INR"/>
    <n v="4.4875950052355273"/>
    <s v="Accounts Exec"/>
    <x v="4"/>
    <s v="India"/>
    <x v="7"/>
    <s v="1 or 2 hours a day"/>
    <x v="38"/>
    <x v="4"/>
    <x v="3"/>
  </r>
  <r>
    <x v="1034"/>
    <d v="2012-05-26T13:01:53"/>
    <s v="2.5lakh"/>
    <n v="250000"/>
    <s v="INR"/>
    <n v="4.4519791718606418"/>
    <s v="ASM"/>
    <x v="6"/>
    <s v="India"/>
    <x v="7"/>
    <s v="2 to 3 hours per day"/>
    <x v="38"/>
    <x v="4"/>
    <x v="1"/>
  </r>
  <r>
    <x v="1035"/>
    <d v="2012-05-30T11:38:53"/>
    <n v="363"/>
    <n v="4356"/>
    <s v="USD"/>
    <n v="4.3559999999999999"/>
    <s v="Business Analyst"/>
    <x v="7"/>
    <s v="India"/>
    <x v="7"/>
    <s v="4 to 6 hours a day"/>
    <x v="38"/>
    <x v="4"/>
    <x v="2"/>
  </r>
  <r>
    <x v="1036"/>
    <d v="2012-05-26T08:58:55"/>
    <s v="Rs. 20000"/>
    <n v="240000"/>
    <s v="INR"/>
    <n v="4.2739000049862161"/>
    <s v="Talati"/>
    <x v="7"/>
    <s v="India"/>
    <x v="7"/>
    <s v="2 to 3 hours per day"/>
    <x v="38"/>
    <x v="4"/>
    <x v="1"/>
  </r>
  <r>
    <x v="1037"/>
    <d v="2012-05-28T14:44:26"/>
    <s v="Rs 200000"/>
    <n v="200000"/>
    <s v="INR"/>
    <n v="3.5615833374885137"/>
    <s v="Business Development Executive"/>
    <x v="6"/>
    <s v="India"/>
    <x v="7"/>
    <s v="2 to 3 hours per day"/>
    <x v="38"/>
    <x v="4"/>
    <x v="1"/>
  </r>
  <r>
    <x v="1038"/>
    <d v="2012-06-05T07:05:12"/>
    <s v="Rs 16000"/>
    <n v="192000"/>
    <s v="INR"/>
    <n v="3.4191200039889731"/>
    <s v="Sr Associate"/>
    <x v="7"/>
    <s v="India"/>
    <x v="7"/>
    <s v="4 to 6 hours a day"/>
    <x v="38"/>
    <x v="4"/>
    <x v="2"/>
  </r>
  <r>
    <x v="1039"/>
    <d v="2012-05-31T17:34:34"/>
    <s v="Rs. 180000"/>
    <n v="180000"/>
    <s v="INR"/>
    <n v="3.2054250037396623"/>
    <s v="Asst Store Manager"/>
    <x v="6"/>
    <s v="India"/>
    <x v="7"/>
    <s v="4 to 6 hours a day"/>
    <x v="38"/>
    <x v="4"/>
    <x v="2"/>
  </r>
  <r>
    <x v="1040"/>
    <d v="2012-05-28T18:05:13"/>
    <n v="150252"/>
    <n v="150252"/>
    <s v="INR"/>
    <n v="2.6756750981216211"/>
    <s v="KEY"/>
    <x v="6"/>
    <s v="India"/>
    <x v="7"/>
    <s v="2 to 3 hours per day"/>
    <x v="38"/>
    <x v="4"/>
    <x v="1"/>
  </r>
  <r>
    <x v="1041"/>
    <d v="2012-05-26T12:05:35"/>
    <n v="150000"/>
    <n v="150000"/>
    <s v="INR"/>
    <n v="2.6711875031163852"/>
    <s v="Executive"/>
    <x v="6"/>
    <s v="India"/>
    <x v="7"/>
    <s v="2 to 3 hours per day"/>
    <x v="38"/>
    <x v="4"/>
    <x v="1"/>
  </r>
  <r>
    <x v="1042"/>
    <d v="2012-05-27T14:47:21"/>
    <n v="120000"/>
    <n v="120000"/>
    <s v="INR"/>
    <n v="2.1369500024931081"/>
    <s v="co ordinator"/>
    <x v="6"/>
    <s v="India"/>
    <x v="7"/>
    <s v="4 to 6 hours a day"/>
    <x v="38"/>
    <x v="4"/>
    <x v="2"/>
  </r>
  <r>
    <x v="1043"/>
    <d v="2012-05-28T12:59:59"/>
    <n v="18000"/>
    <n v="18000"/>
    <s v="USD"/>
    <n v="18"/>
    <s v="Area Sales Manager"/>
    <x v="6"/>
    <s v="India"/>
    <x v="7"/>
    <s v="2 to 3 hours per day"/>
    <x v="39"/>
    <x v="4"/>
    <x v="1"/>
  </r>
  <r>
    <x v="1044"/>
    <d v="2012-05-29T17:48:04"/>
    <n v="49500"/>
    <n v="49500"/>
    <s v="USD"/>
    <n v="49.5"/>
    <s v="Financial Analyst II"/>
    <x v="7"/>
    <s v="USA"/>
    <x v="0"/>
    <s v="4 to 6 hours a day"/>
    <x v="40"/>
    <x v="4"/>
    <x v="2"/>
  </r>
  <r>
    <x v="1045"/>
    <d v="2012-05-26T16:50:08"/>
    <s v="US $ 11,000"/>
    <n v="11000"/>
    <s v="USD"/>
    <n v="11"/>
    <s v="Assistant Manager - Group MIS"/>
    <x v="6"/>
    <s v="Sri Lanka"/>
    <x v="5"/>
    <s v="All the 8 hours baby, all the 8!"/>
    <x v="40"/>
    <x v="4"/>
    <x v="0"/>
  </r>
  <r>
    <x v="1046"/>
    <d v="2012-05-26T12:59:41"/>
    <n v="325000"/>
    <n v="325000"/>
    <s v="INR"/>
    <n v="5.7875729234188347"/>
    <s v="MIS Executive"/>
    <x v="1"/>
    <s v="India"/>
    <x v="7"/>
    <s v="All the 8 hours baby, all the 8!"/>
    <x v="40"/>
    <x v="4"/>
    <x v="0"/>
  </r>
  <r>
    <x v="1047"/>
    <d v="2012-05-28T01:29:19"/>
    <n v="3000"/>
    <n v="36000"/>
    <s v="USD"/>
    <n v="36"/>
    <s v="Accountant"/>
    <x v="4"/>
    <s v="United Arab Emirates"/>
    <x v="10"/>
    <s v="4 to 6 hours a day"/>
    <x v="40"/>
    <x v="4"/>
    <x v="2"/>
  </r>
  <r>
    <x v="1048"/>
    <d v="2012-05-26T12:59:13"/>
    <n v="10200"/>
    <n v="10200"/>
    <s v="USD"/>
    <n v="10.199999999999999"/>
    <s v="business analyst"/>
    <x v="7"/>
    <s v="India"/>
    <x v="7"/>
    <s v="4 to 6 hours a day"/>
    <x v="40"/>
    <x v="4"/>
    <x v="2"/>
  </r>
  <r>
    <x v="1049"/>
    <d v="2012-05-26T12:33:48"/>
    <s v="Rs 300000"/>
    <n v="300000"/>
    <s v="INR"/>
    <n v="5.3423750062327704"/>
    <s v="Mis Analyst"/>
    <x v="7"/>
    <s v="India"/>
    <x v="7"/>
    <s v="4 to 6 hours a day"/>
    <x v="40"/>
    <x v="4"/>
    <x v="2"/>
  </r>
  <r>
    <x v="1050"/>
    <d v="2012-05-29T14:55:29"/>
    <s v="210000 per annum"/>
    <n v="210000"/>
    <s v="INR"/>
    <n v="3.739662504362939"/>
    <s v="MIS cum Purchase Executive"/>
    <x v="1"/>
    <s v="India"/>
    <x v="7"/>
    <s v="1 or 2 hours a day"/>
    <x v="40"/>
    <x v="4"/>
    <x v="3"/>
  </r>
  <r>
    <x v="1051"/>
    <d v="2012-05-26T13:31:20"/>
    <s v="Rs. 150000"/>
    <n v="150000"/>
    <s v="INR"/>
    <n v="2.6711875031163852"/>
    <s v="Oprations head"/>
    <x v="3"/>
    <s v="India"/>
    <x v="7"/>
    <s v="4 to 6 hours a day"/>
    <x v="40"/>
    <x v="4"/>
    <x v="2"/>
  </r>
  <r>
    <x v="1052"/>
    <d v="2012-06-20T20:58:23"/>
    <n v="8400"/>
    <n v="100800"/>
    <s v="USD"/>
    <n v="100.8"/>
    <s v="AVP"/>
    <x v="3"/>
    <s v="Oman"/>
    <x v="10"/>
    <s v="4 to 6 hours a day"/>
    <x v="41"/>
    <x v="4"/>
    <x v="2"/>
  </r>
  <r>
    <x v="1053"/>
    <d v="2012-06-03T12:27:07"/>
    <n v="100000"/>
    <n v="100000"/>
    <s v="USD"/>
    <n v="100"/>
    <s v="Consultant"/>
    <x v="2"/>
    <s v="USA"/>
    <x v="0"/>
    <s v="2 to 3 hours per day"/>
    <x v="41"/>
    <x v="4"/>
    <x v="1"/>
  </r>
  <r>
    <x v="1054"/>
    <d v="2012-05-28T02:25:13"/>
    <n v="75000"/>
    <n v="75000"/>
    <s v="EUR"/>
    <n v="95.279957924370578"/>
    <s v="Risk analyst"/>
    <x v="7"/>
    <s v="Netherlands"/>
    <x v="1"/>
    <s v="4 to 6 hours a day"/>
    <x v="41"/>
    <x v="4"/>
    <x v="2"/>
  </r>
  <r>
    <x v="1055"/>
    <d v="2012-05-28T22:25:04"/>
    <s v="Â£51,000/$81,600"/>
    <n v="81600"/>
    <s v="USD"/>
    <n v="81.599999999999994"/>
    <s v="Business Analyst - Central Finance"/>
    <x v="7"/>
    <s v="UK"/>
    <x v="3"/>
    <s v="4 to 6 hours a day"/>
    <x v="41"/>
    <x v="4"/>
    <x v="2"/>
  </r>
  <r>
    <x v="1056"/>
    <d v="2012-05-28T17:42:11"/>
    <n v="5000"/>
    <n v="60000"/>
    <s v="EUR"/>
    <n v="76.223966339496471"/>
    <s v="Development Manager"/>
    <x v="6"/>
    <s v="Finland"/>
    <x v="1"/>
    <s v="1 or 2 hours a day"/>
    <x v="41"/>
    <x v="4"/>
    <x v="3"/>
  </r>
  <r>
    <x v="1057"/>
    <d v="2012-05-29T16:39:11"/>
    <s v="Â£45000"/>
    <n v="45000"/>
    <s v="GBP"/>
    <n v="70.928022243027783"/>
    <s v="Senior Consultant"/>
    <x v="2"/>
    <s v="UK"/>
    <x v="3"/>
    <s v="2 to 3 hours per day"/>
    <x v="41"/>
    <x v="4"/>
    <x v="1"/>
  </r>
  <r>
    <x v="1058"/>
    <d v="2012-05-28T00:17:26"/>
    <n v="70000"/>
    <n v="70000"/>
    <s v="USD"/>
    <n v="70"/>
    <s v="Client Manager"/>
    <x v="6"/>
    <s v="USA"/>
    <x v="0"/>
    <s v="4 to 6 hours a day"/>
    <x v="41"/>
    <x v="4"/>
    <x v="2"/>
  </r>
  <r>
    <x v="1059"/>
    <d v="2012-05-28T07:33:29"/>
    <n v="65000"/>
    <n v="65000"/>
    <s v="AUD"/>
    <n v="66.29412766617132"/>
    <s v="Data Analyst"/>
    <x v="7"/>
    <s v="Australia"/>
    <x v="11"/>
    <s v="4 to 6 hours a day"/>
    <x v="41"/>
    <x v="4"/>
    <x v="2"/>
  </r>
  <r>
    <x v="1060"/>
    <d v="2012-05-26T08:30:00"/>
    <s v="â‚¬ 50000"/>
    <n v="50000"/>
    <s v="EUR"/>
    <n v="63.519971949580388"/>
    <s v="Analyst"/>
    <x v="7"/>
    <s v="Germany"/>
    <x v="1"/>
    <s v="2 to 3 hours per day"/>
    <x v="41"/>
    <x v="4"/>
    <x v="1"/>
  </r>
  <r>
    <x v="1061"/>
    <d v="2012-06-19T21:06:16"/>
    <n v="62000"/>
    <n v="62000"/>
    <s v="USD"/>
    <n v="62"/>
    <s v="Analyst"/>
    <x v="7"/>
    <s v="USA"/>
    <x v="0"/>
    <s v="4 to 6 hours a day"/>
    <x v="41"/>
    <x v="4"/>
    <x v="2"/>
  </r>
  <r>
    <x v="1062"/>
    <d v="2012-05-28T19:19:51"/>
    <n v="5000"/>
    <n v="60000"/>
    <s v="USD"/>
    <n v="60"/>
    <s v="Business Anaylyst"/>
    <x v="7"/>
    <s v="USA"/>
    <x v="0"/>
    <s v="2 to 3 hours per day"/>
    <x v="41"/>
    <x v="4"/>
    <x v="1"/>
  </r>
  <r>
    <x v="1063"/>
    <d v="2012-05-30T13:41:41"/>
    <n v="60000"/>
    <n v="60000"/>
    <s v="USD"/>
    <n v="60"/>
    <s v="Business Intelligence Supervisor"/>
    <x v="6"/>
    <s v="USA"/>
    <x v="0"/>
    <s v="2 to 3 hours per day"/>
    <x v="41"/>
    <x v="4"/>
    <x v="1"/>
  </r>
  <r>
    <x v="1064"/>
    <d v="2012-06-17T11:38:53"/>
    <n v="75000"/>
    <n v="75000"/>
    <s v="NZD"/>
    <n v="59.81910702037041"/>
    <s v="Commercial Accountant"/>
    <x v="4"/>
    <s v="New Zealand"/>
    <x v="11"/>
    <s v="4 to 6 hours a day"/>
    <x v="41"/>
    <x v="4"/>
    <x v="2"/>
  </r>
  <r>
    <x v="1065"/>
    <d v="2012-05-28T01:30:29"/>
    <n v="57000"/>
    <n v="57000"/>
    <s v="USD"/>
    <n v="57"/>
    <s v="Construction Engineer"/>
    <x v="8"/>
    <s v="USA"/>
    <x v="0"/>
    <s v="2 to 3 hours per day"/>
    <x v="41"/>
    <x v="4"/>
    <x v="1"/>
  </r>
  <r>
    <x v="1066"/>
    <d v="2012-05-28T08:47:39"/>
    <s v="AU$52.000"/>
    <n v="52000"/>
    <s v="AUD"/>
    <n v="53.035302132937062"/>
    <s v="Shipping Administrator"/>
    <x v="7"/>
    <s v="Australia"/>
    <x v="11"/>
    <s v="4 to 6 hours a day"/>
    <x v="41"/>
    <x v="4"/>
    <x v="2"/>
  </r>
  <r>
    <x v="1067"/>
    <d v="2012-05-28T14:21:27"/>
    <n v="50000"/>
    <n v="50000"/>
    <s v="AUD"/>
    <n v="50.995482820131784"/>
    <s v="BA"/>
    <x v="7"/>
    <s v="Australia"/>
    <x v="11"/>
    <s v="4 to 6 hours a day"/>
    <x v="41"/>
    <x v="4"/>
    <x v="2"/>
  </r>
  <r>
    <x v="1068"/>
    <d v="2012-05-27T12:37:02"/>
    <n v="40000"/>
    <n v="40000"/>
    <s v="EUR"/>
    <n v="50.815977559664312"/>
    <s v="Medical information analist"/>
    <x v="7"/>
    <s v="Netherlands"/>
    <x v="1"/>
    <s v="4 to 6 hours a day"/>
    <x v="41"/>
    <x v="4"/>
    <x v="2"/>
  </r>
  <r>
    <x v="1069"/>
    <d v="2012-05-28T22:44:48"/>
    <s v="Â£32000"/>
    <n v="32000"/>
    <s v="GBP"/>
    <n v="50.437704706153092"/>
    <s v="Service Analyst"/>
    <x v="7"/>
    <s v="UK"/>
    <x v="3"/>
    <s v="4 to 6 hours a day"/>
    <x v="41"/>
    <x v="4"/>
    <x v="2"/>
  </r>
  <r>
    <x v="1070"/>
    <d v="2012-05-28T16:07:51"/>
    <s v="Â£30000"/>
    <n v="30000"/>
    <s v="GBP"/>
    <n v="47.285348162018529"/>
    <s v="Information Analyst"/>
    <x v="7"/>
    <s v="UK"/>
    <x v="3"/>
    <s v="4 to 6 hours a day"/>
    <x v="41"/>
    <x v="4"/>
    <x v="2"/>
  </r>
  <r>
    <x v="1071"/>
    <d v="2012-05-29T00:30:42"/>
    <n v="2600000"/>
    <n v="2600000"/>
    <s v="INR"/>
    <n v="46.300583387350677"/>
    <s v="Practice Manager"/>
    <x v="6"/>
    <s v="India"/>
    <x v="7"/>
    <s v="4 to 6 hours a day"/>
    <x v="41"/>
    <x v="4"/>
    <x v="2"/>
  </r>
  <r>
    <x v="1072"/>
    <d v="2012-05-29T23:31:03"/>
    <s v="36000 euros"/>
    <n v="36000"/>
    <s v="EUR"/>
    <n v="45.734379803697877"/>
    <s v="Data Analytics Consultant"/>
    <x v="7"/>
    <s v="Ireland"/>
    <x v="1"/>
    <s v="2 to 3 hours per day"/>
    <x v="41"/>
    <x v="4"/>
    <x v="1"/>
  </r>
  <r>
    <x v="1073"/>
    <d v="2012-05-28T12:51:53"/>
    <n v="45000"/>
    <n v="45000"/>
    <s v="USD"/>
    <n v="45"/>
    <s v="Engineer"/>
    <x v="8"/>
    <s v="singapore"/>
    <x v="5"/>
    <s v="2 to 3 hours per day"/>
    <x v="41"/>
    <x v="4"/>
    <x v="1"/>
  </r>
  <r>
    <x v="1074"/>
    <d v="2012-06-06T00:49:15"/>
    <n v="45000"/>
    <n v="45000"/>
    <s v="USD"/>
    <n v="45"/>
    <s v="Bussiness Analyst"/>
    <x v="7"/>
    <s v="USA"/>
    <x v="0"/>
    <s v="2 to 3 hours per day"/>
    <x v="41"/>
    <x v="4"/>
    <x v="1"/>
  </r>
  <r>
    <x v="1075"/>
    <d v="2012-06-12T08:46:15"/>
    <n v="45000"/>
    <n v="45000"/>
    <s v="USD"/>
    <n v="45"/>
    <s v="ba"/>
    <x v="7"/>
    <s v="USA"/>
    <x v="0"/>
    <s v="4 to 6 hours a day"/>
    <x v="41"/>
    <x v="4"/>
    <x v="2"/>
  </r>
  <r>
    <x v="1076"/>
    <d v="2012-05-29T09:37:40"/>
    <s v="AUD $43000"/>
    <n v="43000"/>
    <s v="USD"/>
    <n v="43"/>
    <s v="Operations Support Officer"/>
    <x v="6"/>
    <s v="Australia"/>
    <x v="11"/>
    <s v="2 to 3 hours per day"/>
    <x v="41"/>
    <x v="4"/>
    <x v="1"/>
  </r>
  <r>
    <x v="1077"/>
    <d v="2012-05-29T17:39:55"/>
    <s v="41000 $"/>
    <n v="41000"/>
    <s v="USD"/>
    <n v="41"/>
    <s v="PO/PMO/Planner/PM"/>
    <x v="6"/>
    <s v="Israel"/>
    <x v="10"/>
    <s v="2 to 3 hours per day"/>
    <x v="41"/>
    <x v="4"/>
    <x v="1"/>
  </r>
  <r>
    <x v="1078"/>
    <d v="2012-05-26T11:31:52"/>
    <n v="78000"/>
    <n v="78000"/>
    <s v="AUD"/>
    <n v="79.552953199405593"/>
    <s v="Corporate Accountant"/>
    <x v="4"/>
    <s v="Australia"/>
    <x v="11"/>
    <s v="All the 8 hours baby, all the 8!"/>
    <x v="41"/>
    <x v="4"/>
    <x v="0"/>
  </r>
  <r>
    <x v="1079"/>
    <d v="2012-06-12T03:45:25"/>
    <n v="78000"/>
    <n v="78000"/>
    <s v="CAD"/>
    <n v="76.702198796365494"/>
    <s v="SFA"/>
    <x v="7"/>
    <s v="Canada"/>
    <x v="6"/>
    <s v="All the 8 hours baby, all the 8!"/>
    <x v="41"/>
    <x v="4"/>
    <x v="0"/>
  </r>
  <r>
    <x v="1080"/>
    <d v="2012-06-03T04:14:45"/>
    <s v="Rs. 3.70 lacs"/>
    <n v="3700000"/>
    <s v="INR"/>
    <n v="65.889291743537498"/>
    <s v="Senior Officer"/>
    <x v="6"/>
    <s v="India"/>
    <x v="7"/>
    <s v="All the 8 hours baby, all the 8!"/>
    <x v="41"/>
    <x v="4"/>
    <x v="0"/>
  </r>
  <r>
    <x v="1081"/>
    <d v="2012-06-06T02:17:14"/>
    <n v="65000"/>
    <n v="65000"/>
    <s v="USD"/>
    <n v="65"/>
    <s v="Actuarial Analyst"/>
    <x v="7"/>
    <s v="USA"/>
    <x v="0"/>
    <s v="All the 8 hours baby, all the 8!"/>
    <x v="41"/>
    <x v="4"/>
    <x v="0"/>
  </r>
  <r>
    <x v="1082"/>
    <d v="2012-05-26T17:24:41"/>
    <n v="41000"/>
    <n v="41000"/>
    <s v="USD"/>
    <n v="41"/>
    <s v="Business Analyst"/>
    <x v="7"/>
    <s v="USA"/>
    <x v="0"/>
    <s v="All the 8 hours baby, all the 8!"/>
    <x v="41"/>
    <x v="4"/>
    <x v="0"/>
  </r>
  <r>
    <x v="1083"/>
    <d v="2012-05-27T03:25:53"/>
    <n v="40000"/>
    <n v="40000"/>
    <s v="USD"/>
    <n v="40"/>
    <s v="Data Research Assistant"/>
    <x v="7"/>
    <s v="USA"/>
    <x v="0"/>
    <s v="All the 8 hours baby, all the 8!"/>
    <x v="41"/>
    <x v="4"/>
    <x v="0"/>
  </r>
  <r>
    <x v="1084"/>
    <d v="2012-06-10T20:30:23"/>
    <s v="Â£22300"/>
    <n v="22300"/>
    <s v="GBP"/>
    <n v="35.148775467100435"/>
    <s v="Analysis &amp; insight consultant"/>
    <x v="7"/>
    <s v="UK"/>
    <x v="3"/>
    <s v="All the 8 hours baby, all the 8!"/>
    <x v="41"/>
    <x v="4"/>
    <x v="0"/>
  </r>
  <r>
    <x v="1085"/>
    <d v="2012-05-28T09:38:29"/>
    <n v="35000"/>
    <n v="35000"/>
    <s v="CAD"/>
    <n v="34.417653306061439"/>
    <s v="Reporting Analyst"/>
    <x v="7"/>
    <s v="Canada"/>
    <x v="6"/>
    <s v="All the 8 hours baby, all the 8!"/>
    <x v="41"/>
    <x v="4"/>
    <x v="0"/>
  </r>
  <r>
    <x v="1086"/>
    <d v="2012-05-31T17:21:45"/>
    <n v="34000"/>
    <n v="34000"/>
    <s v="USD"/>
    <n v="34"/>
    <s v="Sr Analyst"/>
    <x v="7"/>
    <s v="India"/>
    <x v="7"/>
    <s v="All the 8 hours baby, all the 8!"/>
    <x v="41"/>
    <x v="4"/>
    <x v="0"/>
  </r>
  <r>
    <x v="1087"/>
    <d v="2012-06-01T00:23:54"/>
    <n v="30000"/>
    <n v="30000"/>
    <s v="USD"/>
    <n v="30"/>
    <s v="SME"/>
    <x v="7"/>
    <s v="India"/>
    <x v="7"/>
    <s v="All the 8 hours baby, all the 8!"/>
    <x v="41"/>
    <x v="4"/>
    <x v="0"/>
  </r>
  <r>
    <x v="1088"/>
    <d v="2012-05-30T19:43:43"/>
    <n v="25000"/>
    <n v="25000"/>
    <s v="USD"/>
    <n v="25"/>
    <s v="data analyst"/>
    <x v="7"/>
    <s v="India"/>
    <x v="7"/>
    <s v="All the 8 hours baby, all the 8!"/>
    <x v="41"/>
    <x v="4"/>
    <x v="0"/>
  </r>
  <r>
    <x v="1089"/>
    <d v="2012-06-01T18:18:31"/>
    <s v="Rs 1000000"/>
    <n v="1000000"/>
    <s v="INR"/>
    <n v="17.807916687442567"/>
    <s v="Senior Analyst"/>
    <x v="7"/>
    <s v="India"/>
    <x v="7"/>
    <s v="All the 8 hours baby, all the 8!"/>
    <x v="41"/>
    <x v="4"/>
    <x v="0"/>
  </r>
  <r>
    <x v="1090"/>
    <d v="2012-06-03T14:52:21"/>
    <s v="INR 1000000"/>
    <n v="1000000"/>
    <s v="INR"/>
    <n v="17.807916687442567"/>
    <s v="Senior Associate, Finance"/>
    <x v="7"/>
    <s v="India"/>
    <x v="7"/>
    <s v="All the 8 hours baby, all the 8!"/>
    <x v="41"/>
    <x v="4"/>
    <x v="0"/>
  </r>
  <r>
    <x v="1091"/>
    <d v="2012-06-02T11:11:18"/>
    <s v="U$13,000"/>
    <n v="13000"/>
    <s v="USD"/>
    <n v="13"/>
    <s v="Dss Analyst"/>
    <x v="7"/>
    <s v="Brazil"/>
    <x v="2"/>
    <s v="All the 8 hours baby, all the 8!"/>
    <x v="41"/>
    <x v="4"/>
    <x v="0"/>
  </r>
  <r>
    <x v="1092"/>
    <d v="2012-05-26T21:13:02"/>
    <n v="600000"/>
    <n v="600000"/>
    <s v="INR"/>
    <n v="10.684750012465541"/>
    <s v="MIS Analyst"/>
    <x v="7"/>
    <s v="India"/>
    <x v="7"/>
    <s v="All the 8 hours baby, all the 8!"/>
    <x v="41"/>
    <x v="4"/>
    <x v="0"/>
  </r>
  <r>
    <x v="1093"/>
    <d v="2012-05-26T13:02:50"/>
    <n v="470000"/>
    <n v="470000"/>
    <s v="INR"/>
    <n v="8.3697208430980066"/>
    <s v="Consultant"/>
    <x v="2"/>
    <s v="India"/>
    <x v="7"/>
    <s v="All the 8 hours baby, all the 8!"/>
    <x v="41"/>
    <x v="4"/>
    <x v="0"/>
  </r>
  <r>
    <x v="1094"/>
    <d v="2012-06-05T17:59:39"/>
    <s v="INR 450000"/>
    <n v="450000"/>
    <s v="INR"/>
    <n v="8.0135625093491551"/>
    <s v="Sr Executive - MIS"/>
    <x v="1"/>
    <s v="India"/>
    <x v="7"/>
    <s v="All the 8 hours baby, all the 8!"/>
    <x v="41"/>
    <x v="4"/>
    <x v="0"/>
  </r>
  <r>
    <x v="1095"/>
    <d v="2012-05-29T13:06:30"/>
    <n v="8000"/>
    <n v="8000"/>
    <s v="USD"/>
    <n v="8"/>
    <s v="Data Analyst"/>
    <x v="7"/>
    <s v="India"/>
    <x v="7"/>
    <s v="All the 8 hours baby, all the 8!"/>
    <x v="41"/>
    <x v="4"/>
    <x v="0"/>
  </r>
  <r>
    <x v="1096"/>
    <d v="2012-06-07T23:48:29"/>
    <n v="36000"/>
    <n v="36000"/>
    <s v="USD"/>
    <n v="36"/>
    <s v="clerk"/>
    <x v="7"/>
    <s v="USA"/>
    <x v="0"/>
    <s v="4 to 6 hours a day"/>
    <x v="41"/>
    <x v="4"/>
    <x v="2"/>
  </r>
  <r>
    <x v="1097"/>
    <d v="2012-05-26T14:58:24"/>
    <s v="Rs.4lk "/>
    <n v="400000"/>
    <s v="INR"/>
    <n v="7.1231666749770275"/>
    <s v="sr. mis executive"/>
    <x v="1"/>
    <s v="India"/>
    <x v="7"/>
    <s v="All the 8 hours baby, all the 8!"/>
    <x v="41"/>
    <x v="4"/>
    <x v="0"/>
  </r>
  <r>
    <x v="1098"/>
    <d v="2012-05-26T23:03:59"/>
    <s v="30000 Rs"/>
    <n v="360000"/>
    <s v="INR"/>
    <n v="6.4108500074793247"/>
    <s v="Application Developer"/>
    <x v="7"/>
    <s v="India"/>
    <x v="7"/>
    <s v="All the 8 hours baby, all the 8!"/>
    <x v="41"/>
    <x v="4"/>
    <x v="0"/>
  </r>
  <r>
    <x v="1099"/>
    <d v="2012-05-26T17:49:17"/>
    <s v="Rs. 300000"/>
    <n v="300000"/>
    <s v="INR"/>
    <n v="5.3423750062327704"/>
    <s v="OPEX CONTROL"/>
    <x v="5"/>
    <s v="India"/>
    <x v="7"/>
    <s v="All the 8 hours baby, all the 8!"/>
    <x v="41"/>
    <x v="4"/>
    <x v="0"/>
  </r>
  <r>
    <x v="1100"/>
    <d v="2012-05-30T21:26:04"/>
    <n v="5000"/>
    <n v="5000"/>
    <s v="USD"/>
    <n v="5"/>
    <s v="Officer MIS"/>
    <x v="6"/>
    <s v="India"/>
    <x v="7"/>
    <s v="All the 8 hours baby, all the 8!"/>
    <x v="41"/>
    <x v="4"/>
    <x v="0"/>
  </r>
  <r>
    <x v="1101"/>
    <d v="2012-05-29T16:49:44"/>
    <n v="275000"/>
    <n v="275000"/>
    <s v="INR"/>
    <n v="4.8971770890467061"/>
    <s v="TL WFM"/>
    <x v="6"/>
    <s v="India"/>
    <x v="7"/>
    <s v="All the 8 hours baby, all the 8!"/>
    <x v="41"/>
    <x v="4"/>
    <x v="0"/>
  </r>
  <r>
    <x v="1102"/>
    <d v="2012-05-27T13:27:19"/>
    <s v="Rs. 35000"/>
    <n v="420000"/>
    <s v="PKR"/>
    <n v="4.457917261055635"/>
    <s v="Assistant Manager"/>
    <x v="6"/>
    <s v="Pakistan"/>
    <x v="5"/>
    <s v="All the 8 hours baby, all the 8!"/>
    <x v="41"/>
    <x v="4"/>
    <x v="0"/>
  </r>
  <r>
    <x v="1103"/>
    <d v="2012-05-26T13:29:35"/>
    <s v="250000 rupees"/>
    <n v="250000"/>
    <s v="INR"/>
    <n v="4.4519791718606418"/>
    <s v="MIS executive"/>
    <x v="1"/>
    <s v="India"/>
    <x v="7"/>
    <s v="All the 8 hours baby, all the 8!"/>
    <x v="41"/>
    <x v="4"/>
    <x v="0"/>
  </r>
  <r>
    <x v="1104"/>
    <d v="2012-05-26T19:34:12"/>
    <n v="240000"/>
    <n v="240000"/>
    <s v="INR"/>
    <n v="4.2739000049862161"/>
    <s v="Analyst"/>
    <x v="7"/>
    <s v="India"/>
    <x v="7"/>
    <s v="All the 8 hours baby, all the 8!"/>
    <x v="41"/>
    <x v="4"/>
    <x v="0"/>
  </r>
  <r>
    <x v="1105"/>
    <d v="2012-05-26T11:09:27"/>
    <n v="4200"/>
    <n v="4200"/>
    <s v="USD"/>
    <n v="4.2"/>
    <s v="MIS Executive"/>
    <x v="1"/>
    <s v="India"/>
    <x v="7"/>
    <s v="All the 8 hours baby, all the 8!"/>
    <x v="41"/>
    <x v="4"/>
    <x v="0"/>
  </r>
  <r>
    <x v="1106"/>
    <d v="2012-05-26T11:55:17"/>
    <n v="4000"/>
    <n v="4000"/>
    <s v="USD"/>
    <n v="4"/>
    <s v="MIS Executive"/>
    <x v="1"/>
    <s v="India"/>
    <x v="7"/>
    <s v="All the 8 hours baby, all the 8!"/>
    <x v="41"/>
    <x v="4"/>
    <x v="0"/>
  </r>
  <r>
    <x v="1107"/>
    <d v="2012-05-26T15:21:41"/>
    <n v="180000"/>
    <n v="180000"/>
    <s v="INR"/>
    <n v="3.2054250037396623"/>
    <s v="Accountant"/>
    <x v="4"/>
    <s v="India"/>
    <x v="7"/>
    <s v="All the 8 hours baby, all the 8!"/>
    <x v="41"/>
    <x v="4"/>
    <x v="0"/>
  </r>
  <r>
    <x v="1108"/>
    <d v="2012-05-28T13:43:01"/>
    <n v="1.8"/>
    <n v="180000"/>
    <s v="INR"/>
    <n v="3.2054250037396623"/>
    <s v="MIS EXCUTIVE"/>
    <x v="1"/>
    <s v="India"/>
    <x v="7"/>
    <s v="All the 8 hours baby, all the 8!"/>
    <x v="41"/>
    <x v="4"/>
    <x v="0"/>
  </r>
  <r>
    <x v="1109"/>
    <d v="2012-06-08T08:15:54"/>
    <n v="31200"/>
    <n v="31200"/>
    <s v="USD"/>
    <n v="31.2"/>
    <s v="Risk analyst"/>
    <x v="7"/>
    <s v="Brazil"/>
    <x v="2"/>
    <s v="4 to 6 hours a day"/>
    <x v="41"/>
    <x v="4"/>
    <x v="2"/>
  </r>
  <r>
    <x v="1110"/>
    <d v="2012-06-08T21:02:48"/>
    <n v="30000"/>
    <n v="30000"/>
    <s v="USD"/>
    <n v="30"/>
    <s v="Customer Service"/>
    <x v="7"/>
    <s v="USA"/>
    <x v="0"/>
    <s v="2 to 3 hours per day"/>
    <x v="41"/>
    <x v="4"/>
    <x v="1"/>
  </r>
  <r>
    <x v="1111"/>
    <d v="2012-05-29T17:45:59"/>
    <s v="16,00,000"/>
    <n v="1600000"/>
    <s v="INR"/>
    <n v="28.49266669990811"/>
    <s v="Senior Associate "/>
    <x v="7"/>
    <s v="India"/>
    <x v="7"/>
    <s v="2 to 3 hours per day"/>
    <x v="41"/>
    <x v="4"/>
    <x v="1"/>
  </r>
  <r>
    <x v="1112"/>
    <d v="2012-05-27T21:44:39"/>
    <s v="15000 â‚¬"/>
    <n v="15000"/>
    <s v="EUR"/>
    <n v="19.055991584874118"/>
    <s v="analytic"/>
    <x v="7"/>
    <s v="Slovenia"/>
    <x v="1"/>
    <s v="4 to 6 hours a day"/>
    <x v="41"/>
    <x v="4"/>
    <x v="2"/>
  </r>
  <r>
    <x v="1113"/>
    <d v="2012-05-30T12:35:08"/>
    <s v="Rs. 900000 per annum"/>
    <n v="900000"/>
    <s v="INR"/>
    <n v="16.02712501869831"/>
    <s v="Data Analyst"/>
    <x v="7"/>
    <s v="India"/>
    <x v="7"/>
    <s v="4 to 6 hours a day"/>
    <x v="41"/>
    <x v="4"/>
    <x v="2"/>
  </r>
  <r>
    <x v="1114"/>
    <d v="2012-05-28T11:41:11"/>
    <n v="15000"/>
    <n v="15000"/>
    <s v="USD"/>
    <n v="15"/>
    <s v="Operations Management"/>
    <x v="6"/>
    <s v="India"/>
    <x v="7"/>
    <s v="4 to 6 hours a day"/>
    <x v="41"/>
    <x v="4"/>
    <x v="2"/>
  </r>
  <r>
    <x v="1115"/>
    <d v="2012-05-26T13:16:21"/>
    <n v="13000"/>
    <n v="13000"/>
    <s v="USD"/>
    <n v="13"/>
    <s v="Analyst"/>
    <x v="7"/>
    <s v="India"/>
    <x v="7"/>
    <s v="1 or 2 hours a day"/>
    <x v="41"/>
    <x v="4"/>
    <x v="3"/>
  </r>
  <r>
    <x v="1116"/>
    <d v="2012-05-26T13:57:11"/>
    <n v="720000"/>
    <n v="720000"/>
    <s v="INR"/>
    <n v="12.821700014958649"/>
    <s v="Cost Accountant"/>
    <x v="4"/>
    <s v="India"/>
    <x v="7"/>
    <s v="4 to 6 hours a day"/>
    <x v="41"/>
    <x v="4"/>
    <x v="2"/>
  </r>
  <r>
    <x v="1117"/>
    <d v="2012-06-15T17:16:19"/>
    <s v="INR 700000"/>
    <n v="700000"/>
    <s v="INR"/>
    <n v="12.465541681209798"/>
    <s v="Sr. System Analyst"/>
    <x v="7"/>
    <s v="India"/>
    <x v="7"/>
    <s v="2 to 3 hours per day"/>
    <x v="41"/>
    <x v="4"/>
    <x v="1"/>
  </r>
  <r>
    <x v="1118"/>
    <d v="2012-05-28T00:43:40"/>
    <s v="600000 INR"/>
    <n v="600000"/>
    <s v="INR"/>
    <n v="10.684750012465541"/>
    <s v="Executive"/>
    <x v="7"/>
    <s v="India"/>
    <x v="7"/>
    <s v="2 to 3 hours per day"/>
    <x v="41"/>
    <x v="4"/>
    <x v="1"/>
  </r>
  <r>
    <x v="1119"/>
    <d v="2012-05-27T13:41:05"/>
    <n v="10000"/>
    <n v="10000"/>
    <s v="USD"/>
    <n v="10"/>
    <s v="Finance Staff"/>
    <x v="4"/>
    <s v="Viet Nam"/>
    <x v="5"/>
    <s v="4 to 6 hours a day"/>
    <x v="41"/>
    <x v="4"/>
    <x v="2"/>
  </r>
  <r>
    <x v="1120"/>
    <d v="2012-06-12T15:58:36"/>
    <n v="560000"/>
    <n v="560000"/>
    <s v="INR"/>
    <n v="9.972433344967838"/>
    <s v="Associate Manager"/>
    <x v="6"/>
    <s v="India"/>
    <x v="7"/>
    <s v="2 to 3 hours per day"/>
    <x v="41"/>
    <x v="4"/>
    <x v="1"/>
  </r>
  <r>
    <x v="1121"/>
    <d v="2012-05-31T01:45:48"/>
    <s v="Rs 5,36,000"/>
    <n v="536000"/>
    <s v="INR"/>
    <n v="9.5450433444692173"/>
    <s v="Team Lead"/>
    <x v="6"/>
    <s v="India"/>
    <x v="7"/>
    <s v="4 to 6 hours a day"/>
    <x v="41"/>
    <x v="4"/>
    <x v="2"/>
  </r>
  <r>
    <x v="1122"/>
    <d v="2012-06-06T16:03:39"/>
    <n v="500000"/>
    <n v="500000"/>
    <s v="INR"/>
    <n v="8.9039583437212837"/>
    <s v="Sr. Associate"/>
    <x v="7"/>
    <s v="India"/>
    <x v="7"/>
    <s v="4 to 6 hours a day"/>
    <x v="41"/>
    <x v="4"/>
    <x v="2"/>
  </r>
  <r>
    <x v="1123"/>
    <d v="2012-05-26T14:10:51"/>
    <s v="4,80,000 Ruppes"/>
    <n v="480000"/>
    <s v="INR"/>
    <n v="8.5478000099724323"/>
    <s v="Business Analyst"/>
    <x v="7"/>
    <s v="India"/>
    <x v="7"/>
    <s v="4 to 6 hours a day"/>
    <x v="41"/>
    <x v="4"/>
    <x v="2"/>
  </r>
  <r>
    <x v="1124"/>
    <d v="2012-06-13T00:20:14"/>
    <s v="4.5 Laks"/>
    <n v="450000"/>
    <s v="INR"/>
    <n v="8.0135625093491551"/>
    <s v="MIS Executive"/>
    <x v="1"/>
    <s v="India"/>
    <x v="7"/>
    <s v="4 to 6 hours a day"/>
    <x v="41"/>
    <x v="4"/>
    <x v="2"/>
  </r>
  <r>
    <x v="1125"/>
    <d v="2012-06-07T16:45:01"/>
    <n v="421000"/>
    <n v="421000"/>
    <s v="INR"/>
    <n v="7.4971329254133217"/>
    <s v="PMO Analyst"/>
    <x v="7"/>
    <s v="India"/>
    <x v="7"/>
    <s v="4 to 6 hours a day"/>
    <x v="41"/>
    <x v="4"/>
    <x v="2"/>
  </r>
  <r>
    <x v="1126"/>
    <d v="2012-06-06T01:04:35"/>
    <s v="4 lacs INR"/>
    <n v="400000"/>
    <s v="INR"/>
    <n v="7.1231666749770275"/>
    <s v="Analyst"/>
    <x v="7"/>
    <s v="India"/>
    <x v="7"/>
    <s v="4 to 6 hours a day"/>
    <x v="41"/>
    <x v="4"/>
    <x v="2"/>
  </r>
  <r>
    <x v="1127"/>
    <d v="2012-05-30T11:43:50"/>
    <n v="300000"/>
    <n v="300000"/>
    <s v="INR"/>
    <n v="5.3423750062327704"/>
    <s v="accountant"/>
    <x v="4"/>
    <s v="India"/>
    <x v="7"/>
    <s v="4 to 6 hours a day"/>
    <x v="41"/>
    <x v="4"/>
    <x v="2"/>
  </r>
  <r>
    <x v="1128"/>
    <d v="2012-06-08T02:28:45"/>
    <s v="Rs. 21500"/>
    <n v="258000"/>
    <s v="INR"/>
    <n v="4.5944425053601829"/>
    <s v="Senior Data Associate"/>
    <x v="7"/>
    <s v="India"/>
    <x v="7"/>
    <s v="4 to 6 hours a day"/>
    <x v="41"/>
    <x v="4"/>
    <x v="2"/>
  </r>
  <r>
    <x v="1129"/>
    <d v="2012-05-27T08:54:28"/>
    <n v="4500"/>
    <n v="4500"/>
    <s v="USD"/>
    <n v="4.5"/>
    <s v="senior associate"/>
    <x v="7"/>
    <s v="indonesia"/>
    <x v="5"/>
    <s v="2 to 3 hours per day"/>
    <x v="41"/>
    <x v="4"/>
    <x v="1"/>
  </r>
  <r>
    <x v="1130"/>
    <d v="2012-06-19T12:39:16"/>
    <n v="4000"/>
    <n v="4000"/>
    <s v="USD"/>
    <n v="4"/>
    <s v="operator"/>
    <x v="7"/>
    <s v="India"/>
    <x v="7"/>
    <s v="2 to 3 hours per day"/>
    <x v="41"/>
    <x v="4"/>
    <x v="1"/>
  </r>
  <r>
    <x v="1131"/>
    <d v="2012-05-28T16:28:25"/>
    <n v="3500"/>
    <n v="3500"/>
    <s v="USD"/>
    <n v="3.5"/>
    <s v="OFFICER"/>
    <x v="6"/>
    <s v="PAKISTAN"/>
    <x v="5"/>
    <s v="4 to 6 hours a day"/>
    <x v="41"/>
    <x v="4"/>
    <x v="2"/>
  </r>
  <r>
    <x v="1132"/>
    <d v="2012-05-28T12:32:12"/>
    <n v="300000"/>
    <n v="300000"/>
    <s v="PKR"/>
    <n v="3.1842266150397394"/>
    <s v="Banker"/>
    <x v="6"/>
    <s v="Pakistan"/>
    <x v="5"/>
    <s v="4 to 6 hours a day"/>
    <x v="41"/>
    <x v="4"/>
    <x v="2"/>
  </r>
  <r>
    <x v="1133"/>
    <d v="2012-05-27T20:43:13"/>
    <s v="Rs. 144000"/>
    <n v="144000"/>
    <s v="INR"/>
    <n v="2.5643400029917296"/>
    <s v="operation supervisor"/>
    <x v="5"/>
    <s v="India"/>
    <x v="7"/>
    <s v="4 to 6 hours a day"/>
    <x v="41"/>
    <x v="4"/>
    <x v="2"/>
  </r>
  <r>
    <x v="1134"/>
    <d v="2012-05-28T15:34:12"/>
    <n v="140000"/>
    <n v="140000"/>
    <s v="INR"/>
    <n v="2.4931083362419595"/>
    <s v="Accountant"/>
    <x v="4"/>
    <s v="India"/>
    <x v="7"/>
    <s v="4 to 6 hours a day"/>
    <x v="41"/>
    <x v="4"/>
    <x v="2"/>
  </r>
  <r>
    <x v="1135"/>
    <d v="2012-06-03T17:39:14"/>
    <s v="Rs. 125000"/>
    <n v="125000"/>
    <s v="INR"/>
    <n v="2.2259895859303209"/>
    <s v="No"/>
    <x v="7"/>
    <s v="India"/>
    <x v="7"/>
    <s v="2 to 3 hours per day"/>
    <x v="41"/>
    <x v="4"/>
    <x v="1"/>
  </r>
  <r>
    <x v="1136"/>
    <d v="2012-06-01T13:03:18"/>
    <n v="44000"/>
    <n v="44000"/>
    <s v="USD"/>
    <n v="44"/>
    <s v="Quality Assurance Analyst"/>
    <x v="7"/>
    <s v="USA"/>
    <x v="0"/>
    <s v="4 to 6 hours a day"/>
    <x v="42"/>
    <x v="5"/>
    <x v="2"/>
  </r>
  <r>
    <x v="1137"/>
    <d v="2012-06-20T03:52:40"/>
    <n v="50000"/>
    <n v="50000"/>
    <s v="USD"/>
    <n v="50"/>
    <s v="Operations Analyst "/>
    <x v="7"/>
    <s v="USA"/>
    <x v="0"/>
    <s v="All the 8 hours baby, all the 8!"/>
    <x v="42"/>
    <x v="5"/>
    <x v="0"/>
  </r>
  <r>
    <x v="1138"/>
    <d v="2012-05-27T01:46:00"/>
    <n v="650000"/>
    <n v="650000"/>
    <s v="INR"/>
    <n v="11.575145846837669"/>
    <s v="Financial Analyist"/>
    <x v="7"/>
    <s v="India"/>
    <x v="7"/>
    <s v="All the 8 hours baby, all the 8!"/>
    <x v="42"/>
    <x v="5"/>
    <x v="0"/>
  </r>
  <r>
    <x v="1139"/>
    <d v="2012-05-28T15:29:24"/>
    <s v="INR 2.5 Lakh"/>
    <n v="250000"/>
    <s v="INR"/>
    <n v="4.4519791718606418"/>
    <s v="SR. MIS "/>
    <x v="1"/>
    <s v="India"/>
    <x v="7"/>
    <s v="All the 8 hours baby, all the 8!"/>
    <x v="42"/>
    <x v="5"/>
    <x v="0"/>
  </r>
  <r>
    <x v="1140"/>
    <d v="2012-05-28T13:05:39"/>
    <n v="210000"/>
    <n v="210000"/>
    <s v="INR"/>
    <n v="3.739662504362939"/>
    <s v="MIS executive"/>
    <x v="1"/>
    <s v="India"/>
    <x v="7"/>
    <s v="All the 8 hours baby, all the 8!"/>
    <x v="42"/>
    <x v="5"/>
    <x v="0"/>
  </r>
  <r>
    <x v="1141"/>
    <d v="2012-05-26T15:06:00"/>
    <n v="4.8"/>
    <n v="480000"/>
    <s v="INR"/>
    <n v="8.5478000099724323"/>
    <s v="Asst Mngr"/>
    <x v="7"/>
    <s v="India"/>
    <x v="7"/>
    <s v="2 to 3 hours per day"/>
    <x v="42"/>
    <x v="5"/>
    <x v="1"/>
  </r>
  <r>
    <x v="1142"/>
    <d v="2012-05-27T15:26:34"/>
    <s v="180000 INR"/>
    <n v="180000"/>
    <s v="INR"/>
    <n v="3.2054250037396623"/>
    <s v="Executive"/>
    <x v="7"/>
    <s v="India"/>
    <x v="7"/>
    <s v="2 to 3 hours per day"/>
    <x v="42"/>
    <x v="5"/>
    <x v="1"/>
  </r>
  <r>
    <x v="1143"/>
    <d v="2012-05-28T12:47:20"/>
    <n v="120000"/>
    <n v="120000"/>
    <s v="INR"/>
    <n v="2.1369500024931081"/>
    <s v="Audit Assistant"/>
    <x v="7"/>
    <s v="India"/>
    <x v="7"/>
    <s v="2 to 3 hours per day"/>
    <x v="42"/>
    <x v="5"/>
    <x v="1"/>
  </r>
  <r>
    <x v="1144"/>
    <d v="2012-05-26T15:01:00"/>
    <s v="USD130000"/>
    <n v="130000"/>
    <s v="USD"/>
    <n v="130"/>
    <s v="Modeller"/>
    <x v="6"/>
    <s v="Australia"/>
    <x v="11"/>
    <s v="4 to 6 hours a day"/>
    <x v="43"/>
    <x v="5"/>
    <x v="2"/>
  </r>
  <r>
    <x v="1145"/>
    <d v="2012-06-10T17:21:08"/>
    <n v="72000"/>
    <n v="72000"/>
    <s v="EUR"/>
    <n v="91.468759607395754"/>
    <s v="regional sales manager"/>
    <x v="6"/>
    <s v="croatia"/>
    <x v="4"/>
    <s v="1 or 2 hours a day"/>
    <x v="43"/>
    <x v="5"/>
    <x v="3"/>
  </r>
  <r>
    <x v="1146"/>
    <d v="2012-05-29T04:08:45"/>
    <n v="71000"/>
    <n v="71000"/>
    <s v="EUR"/>
    <n v="90.19836016840415"/>
    <s v="Consultant"/>
    <x v="2"/>
    <s v="Germany"/>
    <x v="1"/>
    <s v="1 or 2 hours a day"/>
    <x v="43"/>
    <x v="5"/>
    <x v="3"/>
  </r>
  <r>
    <x v="1147"/>
    <d v="2012-05-28T00:10:43"/>
    <n v="63200"/>
    <n v="63200"/>
    <s v="EUR"/>
    <n v="80.289244544269621"/>
    <s v="Consultant"/>
    <x v="2"/>
    <s v="France"/>
    <x v="1"/>
    <s v="4 to 6 hours a day"/>
    <x v="43"/>
    <x v="5"/>
    <x v="2"/>
  </r>
  <r>
    <x v="1148"/>
    <d v="2012-06-05T22:05:10"/>
    <n v="75000"/>
    <n v="75000"/>
    <s v="USD"/>
    <n v="75"/>
    <s v="Directer of Sales Support"/>
    <x v="3"/>
    <s v="USA"/>
    <x v="0"/>
    <s v="2 to 3 hours per day"/>
    <x v="43"/>
    <x v="5"/>
    <x v="1"/>
  </r>
  <r>
    <x v="1149"/>
    <d v="2012-06-20T00:55:28"/>
    <n v="75000"/>
    <n v="75000"/>
    <s v="USD"/>
    <n v="75"/>
    <s v="Data Analyst"/>
    <x v="7"/>
    <s v="USA"/>
    <x v="0"/>
    <s v="1 or 2 hours a day"/>
    <x v="43"/>
    <x v="5"/>
    <x v="3"/>
  </r>
  <r>
    <x v="1150"/>
    <d v="2012-05-31T01:17:16"/>
    <n v="74300"/>
    <n v="74300"/>
    <s v="USD"/>
    <n v="74.3"/>
    <s v="Senior Business Research Analyst"/>
    <x v="7"/>
    <s v="USA"/>
    <x v="0"/>
    <s v="4 to 6 hours a day"/>
    <x v="43"/>
    <x v="5"/>
    <x v="2"/>
  </r>
  <r>
    <x v="1151"/>
    <d v="2012-05-26T07:53:13"/>
    <n v="70000"/>
    <n v="70000"/>
    <s v="USD"/>
    <n v="70"/>
    <s v="Financial Analyst"/>
    <x v="7"/>
    <s v="USA"/>
    <x v="0"/>
    <s v="4 to 6 hours a day"/>
    <x v="43"/>
    <x v="5"/>
    <x v="2"/>
  </r>
  <r>
    <x v="1152"/>
    <d v="2012-05-26T08:05:39"/>
    <n v="65000"/>
    <n v="65000"/>
    <s v="USD"/>
    <n v="65"/>
    <s v="Data Analyst"/>
    <x v="7"/>
    <s v="USA"/>
    <x v="0"/>
    <s v="4 to 6 hours a day"/>
    <x v="43"/>
    <x v="5"/>
    <x v="2"/>
  </r>
  <r>
    <x v="1153"/>
    <d v="2012-05-28T07:39:22"/>
    <n v="62000"/>
    <n v="62000"/>
    <s v="AUD"/>
    <n v="63.23439869696341"/>
    <s v="Business Analyst"/>
    <x v="7"/>
    <s v="Australia"/>
    <x v="11"/>
    <s v="4 to 6 hours a day"/>
    <x v="43"/>
    <x v="5"/>
    <x v="2"/>
  </r>
  <r>
    <x v="1154"/>
    <d v="2012-06-07T20:10:41"/>
    <n v="60000"/>
    <n v="60000"/>
    <s v="AUD"/>
    <n v="61.194579384158146"/>
    <s v="business analyst"/>
    <x v="7"/>
    <s v="Australia"/>
    <x v="11"/>
    <s v="2 to 3 hours per day"/>
    <x v="43"/>
    <x v="5"/>
    <x v="1"/>
  </r>
  <r>
    <x v="1155"/>
    <d v="2012-05-28T06:51:54"/>
    <n v="60000"/>
    <n v="60000"/>
    <s v="USD"/>
    <n v="60"/>
    <s v="Sales Manager"/>
    <x v="6"/>
    <s v="USA"/>
    <x v="0"/>
    <s v="2 to 3 hours per day"/>
    <x v="43"/>
    <x v="5"/>
    <x v="1"/>
  </r>
  <r>
    <x v="1156"/>
    <d v="2012-06-15T01:02:48"/>
    <n v="60000"/>
    <n v="60000"/>
    <s v="USD"/>
    <n v="60"/>
    <s v="Business Analyst"/>
    <x v="7"/>
    <s v="USA"/>
    <x v="0"/>
    <s v="2 to 3 hours per day"/>
    <x v="43"/>
    <x v="5"/>
    <x v="1"/>
  </r>
  <r>
    <x v="1157"/>
    <d v="2012-06-05T00:22:14"/>
    <n v="59000"/>
    <n v="59000"/>
    <s v="USD"/>
    <n v="59"/>
    <s v="Category Leader"/>
    <x v="6"/>
    <s v="USA"/>
    <x v="0"/>
    <s v="1 or 2 hours a day"/>
    <x v="43"/>
    <x v="5"/>
    <x v="3"/>
  </r>
  <r>
    <x v="1158"/>
    <d v="2012-05-31T20:14:20"/>
    <s v="Â£35000"/>
    <n v="35000"/>
    <s v="GBP"/>
    <n v="55.16623952235495"/>
    <s v="Research Analyst"/>
    <x v="7"/>
    <s v="UK"/>
    <x v="3"/>
    <s v="4 to 6 hours a day"/>
    <x v="43"/>
    <x v="5"/>
    <x v="2"/>
  </r>
  <r>
    <x v="1159"/>
    <d v="2012-05-28T01:17:17"/>
    <s v="42000 â‚¬"/>
    <n v="42000"/>
    <s v="EUR"/>
    <n v="53.356776437647525"/>
    <s v="Consultant"/>
    <x v="2"/>
    <s v="Germany"/>
    <x v="1"/>
    <s v="2 to 3 hours per day"/>
    <x v="43"/>
    <x v="5"/>
    <x v="1"/>
  </r>
  <r>
    <x v="1160"/>
    <d v="2012-05-28T16:05:43"/>
    <s v="40000 euro"/>
    <n v="40000"/>
    <s v="EUR"/>
    <n v="50.815977559664312"/>
    <s v="Accounting analyst"/>
    <x v="7"/>
    <s v="Netherlands"/>
    <x v="1"/>
    <s v="4 to 6 hours a day"/>
    <x v="43"/>
    <x v="5"/>
    <x v="2"/>
  </r>
  <r>
    <x v="1161"/>
    <d v="2012-06-05T22:50:20"/>
    <n v="40000"/>
    <n v="40000"/>
    <s v="EUR"/>
    <n v="50.815977559664312"/>
    <s v="Financial Analyst"/>
    <x v="7"/>
    <s v="Germany"/>
    <x v="1"/>
    <s v="2 to 3 hours per day"/>
    <x v="43"/>
    <x v="5"/>
    <x v="1"/>
  </r>
  <r>
    <x v="1162"/>
    <d v="2012-05-29T10:51:31"/>
    <n v="50000"/>
    <n v="50000"/>
    <s v="USD"/>
    <n v="50"/>
    <s v="Data Analyst"/>
    <x v="7"/>
    <s v="USA"/>
    <x v="0"/>
    <s v="4 to 6 hours a day"/>
    <x v="43"/>
    <x v="5"/>
    <x v="2"/>
  </r>
  <r>
    <x v="1163"/>
    <d v="2012-05-31T09:45:09"/>
    <n v="50000"/>
    <n v="50000"/>
    <s v="CAD"/>
    <n v="49.168076151516345"/>
    <s v="Business Analyst"/>
    <x v="7"/>
    <s v="Canada"/>
    <x v="6"/>
    <s v="4 to 6 hours a day"/>
    <x v="43"/>
    <x v="5"/>
    <x v="2"/>
  </r>
  <r>
    <x v="1164"/>
    <d v="2012-06-04T23:41:47"/>
    <n v="49000"/>
    <n v="49000"/>
    <s v="USD"/>
    <n v="49"/>
    <s v="Marketing Data Analyst"/>
    <x v="7"/>
    <s v="USA"/>
    <x v="0"/>
    <s v="2 to 3 hours per day"/>
    <x v="43"/>
    <x v="5"/>
    <x v="1"/>
  </r>
  <r>
    <x v="1165"/>
    <d v="2012-05-26T07:36:23"/>
    <n v="45000"/>
    <n v="45000"/>
    <s v="USD"/>
    <n v="45"/>
    <s v="business analyst"/>
    <x v="7"/>
    <s v="USA"/>
    <x v="0"/>
    <s v="4 to 6 hours a day"/>
    <x v="43"/>
    <x v="5"/>
    <x v="2"/>
  </r>
  <r>
    <x v="1166"/>
    <d v="2012-06-11T05:59:09"/>
    <n v="27000"/>
    <n v="27000"/>
    <s v="GBP"/>
    <n v="42.556813345816671"/>
    <s v="assistant account manager"/>
    <x v="6"/>
    <s v="UK"/>
    <x v="3"/>
    <s v="4 to 6 hours a day"/>
    <x v="43"/>
    <x v="5"/>
    <x v="2"/>
  </r>
  <r>
    <x v="1167"/>
    <d v="2012-06-11T05:59:55"/>
    <n v="27000"/>
    <n v="27000"/>
    <s v="GBP"/>
    <n v="42.556813345816671"/>
    <s v="assistant account manager"/>
    <x v="6"/>
    <s v="UK"/>
    <x v="3"/>
    <s v="4 to 6 hours a day"/>
    <x v="43"/>
    <x v="5"/>
    <x v="2"/>
  </r>
  <r>
    <x v="1168"/>
    <d v="2012-06-21T04:06:15"/>
    <n v="40000"/>
    <n v="40000"/>
    <s v="USD"/>
    <n v="40"/>
    <s v="Corporate Trainer"/>
    <x v="7"/>
    <s v="USA"/>
    <x v="0"/>
    <s v="1 or 2 hours a day"/>
    <x v="43"/>
    <x v="5"/>
    <x v="3"/>
  </r>
  <r>
    <x v="1169"/>
    <d v="2012-05-28T17:09:40"/>
    <s v="Â£25000"/>
    <n v="25000"/>
    <s v="GBP"/>
    <n v="39.404456801682102"/>
    <s v="Developer"/>
    <x v="7"/>
    <s v="UK"/>
    <x v="3"/>
    <s v="4 to 6 hours a day"/>
    <x v="43"/>
    <x v="5"/>
    <x v="2"/>
  </r>
  <r>
    <x v="1170"/>
    <d v="2012-06-19T18:17:42"/>
    <n v="25000"/>
    <n v="25000"/>
    <s v="GBP"/>
    <n v="39.404456801682102"/>
    <s v="Data Analyst"/>
    <x v="7"/>
    <s v="UK"/>
    <x v="3"/>
    <s v="4 to 6 hours a day"/>
    <x v="43"/>
    <x v="5"/>
    <x v="2"/>
  </r>
  <r>
    <x v="1171"/>
    <d v="2012-05-28T08:39:53"/>
    <n v="3000"/>
    <n v="36000"/>
    <s v="USD"/>
    <n v="36"/>
    <s v="Project manager"/>
    <x v="6"/>
    <s v="malaysia"/>
    <x v="5"/>
    <s v="1 or 2 hours a day"/>
    <x v="43"/>
    <x v="5"/>
    <x v="3"/>
  </r>
  <r>
    <x v="1172"/>
    <d v="2012-05-29T20:03:07"/>
    <n v="33000"/>
    <n v="33000"/>
    <s v="USD"/>
    <n v="33"/>
    <s v="Quality Control Supervisor"/>
    <x v="5"/>
    <s v="USA"/>
    <x v="0"/>
    <s v="4 to 6 hours a day"/>
    <x v="43"/>
    <x v="5"/>
    <x v="2"/>
  </r>
  <r>
    <x v="1173"/>
    <d v="2012-05-26T22:45:14"/>
    <s v="R$3.000,00"/>
    <n v="300000"/>
    <s v="BRL"/>
    <n v="148.28435006969363"/>
    <s v="Market Intelligence Analyst"/>
    <x v="7"/>
    <s v="Brazil"/>
    <x v="2"/>
    <s v="All the 8 hours baby, all the 8!"/>
    <x v="43"/>
    <x v="5"/>
    <x v="0"/>
  </r>
  <r>
    <x v="1174"/>
    <d v="2012-06-03T19:40:18"/>
    <n v="86000"/>
    <n v="86000"/>
    <s v="USD"/>
    <n v="86"/>
    <s v="Analyst"/>
    <x v="7"/>
    <s v="Philippines"/>
    <x v="5"/>
    <s v="All the 8 hours baby, all the 8!"/>
    <x v="43"/>
    <x v="5"/>
    <x v="0"/>
  </r>
  <r>
    <x v="1175"/>
    <d v="2012-06-12T12:15:46"/>
    <n v="85000"/>
    <n v="85000"/>
    <s v="USD"/>
    <n v="85"/>
    <s v="Lead Financial Analyst"/>
    <x v="7"/>
    <s v="USA"/>
    <x v="0"/>
    <s v="All the 8 hours baby, all the 8!"/>
    <x v="43"/>
    <x v="5"/>
    <x v="0"/>
  </r>
  <r>
    <x v="1176"/>
    <d v="2012-06-18T14:27:59"/>
    <s v="$AUD 76300"/>
    <n v="76300"/>
    <s v="AUD"/>
    <n v="77.819106783521107"/>
    <s v="Operations Analyst"/>
    <x v="7"/>
    <s v="Australia"/>
    <x v="11"/>
    <s v="All the 8 hours baby, all the 8!"/>
    <x v="43"/>
    <x v="5"/>
    <x v="0"/>
  </r>
  <r>
    <x v="1177"/>
    <d v="2012-05-28T16:26:14"/>
    <n v="43912.03"/>
    <n v="43912"/>
    <s v="GBP"/>
    <n v="69.213140283018589"/>
    <s v="Senior Data Analyst"/>
    <x v="7"/>
    <s v="UK"/>
    <x v="3"/>
    <s v="All the 8 hours baby, all the 8!"/>
    <x v="43"/>
    <x v="5"/>
    <x v="0"/>
  </r>
  <r>
    <x v="1178"/>
    <d v="2012-06-17T13:26:38"/>
    <s v="AUD63000"/>
    <n v="63000"/>
    <s v="AUD"/>
    <n v="64.254308353366056"/>
    <s v="Financial Modelling adviser"/>
    <x v="4"/>
    <s v="Australia"/>
    <x v="11"/>
    <s v="All the 8 hours baby, all the 8!"/>
    <x v="43"/>
    <x v="5"/>
    <x v="0"/>
  </r>
  <r>
    <x v="1179"/>
    <d v="2012-06-09T03:20:15"/>
    <n v="52500"/>
    <n v="52500"/>
    <s v="USD"/>
    <n v="52.5"/>
    <s v="Data Management Solutions Supervisor"/>
    <x v="6"/>
    <s v="USA"/>
    <x v="0"/>
    <s v="All the 8 hours baby, all the 8!"/>
    <x v="43"/>
    <x v="5"/>
    <x v="0"/>
  </r>
  <r>
    <x v="1180"/>
    <d v="2012-05-26T17:51:27"/>
    <n v="48000"/>
    <n v="48000"/>
    <s v="USD"/>
    <n v="48"/>
    <s v="Consultant"/>
    <x v="2"/>
    <s v="Singapore"/>
    <x v="5"/>
    <s v="All the 8 hours baby, all the 8!"/>
    <x v="43"/>
    <x v="5"/>
    <x v="0"/>
  </r>
  <r>
    <x v="1181"/>
    <d v="2012-05-28T10:29:41"/>
    <s v="$45,000  USD"/>
    <n v="45000"/>
    <s v="USD"/>
    <n v="45"/>
    <s v="Staff accountant -- Auditing"/>
    <x v="4"/>
    <s v="USA"/>
    <x v="0"/>
    <s v="All the 8 hours baby, all the 8!"/>
    <x v="43"/>
    <x v="5"/>
    <x v="0"/>
  </r>
  <r>
    <x v="1182"/>
    <d v="2012-05-26T11:17:56"/>
    <n v="39000"/>
    <n v="39000"/>
    <s v="USD"/>
    <n v="39"/>
    <s v="Content Analyst "/>
    <x v="7"/>
    <s v="USA"/>
    <x v="0"/>
    <s v="All the 8 hours baby, all the 8!"/>
    <x v="43"/>
    <x v="5"/>
    <x v="0"/>
  </r>
  <r>
    <x v="1183"/>
    <d v="2012-05-29T09:47:47"/>
    <n v="30000"/>
    <n v="30000"/>
    <s v="USD"/>
    <n v="30"/>
    <s v="Practice Manager - Business Operations"/>
    <x v="6"/>
    <s v="India"/>
    <x v="7"/>
    <s v="2 to 3 hours per day"/>
    <x v="43"/>
    <x v="5"/>
    <x v="1"/>
  </r>
  <r>
    <x v="1184"/>
    <d v="2012-05-28T11:58:39"/>
    <s v="R308 500"/>
    <n v="308500"/>
    <s v="ZAR"/>
    <n v="37.612869087708091"/>
    <s v="Management Information Consultant"/>
    <x v="6"/>
    <s v="South Africa"/>
    <x v="8"/>
    <s v="All the 8 hours baby, all the 8!"/>
    <x v="43"/>
    <x v="5"/>
    <x v="0"/>
  </r>
  <r>
    <x v="1185"/>
    <d v="2012-06-01T23:29:43"/>
    <s v="Â£20000"/>
    <n v="20000"/>
    <s v="GBP"/>
    <n v="31.523565441345685"/>
    <s v="Operations Analyst"/>
    <x v="7"/>
    <s v="UK"/>
    <x v="3"/>
    <s v="All the 8 hours baby, all the 8!"/>
    <x v="43"/>
    <x v="5"/>
    <x v="0"/>
  </r>
  <r>
    <x v="1186"/>
    <d v="2012-06-08T18:52:06"/>
    <n v="1230000"/>
    <n v="1230000"/>
    <s v="INR"/>
    <n v="21.903737525554359"/>
    <s v="Financial Analyst "/>
    <x v="7"/>
    <s v="India"/>
    <x v="7"/>
    <s v="All the 8 hours baby, all the 8!"/>
    <x v="43"/>
    <x v="5"/>
    <x v="0"/>
  </r>
  <r>
    <x v="1187"/>
    <d v="2012-06-08T18:52:44"/>
    <n v="1130000"/>
    <n v="1130000"/>
    <s v="INR"/>
    <n v="20.122945856810105"/>
    <s v="Financial Analyst "/>
    <x v="7"/>
    <s v="India"/>
    <x v="7"/>
    <s v="All the 8 hours baby, all the 8!"/>
    <x v="43"/>
    <x v="5"/>
    <x v="0"/>
  </r>
  <r>
    <x v="1188"/>
    <d v="2012-06-09T20:38:03"/>
    <n v="1500"/>
    <n v="18000"/>
    <s v="USD"/>
    <n v="18"/>
    <s v="accountant"/>
    <x v="4"/>
    <s v="uae"/>
    <x v="10"/>
    <s v="All the 8 hours baby, all the 8!"/>
    <x v="43"/>
    <x v="5"/>
    <x v="0"/>
  </r>
  <r>
    <x v="1189"/>
    <d v="2012-05-28T13:10:02"/>
    <n v="28000"/>
    <n v="28000"/>
    <s v="USD"/>
    <n v="28"/>
    <s v="BI"/>
    <x v="1"/>
    <s v="India"/>
    <x v="7"/>
    <s v="2 to 3 hours per day"/>
    <x v="43"/>
    <x v="5"/>
    <x v="1"/>
  </r>
  <r>
    <x v="1190"/>
    <d v="2012-05-28T22:33:29"/>
    <n v="600000"/>
    <n v="600000"/>
    <s v="DOP"/>
    <n v="15.404364569961489"/>
    <s v="Analista de Produccion"/>
    <x v="7"/>
    <s v="Republica Dominicana"/>
    <x v="2"/>
    <s v="All the 8 hours baby, all the 8!"/>
    <x v="43"/>
    <x v="5"/>
    <x v="0"/>
  </r>
  <r>
    <x v="1191"/>
    <d v="2012-05-28T09:40:10"/>
    <s v="US$12,000/year"/>
    <n v="12000"/>
    <s v="USD"/>
    <n v="12"/>
    <s v="Manager"/>
    <x v="6"/>
    <s v="Asia"/>
    <x v="5"/>
    <s v="All the 8 hours baby, all the 8!"/>
    <x v="43"/>
    <x v="5"/>
    <x v="0"/>
  </r>
  <r>
    <x v="1192"/>
    <d v="2012-06-03T16:48:54"/>
    <n v="12000"/>
    <n v="12000"/>
    <s v="USD"/>
    <n v="12"/>
    <s v="MIS "/>
    <x v="1"/>
    <s v="India"/>
    <x v="7"/>
    <s v="All the 8 hours baby, all the 8!"/>
    <x v="43"/>
    <x v="5"/>
    <x v="0"/>
  </r>
  <r>
    <x v="1193"/>
    <d v="2012-05-26T22:29:16"/>
    <s v="3500 Rs"/>
    <n v="504000"/>
    <s v="INR"/>
    <n v="8.9751900104710547"/>
    <s v="MNR"/>
    <x v="6"/>
    <s v="India"/>
    <x v="7"/>
    <s v="All the 8 hours baby, all the 8!"/>
    <x v="43"/>
    <x v="5"/>
    <x v="0"/>
  </r>
  <r>
    <x v="1194"/>
    <d v="2012-05-29T12:20:32"/>
    <s v="400000INR"/>
    <n v="400000"/>
    <s v="INR"/>
    <n v="7.1231666749770275"/>
    <s v="PMO"/>
    <x v="6"/>
    <s v="India"/>
    <x v="7"/>
    <s v="All the 8 hours baby, all the 8!"/>
    <x v="43"/>
    <x v="5"/>
    <x v="0"/>
  </r>
  <r>
    <x v="1195"/>
    <d v="2012-05-26T12:20:07"/>
    <n v="450"/>
    <n v="5400"/>
    <s v="USD"/>
    <n v="5.4"/>
    <s v="manager"/>
    <x v="6"/>
    <s v="India"/>
    <x v="7"/>
    <s v="All the 8 hours baby, all the 8!"/>
    <x v="43"/>
    <x v="5"/>
    <x v="0"/>
  </r>
  <r>
    <x v="1196"/>
    <d v="2012-05-27T12:41:29"/>
    <s v="US 2130"/>
    <n v="25560"/>
    <s v="USD"/>
    <n v="25.56"/>
    <s v="Training Coordinator"/>
    <x v="6"/>
    <s v="saudi arabia"/>
    <x v="10"/>
    <s v="4 to 6 hours a day"/>
    <x v="43"/>
    <x v="5"/>
    <x v="2"/>
  </r>
  <r>
    <x v="1197"/>
    <d v="2012-05-29T17:09:52"/>
    <n v="300000"/>
    <n v="300000"/>
    <s v="INR"/>
    <n v="5.3423750062327704"/>
    <s v="Financial Modelling Analyst"/>
    <x v="7"/>
    <s v="India"/>
    <x v="7"/>
    <s v="All the 8 hours baby, all the 8!"/>
    <x v="43"/>
    <x v="5"/>
    <x v="0"/>
  </r>
  <r>
    <x v="1198"/>
    <d v="2012-06-12T21:58:21"/>
    <n v="4800"/>
    <n v="4800"/>
    <s v="USD"/>
    <n v="4.8"/>
    <s v="Sr Executive"/>
    <x v="6"/>
    <s v="India"/>
    <x v="7"/>
    <s v="All the 8 hours baby, all the 8!"/>
    <x v="43"/>
    <x v="5"/>
    <x v="0"/>
  </r>
  <r>
    <x v="1199"/>
    <d v="2012-05-26T12:48:19"/>
    <s v="230000 INR"/>
    <n v="230000"/>
    <s v="INR"/>
    <n v="4.0958208381117904"/>
    <s v="MIS Executive"/>
    <x v="1"/>
    <s v="India"/>
    <x v="7"/>
    <s v="All the 8 hours baby, all the 8!"/>
    <x v="43"/>
    <x v="5"/>
    <x v="0"/>
  </r>
  <r>
    <x v="1200"/>
    <d v="2012-05-26T12:35:42"/>
    <s v="INR 2 l;acks"/>
    <n v="200000"/>
    <s v="INR"/>
    <n v="3.5615833374885137"/>
    <s v="MIS EXECUTIVE"/>
    <x v="1"/>
    <s v="India"/>
    <x v="7"/>
    <s v="All the 8 hours baby, all the 8!"/>
    <x v="43"/>
    <x v="5"/>
    <x v="0"/>
  </r>
  <r>
    <x v="1201"/>
    <d v="2012-05-31T11:08:38"/>
    <s v="Rs. 200000/-"/>
    <n v="200000"/>
    <s v="INR"/>
    <n v="3.5615833374885137"/>
    <s v="Accounts Executive"/>
    <x v="4"/>
    <s v="India"/>
    <x v="7"/>
    <s v="All the 8 hours baby, all the 8!"/>
    <x v="43"/>
    <x v="5"/>
    <x v="0"/>
  </r>
  <r>
    <x v="1202"/>
    <d v="2012-05-28T16:53:13"/>
    <s v="Rs. 15000"/>
    <n v="180000"/>
    <s v="INR"/>
    <n v="3.2054250037396623"/>
    <s v="Logistics Operation Analyst"/>
    <x v="7"/>
    <s v="India"/>
    <x v="7"/>
    <s v="All the 8 hours baby, all the 8!"/>
    <x v="43"/>
    <x v="5"/>
    <x v="0"/>
  </r>
  <r>
    <x v="1203"/>
    <d v="2012-05-27T22:05:15"/>
    <n v="24000"/>
    <n v="24000"/>
    <s v="USD"/>
    <n v="24"/>
    <s v="business analyst"/>
    <x v="7"/>
    <s v="India"/>
    <x v="7"/>
    <s v="4 to 6 hours a day"/>
    <x v="43"/>
    <x v="5"/>
    <x v="2"/>
  </r>
  <r>
    <x v="1204"/>
    <d v="2012-05-26T10:59:39"/>
    <s v="1 lakh 60 thousand INR/Year"/>
    <n v="160000"/>
    <s v="INR"/>
    <n v="2.8492666699908109"/>
    <s v="MIS Executive"/>
    <x v="1"/>
    <s v="India"/>
    <x v="7"/>
    <s v="All the 8 hours baby, all the 8!"/>
    <x v="43"/>
    <x v="5"/>
    <x v="0"/>
  </r>
  <r>
    <x v="1205"/>
    <d v="2012-06-06T20:07:43"/>
    <s v="1.5 LINR"/>
    <n v="150000"/>
    <s v="INR"/>
    <n v="2.6711875031163852"/>
    <s v="MIS Executive"/>
    <x v="1"/>
    <s v="India"/>
    <x v="7"/>
    <s v="All the 8 hours baby, all the 8!"/>
    <x v="43"/>
    <x v="5"/>
    <x v="0"/>
  </r>
  <r>
    <x v="1206"/>
    <d v="2012-05-27T16:24:50"/>
    <n v="1300000"/>
    <n v="1300000"/>
    <s v="INR"/>
    <n v="23.150291693675339"/>
    <s v="banker"/>
    <x v="6"/>
    <s v="India"/>
    <x v="7"/>
    <s v="1 or 2 hours a day"/>
    <x v="43"/>
    <x v="5"/>
    <x v="3"/>
  </r>
  <r>
    <x v="1207"/>
    <d v="2012-05-31T06:23:09"/>
    <n v="22000"/>
    <n v="22000"/>
    <s v="USD"/>
    <n v="22"/>
    <s v="Data Manager"/>
    <x v="6"/>
    <s v="USA"/>
    <x v="0"/>
    <s v="4 to 6 hours a day"/>
    <x v="43"/>
    <x v="5"/>
    <x v="2"/>
  </r>
  <r>
    <x v="1208"/>
    <d v="2012-06-14T22:03:05"/>
    <n v="1720"/>
    <n v="20640"/>
    <s v="USD"/>
    <n v="20.64"/>
    <s v="Programme Officer"/>
    <x v="6"/>
    <s v="Singapore"/>
    <x v="5"/>
    <s v="4 to 6 hours a day"/>
    <x v="43"/>
    <x v="5"/>
    <x v="2"/>
  </r>
  <r>
    <x v="1209"/>
    <d v="2012-05-28T23:51:37"/>
    <s v="Euro 15.000"/>
    <n v="15000"/>
    <s v="EUR"/>
    <n v="19.055991584874118"/>
    <s v="business consultant"/>
    <x v="2"/>
    <s v="Italy"/>
    <x v="1"/>
    <s v="4 to 6 hours a day"/>
    <x v="43"/>
    <x v="5"/>
    <x v="2"/>
  </r>
  <r>
    <x v="1210"/>
    <d v="2012-05-30T11:20:33"/>
    <s v="MYR60000"/>
    <n v="60000"/>
    <s v="MYR"/>
    <n v="19.008034062397041"/>
    <s v="Liquidity Management Executive"/>
    <x v="6"/>
    <s v="Malaysia"/>
    <x v="5"/>
    <s v="4 to 6 hours a day"/>
    <x v="43"/>
    <x v="5"/>
    <x v="2"/>
  </r>
  <r>
    <x v="1211"/>
    <d v="2012-06-01T05:52:11"/>
    <n v="17728.57"/>
    <n v="17728"/>
    <s v="USD"/>
    <n v="17.728000000000002"/>
    <s v="Financial analyst"/>
    <x v="7"/>
    <s v="Mexico"/>
    <x v="2"/>
    <s v="4 to 6 hours a day"/>
    <x v="43"/>
    <x v="5"/>
    <x v="2"/>
  </r>
  <r>
    <x v="1212"/>
    <d v="2012-05-26T12:28:05"/>
    <s v="INR 9,50,000"/>
    <n v="950000"/>
    <s v="INR"/>
    <n v="16.917520853070439"/>
    <s v="Investment Banker"/>
    <x v="6"/>
    <s v="India"/>
    <x v="7"/>
    <s v="4 to 6 hours a day"/>
    <x v="43"/>
    <x v="5"/>
    <x v="2"/>
  </r>
  <r>
    <x v="1213"/>
    <d v="2012-05-26T22:43:12"/>
    <n v="15500"/>
    <n v="15500"/>
    <s v="USD"/>
    <n v="15.5"/>
    <s v="Engineer"/>
    <x v="8"/>
    <s v="India"/>
    <x v="7"/>
    <s v="1 or 2 hours a day"/>
    <x v="43"/>
    <x v="5"/>
    <x v="3"/>
  </r>
  <r>
    <x v="1214"/>
    <d v="2012-05-27T14:55:30"/>
    <s v="INR 850,000"/>
    <n v="850000"/>
    <s v="INR"/>
    <n v="15.136729184326184"/>
    <s v="Assistant Manager"/>
    <x v="6"/>
    <s v="India"/>
    <x v="7"/>
    <s v="2 to 3 hours per day"/>
    <x v="43"/>
    <x v="5"/>
    <x v="1"/>
  </r>
  <r>
    <x v="1215"/>
    <d v="2012-05-26T12:14:07"/>
    <s v="Rs 800000"/>
    <n v="800000"/>
    <s v="INR"/>
    <n v="14.246333349954055"/>
    <s v="Engineer"/>
    <x v="8"/>
    <s v="India"/>
    <x v="7"/>
    <s v="2 to 3 hours per day"/>
    <x v="43"/>
    <x v="5"/>
    <x v="1"/>
  </r>
  <r>
    <x v="1216"/>
    <d v="2012-05-30T02:22:39"/>
    <n v="14000"/>
    <n v="14000"/>
    <s v="USD"/>
    <n v="14"/>
    <s v="Consultant"/>
    <x v="2"/>
    <s v="India"/>
    <x v="7"/>
    <s v="4 to 6 hours a day"/>
    <x v="43"/>
    <x v="5"/>
    <x v="2"/>
  </r>
  <r>
    <x v="1217"/>
    <d v="2012-05-29T00:32:35"/>
    <s v="INR 750,000"/>
    <n v="750000"/>
    <s v="INR"/>
    <n v="13.355937515581925"/>
    <s v="Assistant Manager"/>
    <x v="6"/>
    <s v="India"/>
    <x v="7"/>
    <s v="2 to 3 hours per day"/>
    <x v="43"/>
    <x v="5"/>
    <x v="1"/>
  </r>
  <r>
    <x v="1218"/>
    <d v="2012-05-27T12:57:51"/>
    <s v="Rs.60000/-"/>
    <n v="720000"/>
    <s v="INR"/>
    <n v="12.821700014958649"/>
    <s v="Article (Internship) - CA"/>
    <x v="4"/>
    <s v="India"/>
    <x v="7"/>
    <s v="4 to 6 hours a day"/>
    <x v="43"/>
    <x v="5"/>
    <x v="2"/>
  </r>
  <r>
    <x v="1219"/>
    <d v="2012-05-30T17:18:38"/>
    <s v="INR 60000"/>
    <n v="720000"/>
    <s v="INR"/>
    <n v="12.821700014958649"/>
    <s v="DEO"/>
    <x v="7"/>
    <s v="India"/>
    <x v="7"/>
    <s v="4 to 6 hours a day"/>
    <x v="43"/>
    <x v="5"/>
    <x v="2"/>
  </r>
  <r>
    <x v="1220"/>
    <d v="2012-05-27T21:24:42"/>
    <s v="7 Lakhs"/>
    <n v="700000"/>
    <s v="INR"/>
    <n v="12.465541681209798"/>
    <s v="Business Support Executive"/>
    <x v="6"/>
    <s v="India"/>
    <x v="7"/>
    <s v="4 to 6 hours a day"/>
    <x v="43"/>
    <x v="5"/>
    <x v="2"/>
  </r>
  <r>
    <x v="1221"/>
    <d v="2012-05-28T14:12:35"/>
    <s v="12000 $"/>
    <n v="12000"/>
    <s v="USD"/>
    <n v="12"/>
    <s v="planning &amp; Sales Control emploee"/>
    <x v="5"/>
    <s v="Iran"/>
    <x v="10"/>
    <s v="4 to 6 hours a day"/>
    <x v="43"/>
    <x v="5"/>
    <x v="2"/>
  </r>
  <r>
    <x v="1222"/>
    <d v="2012-05-29T18:35:10"/>
    <s v="9 067"/>
    <n v="9067"/>
    <s v="EUR"/>
    <n v="11.518711713336909"/>
    <s v="assistant"/>
    <x v="7"/>
    <s v="Hungary"/>
    <x v="4"/>
    <s v="2 to 3 hours per day"/>
    <x v="43"/>
    <x v="5"/>
    <x v="1"/>
  </r>
  <r>
    <x v="1223"/>
    <d v="2012-05-26T11:37:53"/>
    <n v="600000"/>
    <n v="600000"/>
    <s v="INR"/>
    <n v="10.684750012465541"/>
    <s v="Financial Analyst"/>
    <x v="7"/>
    <s v="India"/>
    <x v="7"/>
    <s v="2 to 3 hours per day"/>
    <x v="43"/>
    <x v="5"/>
    <x v="1"/>
  </r>
  <r>
    <x v="1224"/>
    <d v="2012-05-27T14:49:12"/>
    <s v="5,00,000 INR"/>
    <n v="500000"/>
    <s v="INR"/>
    <n v="8.9039583437212837"/>
    <s v="Planning Engineer"/>
    <x v="8"/>
    <s v="India"/>
    <x v="7"/>
    <s v="2 to 3 hours per day"/>
    <x v="43"/>
    <x v="5"/>
    <x v="1"/>
  </r>
  <r>
    <x v="1225"/>
    <d v="2012-05-29T00:28:38"/>
    <n v="500000"/>
    <n v="500000"/>
    <s v="INR"/>
    <n v="8.9039583437212837"/>
    <s v="Consultant"/>
    <x v="2"/>
    <s v="India"/>
    <x v="7"/>
    <s v="2 to 3 hours per day"/>
    <x v="43"/>
    <x v="5"/>
    <x v="1"/>
  </r>
  <r>
    <x v="1226"/>
    <d v="2012-05-26T12:17:01"/>
    <n v="480000"/>
    <n v="480000"/>
    <s v="INR"/>
    <n v="8.5478000099724323"/>
    <s v="BI Consultant"/>
    <x v="1"/>
    <s v="India"/>
    <x v="7"/>
    <s v="1 or 2 hours a day"/>
    <x v="43"/>
    <x v="5"/>
    <x v="3"/>
  </r>
  <r>
    <x v="1227"/>
    <d v="2012-05-26T10:22:45"/>
    <s v="INR 420000"/>
    <n v="420000"/>
    <s v="INR"/>
    <n v="7.479325008725878"/>
    <s v="Assistant EDP"/>
    <x v="7"/>
    <s v="India"/>
    <x v="7"/>
    <s v="4 to 6 hours a day"/>
    <x v="43"/>
    <x v="5"/>
    <x v="2"/>
  </r>
  <r>
    <x v="1228"/>
    <d v="2012-05-26T08:51:04"/>
    <s v="4,00,000"/>
    <n v="400000"/>
    <s v="INR"/>
    <n v="7.1231666749770275"/>
    <s v="BPO"/>
    <x v="6"/>
    <s v="India"/>
    <x v="7"/>
    <s v="1 or 2 hours a day"/>
    <x v="43"/>
    <x v="5"/>
    <x v="3"/>
  </r>
  <r>
    <x v="1229"/>
    <d v="2012-06-12T01:58:00"/>
    <n v="400000"/>
    <n v="400000"/>
    <s v="INR"/>
    <n v="7.1231666749770275"/>
    <s v="business analyst"/>
    <x v="7"/>
    <s v="India"/>
    <x v="7"/>
    <s v="2 to 3 hours per day"/>
    <x v="43"/>
    <x v="5"/>
    <x v="1"/>
  </r>
  <r>
    <x v="1230"/>
    <d v="2012-05-28T12:00:14"/>
    <n v="3.65"/>
    <n v="365000"/>
    <s v="INR"/>
    <n v="6.4998895909165375"/>
    <s v="associate analyst"/>
    <x v="7"/>
    <s v="India"/>
    <x v="7"/>
    <s v="4 to 6 hours a day"/>
    <x v="43"/>
    <x v="5"/>
    <x v="2"/>
  </r>
  <r>
    <x v="1231"/>
    <d v="2012-05-26T13:22:43"/>
    <n v="300000"/>
    <n v="300000"/>
    <s v="INR"/>
    <n v="5.3423750062327704"/>
    <s v="govt"/>
    <x v="6"/>
    <s v="India"/>
    <x v="7"/>
    <s v="2 to 3 hours per day"/>
    <x v="43"/>
    <x v="5"/>
    <x v="1"/>
  </r>
  <r>
    <x v="1232"/>
    <d v="2012-05-26T12:50:08"/>
    <s v="23000 Rupees"/>
    <n v="276000"/>
    <s v="INR"/>
    <n v="4.9149850057341489"/>
    <s v="Education Officer"/>
    <x v="6"/>
    <s v="Pakistan"/>
    <x v="5"/>
    <s v="1 or 2 hours a day"/>
    <x v="43"/>
    <x v="5"/>
    <x v="3"/>
  </r>
  <r>
    <x v="1233"/>
    <d v="2012-05-28T15:49:54"/>
    <s v="Rs. 250000"/>
    <n v="250000"/>
    <s v="INR"/>
    <n v="4.4519791718606418"/>
    <s v="MIS Executive"/>
    <x v="1"/>
    <s v="India"/>
    <x v="7"/>
    <s v="2 to 3 hours per day"/>
    <x v="43"/>
    <x v="5"/>
    <x v="1"/>
  </r>
  <r>
    <x v="1234"/>
    <d v="2012-06-19T15:15:38"/>
    <n v="250000"/>
    <n v="250000"/>
    <s v="INR"/>
    <n v="4.4519791718606418"/>
    <s v="MIS EXECUTIVE"/>
    <x v="1"/>
    <s v="India"/>
    <x v="7"/>
    <s v="4 to 6 hours a day"/>
    <x v="43"/>
    <x v="5"/>
    <x v="2"/>
  </r>
  <r>
    <x v="1235"/>
    <d v="2012-05-26T22:08:56"/>
    <s v="Rs 20000"/>
    <n v="240000"/>
    <s v="INR"/>
    <n v="4.2739000049862161"/>
    <s v="MANAGER"/>
    <x v="6"/>
    <s v="India"/>
    <x v="7"/>
    <s v="2 to 3 hours per day"/>
    <x v="43"/>
    <x v="5"/>
    <x v="1"/>
  </r>
  <r>
    <x v="1236"/>
    <d v="2012-05-28T15:49:22"/>
    <n v="240000"/>
    <n v="240000"/>
    <s v="INR"/>
    <n v="4.2739000049862161"/>
    <s v="Executive"/>
    <x v="7"/>
    <s v="India"/>
    <x v="7"/>
    <s v="2 to 3 hours per day"/>
    <x v="43"/>
    <x v="5"/>
    <x v="1"/>
  </r>
  <r>
    <x v="1237"/>
    <d v="2012-06-03T14:27:29"/>
    <n v="4019"/>
    <n v="4019"/>
    <s v="USD"/>
    <n v="4.0190000000000001"/>
    <s v="Clinical Intake Specialist"/>
    <x v="0"/>
    <s v="Philippines"/>
    <x v="5"/>
    <s v="2 to 3 hours per day"/>
    <x v="43"/>
    <x v="5"/>
    <x v="1"/>
  </r>
  <r>
    <x v="1238"/>
    <d v="2012-05-26T13:05:03"/>
    <s v="220000 in INR"/>
    <n v="220000"/>
    <s v="INR"/>
    <n v="3.9177416712373652"/>
    <s v="Accounts Payable Analyst"/>
    <x v="7"/>
    <s v="India"/>
    <x v="7"/>
    <s v="2 to 3 hours per day"/>
    <x v="43"/>
    <x v="5"/>
    <x v="1"/>
  </r>
  <r>
    <x v="1239"/>
    <d v="2012-05-26T11:36:04"/>
    <s v="Rs. 200000"/>
    <n v="200000"/>
    <s v="INR"/>
    <n v="3.5615833374885137"/>
    <s v="Auditor"/>
    <x v="4"/>
    <s v="India"/>
    <x v="7"/>
    <s v="4 to 6 hours a day"/>
    <x v="43"/>
    <x v="5"/>
    <x v="2"/>
  </r>
  <r>
    <x v="1240"/>
    <d v="2012-05-28T14:45:04"/>
    <s v="2LAKHS"/>
    <n v="200000"/>
    <s v="INR"/>
    <n v="3.5615833374885137"/>
    <s v="MIS Executive"/>
    <x v="1"/>
    <s v="India"/>
    <x v="7"/>
    <s v="4 to 6 hours a day"/>
    <x v="43"/>
    <x v="5"/>
    <x v="2"/>
  </r>
  <r>
    <x v="1241"/>
    <d v="2012-05-29T15:02:56"/>
    <s v="2 LPA"/>
    <n v="200000"/>
    <s v="INR"/>
    <n v="3.5615833374885137"/>
    <s v="MIS"/>
    <x v="1"/>
    <s v="India"/>
    <x v="7"/>
    <s v="2 to 3 hours per day"/>
    <x v="43"/>
    <x v="5"/>
    <x v="1"/>
  </r>
  <r>
    <x v="1242"/>
    <d v="2012-06-04T02:03:53"/>
    <s v="280$/ month"/>
    <n v="3360"/>
    <s v="USD"/>
    <n v="3.36"/>
    <s v="service executive"/>
    <x v="7"/>
    <s v="India"/>
    <x v="7"/>
    <s v="1 or 2 hours a day"/>
    <x v="43"/>
    <x v="5"/>
    <x v="3"/>
  </r>
  <r>
    <x v="1243"/>
    <d v="2012-06-20T12:53:56"/>
    <n v="180000"/>
    <n v="180000"/>
    <s v="INR"/>
    <n v="3.2054250037396623"/>
    <s v="Customer Resolution"/>
    <x v="7"/>
    <s v="India"/>
    <x v="7"/>
    <s v="4 to 6 hours a day"/>
    <x v="43"/>
    <x v="5"/>
    <x v="2"/>
  </r>
  <r>
    <x v="1244"/>
    <d v="2012-06-19T17:01:38"/>
    <s v="52,224.00ETB"/>
    <n v="52224"/>
    <s v="ETB"/>
    <n v="2.953846153846154"/>
    <s v="Project Costing &amp;Dashboard reporting"/>
    <x v="1"/>
    <s v="Ethiopia"/>
    <x v="8"/>
    <s v="4 to 6 hours a day"/>
    <x v="43"/>
    <x v="5"/>
    <x v="2"/>
  </r>
  <r>
    <x v="1245"/>
    <d v="2012-06-11T17:54:22"/>
    <n v="200"/>
    <n v="2400"/>
    <s v="USD"/>
    <n v="2.4"/>
    <s v="computer operator"/>
    <x v="7"/>
    <s v="India"/>
    <x v="7"/>
    <s v="2 to 3 hours per day"/>
    <x v="43"/>
    <x v="5"/>
    <x v="1"/>
  </r>
  <r>
    <x v="1246"/>
    <d v="2012-05-26T13:12:48"/>
    <s v="1,20,000 INR"/>
    <n v="120000"/>
    <s v="INR"/>
    <n v="2.1369500024931081"/>
    <s v="Data Analyst"/>
    <x v="7"/>
    <s v="India"/>
    <x v="7"/>
    <s v="2 to 3 hours per day"/>
    <x v="43"/>
    <x v="5"/>
    <x v="1"/>
  </r>
  <r>
    <x v="1247"/>
    <d v="2012-05-28T11:37:17"/>
    <s v="LKR 240000"/>
    <n v="240000"/>
    <s v="LKR"/>
    <n v="1.8057739622442759"/>
    <s v="Management Trainee"/>
    <x v="6"/>
    <s v="Sri Lanka"/>
    <x v="5"/>
    <s v="4 to 6 hours a day"/>
    <x v="43"/>
    <x v="5"/>
    <x v="2"/>
  </r>
  <r>
    <x v="1248"/>
    <d v="2012-05-28T08:26:43"/>
    <n v="94000"/>
    <n v="94000"/>
    <s v="AUD"/>
    <n v="95.871507701847761"/>
    <s v="Business Analyst"/>
    <x v="7"/>
    <s v="Australia"/>
    <x v="11"/>
    <s v="2 to 3 hours per day"/>
    <x v="44"/>
    <x v="5"/>
    <x v="1"/>
  </r>
  <r>
    <x v="1249"/>
    <d v="2012-06-08T00:01:49"/>
    <n v="68000"/>
    <n v="68000"/>
    <s v="USD"/>
    <n v="68"/>
    <s v="Tax Associate"/>
    <x v="7"/>
    <s v="USA"/>
    <x v="0"/>
    <s v="4 to 6 hours a day"/>
    <x v="44"/>
    <x v="5"/>
    <x v="2"/>
  </r>
  <r>
    <x v="1250"/>
    <d v="2012-05-26T18:29:06"/>
    <n v="13500"/>
    <n v="13500"/>
    <s v="USD"/>
    <n v="13.5"/>
    <s v="MIS"/>
    <x v="1"/>
    <s v="India"/>
    <x v="7"/>
    <s v="All the 8 hours baby, all the 8!"/>
    <x v="44"/>
    <x v="5"/>
    <x v="0"/>
  </r>
  <r>
    <x v="1251"/>
    <d v="2012-06-02T20:50:40"/>
    <n v="400000"/>
    <n v="400000"/>
    <s v="INR"/>
    <n v="7.1231666749770275"/>
    <s v="application dev"/>
    <x v="7"/>
    <s v="India"/>
    <x v="7"/>
    <s v="1 or 2 hours a day"/>
    <x v="44"/>
    <x v="5"/>
    <x v="3"/>
  </r>
  <r>
    <x v="1252"/>
    <d v="2012-05-28T11:33:07"/>
    <s v="350000 Rs"/>
    <n v="350000"/>
    <s v="INR"/>
    <n v="6.2327708406048989"/>
    <s v="Data Analyst"/>
    <x v="7"/>
    <s v="India"/>
    <x v="7"/>
    <s v="4 to 6 hours a day"/>
    <x v="44"/>
    <x v="5"/>
    <x v="2"/>
  </r>
  <r>
    <x v="1253"/>
    <d v="2012-06-04T18:55:54"/>
    <s v="INR 3.2 lpa"/>
    <n v="320000"/>
    <s v="INR"/>
    <n v="5.6985333399816218"/>
    <s v="Research Associate"/>
    <x v="7"/>
    <s v="India"/>
    <x v="7"/>
    <s v="4 to 6 hours a day"/>
    <x v="44"/>
    <x v="5"/>
    <x v="2"/>
  </r>
  <r>
    <x v="1254"/>
    <d v="2012-06-01T14:32:41"/>
    <n v="250000"/>
    <n v="250000"/>
    <s v="INR"/>
    <n v="4.4519791718606418"/>
    <s v="Analytics engineer"/>
    <x v="8"/>
    <s v="India"/>
    <x v="7"/>
    <s v="4 to 6 hours a day"/>
    <x v="44"/>
    <x v="5"/>
    <x v="2"/>
  </r>
  <r>
    <x v="1255"/>
    <d v="2012-05-26T18:56:52"/>
    <n v="570000"/>
    <n v="570000"/>
    <s v="INR"/>
    <n v="10.150512511842264"/>
    <s v="Analyst"/>
    <x v="7"/>
    <s v="India"/>
    <x v="7"/>
    <s v="All the 8 hours baby, all the 8!"/>
    <x v="45"/>
    <x v="5"/>
    <x v="0"/>
  </r>
  <r>
    <x v="1256"/>
    <d v="2012-05-29T18:38:51"/>
    <n v="125000"/>
    <n v="125000"/>
    <s v="USD"/>
    <n v="125"/>
    <s v="Vice President of Performance Management"/>
    <x v="6"/>
    <s v="USA"/>
    <x v="0"/>
    <s v="4 to 6 hours a day"/>
    <x v="46"/>
    <x v="5"/>
    <x v="2"/>
  </r>
  <r>
    <x v="1257"/>
    <d v="2012-05-28T08:41:13"/>
    <n v="120000"/>
    <n v="120000"/>
    <s v="AUD"/>
    <n v="122.38915876831629"/>
    <s v="analyst"/>
    <x v="7"/>
    <s v="Australia"/>
    <x v="11"/>
    <s v="4 to 6 hours a day"/>
    <x v="46"/>
    <x v="5"/>
    <x v="2"/>
  </r>
  <r>
    <x v="1258"/>
    <d v="2012-05-28T23:33:59"/>
    <n v="88000"/>
    <n v="88000"/>
    <s v="USD"/>
    <n v="88"/>
    <s v="Manager, Strategy &amp; Insights"/>
    <x v="6"/>
    <s v="USA"/>
    <x v="0"/>
    <s v="4 to 6 hours a day"/>
    <x v="46"/>
    <x v="5"/>
    <x v="2"/>
  </r>
  <r>
    <x v="1259"/>
    <d v="2012-06-05T04:06:09"/>
    <n v="80000"/>
    <n v="80000"/>
    <s v="USD"/>
    <n v="80"/>
    <s v="Data Resource Specialist"/>
    <x v="0"/>
    <s v="USA"/>
    <x v="0"/>
    <s v="2 to 3 hours per day"/>
    <x v="46"/>
    <x v="5"/>
    <x v="1"/>
  </r>
  <r>
    <x v="1260"/>
    <d v="2012-06-13T00:23:31"/>
    <n v="80000"/>
    <n v="80000"/>
    <s v="USD"/>
    <n v="80"/>
    <s v="Manager, Operations"/>
    <x v="6"/>
    <s v="USA"/>
    <x v="0"/>
    <s v="4 to 6 hours a day"/>
    <x v="46"/>
    <x v="5"/>
    <x v="2"/>
  </r>
  <r>
    <x v="1261"/>
    <d v="2012-06-07T15:19:53"/>
    <n v="50000"/>
    <n v="50000"/>
    <s v="GBP"/>
    <n v="78.808913603364203"/>
    <s v="Research Analyst"/>
    <x v="7"/>
    <s v="UK"/>
    <x v="3"/>
    <s v="2 to 3 hours per day"/>
    <x v="46"/>
    <x v="5"/>
    <x v="1"/>
  </r>
  <r>
    <x v="1262"/>
    <d v="2012-05-30T22:32:21"/>
    <n v="66000"/>
    <n v="66000"/>
    <s v="USD"/>
    <n v="66"/>
    <s v="Director of Business Analytics"/>
    <x v="7"/>
    <s v="USA"/>
    <x v="0"/>
    <s v="4 to 6 hours a day"/>
    <x v="46"/>
    <x v="5"/>
    <x v="2"/>
  </r>
  <r>
    <x v="1263"/>
    <d v="2012-06-09T01:15:44"/>
    <n v="65000"/>
    <n v="65000"/>
    <s v="USD"/>
    <n v="65"/>
    <s v="Compliance Officer"/>
    <x v="6"/>
    <s v="USA"/>
    <x v="0"/>
    <s v="4 to 6 hours a day"/>
    <x v="46"/>
    <x v="5"/>
    <x v="2"/>
  </r>
  <r>
    <x v="1264"/>
    <d v="2012-05-28T23:05:03"/>
    <s v="216000 AED"/>
    <n v="216000"/>
    <s v="AED"/>
    <n v="58.799349940520109"/>
    <s v="Financial analyst"/>
    <x v="7"/>
    <s v="Dubai"/>
    <x v="10"/>
    <s v="4 to 6 hours a day"/>
    <x v="46"/>
    <x v="5"/>
    <x v="2"/>
  </r>
  <r>
    <x v="1265"/>
    <d v="2012-05-28T07:21:12"/>
    <n v="56600"/>
    <n v="56600"/>
    <s v="AUD"/>
    <n v="57.726886552389189"/>
    <s v="Operations Coordinator"/>
    <x v="6"/>
    <s v="Australia"/>
    <x v="11"/>
    <s v="2 to 3 hours per day"/>
    <x v="46"/>
    <x v="5"/>
    <x v="1"/>
  </r>
  <r>
    <x v="1266"/>
    <d v="2012-05-30T01:25:26"/>
    <n v="57678.400000000001"/>
    <n v="57678"/>
    <s v="USD"/>
    <n v="57.677999999999997"/>
    <s v="Financial Analyst"/>
    <x v="7"/>
    <s v="USA"/>
    <x v="0"/>
    <s v="4 to 6 hours a day"/>
    <x v="46"/>
    <x v="5"/>
    <x v="2"/>
  </r>
  <r>
    <x v="1267"/>
    <d v="2012-05-28T23:17:31"/>
    <n v="56000"/>
    <n v="56000"/>
    <s v="USD"/>
    <n v="56"/>
    <s v="Analyst"/>
    <x v="7"/>
    <s v="USA"/>
    <x v="0"/>
    <s v="1 or 2 hours a day"/>
    <x v="46"/>
    <x v="5"/>
    <x v="3"/>
  </r>
  <r>
    <x v="1268"/>
    <d v="2012-06-02T02:24:39"/>
    <n v="55000"/>
    <n v="55000"/>
    <s v="USD"/>
    <n v="55"/>
    <s v="Business Analyst"/>
    <x v="7"/>
    <s v="USA"/>
    <x v="0"/>
    <s v="4 to 6 hours a day"/>
    <x v="46"/>
    <x v="5"/>
    <x v="2"/>
  </r>
  <r>
    <x v="1269"/>
    <d v="2012-05-26T23:04:53"/>
    <n v="42000"/>
    <n v="42000"/>
    <s v="EUR"/>
    <n v="53.356776437647525"/>
    <s v="Project Engineer"/>
    <x v="8"/>
    <s v="The Netherlands"/>
    <x v="1"/>
    <s v="4 to 6 hours a day"/>
    <x v="46"/>
    <x v="5"/>
    <x v="2"/>
  </r>
  <r>
    <x v="1270"/>
    <d v="2012-05-28T22:51:27"/>
    <n v="31763"/>
    <n v="31763"/>
    <s v="GBP"/>
    <n v="50.064150455673143"/>
    <s v="Network Administrator"/>
    <x v="7"/>
    <s v="UK"/>
    <x v="3"/>
    <s v="2 to 3 hours per day"/>
    <x v="46"/>
    <x v="5"/>
    <x v="1"/>
  </r>
  <r>
    <x v="1271"/>
    <d v="2012-05-29T09:52:02"/>
    <s v="48000 $AUD"/>
    <n v="48000"/>
    <s v="AUD"/>
    <n v="48.955663507326513"/>
    <s v="Research Assistant"/>
    <x v="7"/>
    <s v="Australia"/>
    <x v="11"/>
    <s v="1 or 2 hours a day"/>
    <x v="46"/>
    <x v="5"/>
    <x v="3"/>
  </r>
  <r>
    <x v="1272"/>
    <d v="2012-05-26T06:40:59"/>
    <n v="45000"/>
    <n v="45000"/>
    <s v="USD"/>
    <n v="45"/>
    <s v="Workflow Analyst"/>
    <x v="7"/>
    <s v="USA"/>
    <x v="0"/>
    <s v="4 to 6 hours a day"/>
    <x v="46"/>
    <x v="5"/>
    <x v="2"/>
  </r>
  <r>
    <x v="1273"/>
    <d v="2012-06-07T06:22:17"/>
    <s v="Â£27000"/>
    <n v="27000"/>
    <s v="GBP"/>
    <n v="42.556813345816671"/>
    <s v="Network Designer"/>
    <x v="7"/>
    <s v="UK"/>
    <x v="3"/>
    <s v="4 to 6 hours a day"/>
    <x v="46"/>
    <x v="5"/>
    <x v="2"/>
  </r>
  <r>
    <x v="1274"/>
    <d v="2012-06-02T06:31:21"/>
    <s v="42000 US"/>
    <n v="42000"/>
    <s v="USD"/>
    <n v="42"/>
    <s v="production clerk"/>
    <x v="7"/>
    <s v="USA"/>
    <x v="0"/>
    <s v="4 to 6 hours a day"/>
    <x v="46"/>
    <x v="5"/>
    <x v="2"/>
  </r>
  <r>
    <x v="1275"/>
    <d v="2012-05-30T13:36:48"/>
    <n v="41000"/>
    <n v="41000"/>
    <s v="USD"/>
    <n v="41"/>
    <s v="Marketing Analyst"/>
    <x v="7"/>
    <s v="Japan"/>
    <x v="5"/>
    <s v="2 to 3 hours per day"/>
    <x v="46"/>
    <x v="5"/>
    <x v="1"/>
  </r>
  <r>
    <x v="1276"/>
    <d v="2012-05-29T02:12:32"/>
    <s v="Â£26000"/>
    <n v="26000"/>
    <s v="GBP"/>
    <n v="40.980635073749383"/>
    <s v="Business Analyst"/>
    <x v="7"/>
    <s v="UK"/>
    <x v="3"/>
    <s v="4 to 6 hours a day"/>
    <x v="46"/>
    <x v="5"/>
    <x v="2"/>
  </r>
  <r>
    <x v="1277"/>
    <d v="2012-05-29T17:17:13"/>
    <s v="Â£26000"/>
    <n v="26000"/>
    <s v="GBP"/>
    <n v="40.980635073749383"/>
    <s v="Web Analyst"/>
    <x v="7"/>
    <s v="UK"/>
    <x v="3"/>
    <s v="4 to 6 hours a day"/>
    <x v="46"/>
    <x v="5"/>
    <x v="2"/>
  </r>
  <r>
    <x v="1278"/>
    <d v="2012-05-28T19:23:29"/>
    <n v="40000"/>
    <n v="40000"/>
    <s v="USD"/>
    <n v="40"/>
    <s v="Engineer"/>
    <x v="8"/>
    <s v="India"/>
    <x v="7"/>
    <s v="2 to 3 hours per day"/>
    <x v="46"/>
    <x v="5"/>
    <x v="1"/>
  </r>
  <r>
    <x v="1279"/>
    <d v="2012-06-11T21:03:36"/>
    <n v="40000"/>
    <n v="40000"/>
    <s v="USD"/>
    <n v="40"/>
    <s v="Intern"/>
    <x v="7"/>
    <s v="USA"/>
    <x v="0"/>
    <s v="2 to 3 hours per day"/>
    <x v="46"/>
    <x v="5"/>
    <x v="1"/>
  </r>
  <r>
    <x v="1280"/>
    <d v="2012-05-31T23:09:08"/>
    <s v="Â£25000"/>
    <n v="25000"/>
    <s v="GBP"/>
    <n v="39.404456801682102"/>
    <s v="Reporting Team Lead"/>
    <x v="1"/>
    <s v="UK"/>
    <x v="3"/>
    <s v="4 to 6 hours a day"/>
    <x v="46"/>
    <x v="5"/>
    <x v="2"/>
  </r>
  <r>
    <x v="1281"/>
    <d v="2012-05-27T00:12:53"/>
    <n v="30000"/>
    <n v="30000"/>
    <s v="USD"/>
    <n v="30"/>
    <s v="MIS Executive"/>
    <x v="1"/>
    <s v="India"/>
    <x v="7"/>
    <s v="4 to 6 hours a day"/>
    <x v="46"/>
    <x v="5"/>
    <x v="2"/>
  </r>
  <r>
    <x v="1282"/>
    <d v="2012-05-30T03:20:17"/>
    <s v="24000 USD"/>
    <n v="24000"/>
    <s v="USD"/>
    <n v="24"/>
    <s v="inventory controller"/>
    <x v="5"/>
    <s v="USA"/>
    <x v="0"/>
    <s v="1 or 2 hours a day"/>
    <x v="46"/>
    <x v="5"/>
    <x v="3"/>
  </r>
  <r>
    <x v="1283"/>
    <d v="2012-05-28T11:33:05"/>
    <s v="AUD$70,000"/>
    <n v="70000"/>
    <s v="AUD"/>
    <n v="71.393675948184509"/>
    <s v="Director"/>
    <x v="3"/>
    <s v="Australia"/>
    <x v="11"/>
    <s v="All the 8 hours baby, all the 8!"/>
    <x v="46"/>
    <x v="5"/>
    <x v="0"/>
  </r>
  <r>
    <x v="1284"/>
    <d v="2012-06-07T09:25:45"/>
    <n v="70000"/>
    <n v="70000"/>
    <s v="CAD"/>
    <n v="68.835306612122878"/>
    <s v="Financial Analyst"/>
    <x v="7"/>
    <s v="Canada"/>
    <x v="6"/>
    <s v="All the 8 hours baby, all the 8!"/>
    <x v="46"/>
    <x v="5"/>
    <x v="0"/>
  </r>
  <r>
    <x v="1285"/>
    <d v="2012-06-08T14:43:05"/>
    <n v="60000"/>
    <n v="60000"/>
    <s v="USD"/>
    <n v="60"/>
    <s v="Project Lead "/>
    <x v="6"/>
    <s v="USA"/>
    <x v="0"/>
    <s v="All the 8 hours baby, all the 8!"/>
    <x v="46"/>
    <x v="5"/>
    <x v="0"/>
  </r>
  <r>
    <x v="1286"/>
    <d v="2012-06-08T14:43:40"/>
    <n v="60000"/>
    <n v="60000"/>
    <s v="USD"/>
    <n v="60"/>
    <s v="Project Lead "/>
    <x v="6"/>
    <s v="USA"/>
    <x v="0"/>
    <s v="All the 8 hours baby, all the 8!"/>
    <x v="46"/>
    <x v="5"/>
    <x v="0"/>
  </r>
  <r>
    <x v="1287"/>
    <d v="2012-06-01T20:37:53"/>
    <n v="50000"/>
    <n v="50000"/>
    <s v="USD"/>
    <n v="50"/>
    <s v="Sales Operations Analyst"/>
    <x v="7"/>
    <s v="USA"/>
    <x v="0"/>
    <s v="All the 8 hours baby, all the 8!"/>
    <x v="46"/>
    <x v="5"/>
    <x v="0"/>
  </r>
  <r>
    <x v="1288"/>
    <d v="2012-05-28T14:12:52"/>
    <s v="Rs. 1200000"/>
    <n v="1200000"/>
    <s v="INR"/>
    <n v="21.369500024931082"/>
    <s v="Management Trainee"/>
    <x v="6"/>
    <s v="India"/>
    <x v="7"/>
    <s v="2 to 3 hours per day"/>
    <x v="46"/>
    <x v="5"/>
    <x v="1"/>
  </r>
  <r>
    <x v="1289"/>
    <d v="2012-06-07T23:33:23"/>
    <n v="45000"/>
    <n v="45000"/>
    <s v="USD"/>
    <n v="45"/>
    <s v="Sourcing Analyst"/>
    <x v="7"/>
    <s v="USA"/>
    <x v="0"/>
    <s v="All the 8 hours baby, all the 8!"/>
    <x v="46"/>
    <x v="5"/>
    <x v="0"/>
  </r>
  <r>
    <x v="1290"/>
    <d v="2012-05-30T18:16:05"/>
    <n v="42000"/>
    <n v="42000"/>
    <s v="USD"/>
    <n v="42"/>
    <s v="Service Solution Rep"/>
    <x v="7"/>
    <s v="USA"/>
    <x v="0"/>
    <s v="All the 8 hours baby, all the 8!"/>
    <x v="46"/>
    <x v="5"/>
    <x v="0"/>
  </r>
  <r>
    <x v="1291"/>
    <d v="2012-05-27T06:17:41"/>
    <n v="40000"/>
    <n v="40000"/>
    <s v="USD"/>
    <n v="40"/>
    <s v="IT Capacity Planner"/>
    <x v="7"/>
    <s v="USA"/>
    <x v="0"/>
    <s v="All the 8 hours baby, all the 8!"/>
    <x v="46"/>
    <x v="5"/>
    <x v="0"/>
  </r>
  <r>
    <x v="1292"/>
    <d v="2012-06-06T11:21:08"/>
    <n v="36000"/>
    <n v="36000"/>
    <s v="CAD"/>
    <n v="35.401014829091764"/>
    <s v="data organizer"/>
    <x v="7"/>
    <s v="Canada"/>
    <x v="6"/>
    <s v="All the 8 hours baby, all the 8!"/>
    <x v="46"/>
    <x v="5"/>
    <x v="0"/>
  </r>
  <r>
    <x v="1293"/>
    <d v="2012-06-11T22:21:25"/>
    <n v="33600"/>
    <n v="33600"/>
    <s v="USD"/>
    <n v="33.6"/>
    <s v="Executive"/>
    <x v="7"/>
    <s v="Singapore"/>
    <x v="5"/>
    <s v="All the 8 hours baby, all the 8!"/>
    <x v="46"/>
    <x v="5"/>
    <x v="0"/>
  </r>
  <r>
    <x v="1294"/>
    <d v="2012-06-11T22:22:00"/>
    <n v="33600"/>
    <n v="33600"/>
    <s v="USD"/>
    <n v="33.6"/>
    <s v="Executive"/>
    <x v="7"/>
    <s v="Singapore"/>
    <x v="5"/>
    <s v="All the 8 hours baby, all the 8!"/>
    <x v="46"/>
    <x v="5"/>
    <x v="0"/>
  </r>
  <r>
    <x v="1295"/>
    <d v="2012-05-30T13:47:51"/>
    <s v="zar22000"/>
    <n v="264000"/>
    <s v="ZAR"/>
    <n v="32.187349883808537"/>
    <s v="Analyst"/>
    <x v="7"/>
    <s v="SouthAfrica"/>
    <x v="8"/>
    <s v="All the 8 hours baby, all the 8!"/>
    <x v="46"/>
    <x v="5"/>
    <x v="0"/>
  </r>
  <r>
    <x v="1296"/>
    <d v="2012-05-28T18:05:16"/>
    <s v="Â£15000"/>
    <n v="15000"/>
    <s v="GBP"/>
    <n v="23.642674081009265"/>
    <s v="MI Specialist"/>
    <x v="1"/>
    <s v="UK"/>
    <x v="3"/>
    <s v="All the 8 hours baby, all the 8!"/>
    <x v="46"/>
    <x v="5"/>
    <x v="0"/>
  </r>
  <r>
    <x v="1297"/>
    <d v="2012-05-28T07:23:07"/>
    <n v="20000"/>
    <n v="20000"/>
    <s v="USD"/>
    <n v="20"/>
    <s v="data analyst"/>
    <x v="7"/>
    <s v="Australia"/>
    <x v="11"/>
    <s v="2 to 3 hours per day"/>
    <x v="46"/>
    <x v="5"/>
    <x v="1"/>
  </r>
  <r>
    <x v="1298"/>
    <d v="2012-05-28T00:48:23"/>
    <n v="20000"/>
    <n v="20000"/>
    <s v="USD"/>
    <n v="20"/>
    <s v="Financial Modeller"/>
    <x v="4"/>
    <s v="Zambia"/>
    <x v="8"/>
    <s v="All the 8 hours baby, all the 8!"/>
    <x v="46"/>
    <x v="5"/>
    <x v="0"/>
  </r>
  <r>
    <x v="1299"/>
    <d v="2012-06-13T00:50:20"/>
    <n v="20000"/>
    <n v="20000"/>
    <s v="USD"/>
    <n v="20"/>
    <s v="administrator"/>
    <x v="7"/>
    <s v="Canada"/>
    <x v="6"/>
    <s v="2 to 3 hours per day"/>
    <x v="46"/>
    <x v="5"/>
    <x v="1"/>
  </r>
  <r>
    <x v="1300"/>
    <d v="2012-05-26T12:26:33"/>
    <n v="15000"/>
    <n v="15000"/>
    <s v="USD"/>
    <n v="15"/>
    <s v="MIS Executive"/>
    <x v="1"/>
    <s v="India"/>
    <x v="7"/>
    <s v="All the 8 hours baby, all the 8!"/>
    <x v="46"/>
    <x v="5"/>
    <x v="0"/>
  </r>
  <r>
    <x v="1301"/>
    <d v="2012-05-26T17:09:24"/>
    <s v="14960 $"/>
    <n v="14960"/>
    <s v="USD"/>
    <n v="14.96"/>
    <s v="Stock Controller"/>
    <x v="5"/>
    <s v="Saudi Arabia"/>
    <x v="10"/>
    <s v="All the 8 hours baby, all the 8!"/>
    <x v="46"/>
    <x v="5"/>
    <x v="0"/>
  </r>
  <r>
    <x v="1302"/>
    <d v="2012-05-26T13:24:05"/>
    <s v="4500 rs. per month"/>
    <n v="648000"/>
    <s v="INR"/>
    <n v="11.539530013462786"/>
    <s v="COMPUTER OPERATOR"/>
    <x v="7"/>
    <s v="India"/>
    <x v="7"/>
    <s v="All the 8 hours baby, all the 8!"/>
    <x v="46"/>
    <x v="5"/>
    <x v="0"/>
  </r>
  <r>
    <x v="1303"/>
    <d v="2012-06-04T12:22:05"/>
    <n v="10000"/>
    <n v="10000"/>
    <s v="USD"/>
    <n v="10"/>
    <s v="MIS Executive"/>
    <x v="1"/>
    <s v="India"/>
    <x v="7"/>
    <s v="All the 8 hours baby, all the 8!"/>
    <x v="46"/>
    <x v="5"/>
    <x v="0"/>
  </r>
  <r>
    <x v="1304"/>
    <d v="2012-05-31T05:37:29"/>
    <n v="800"/>
    <n v="9600"/>
    <s v="USD"/>
    <n v="9.6"/>
    <s v="Reporting Analyst"/>
    <x v="7"/>
    <s v="Bolivia"/>
    <x v="2"/>
    <s v="All the 8 hours baby, all the 8!"/>
    <x v="46"/>
    <x v="5"/>
    <x v="0"/>
  </r>
  <r>
    <x v="1305"/>
    <d v="2012-05-26T14:33:11"/>
    <n v="500000"/>
    <n v="500000"/>
    <s v="INR"/>
    <n v="8.9039583437212837"/>
    <s v="Engineer"/>
    <x v="8"/>
    <s v="India"/>
    <x v="7"/>
    <s v="All the 8 hours baby, all the 8!"/>
    <x v="46"/>
    <x v="5"/>
    <x v="0"/>
  </r>
  <r>
    <x v="1306"/>
    <d v="2012-05-29T01:19:26"/>
    <s v="INR 450000"/>
    <n v="450000"/>
    <s v="INR"/>
    <n v="8.0135625093491551"/>
    <s v="ASSISTANT MANAGER"/>
    <x v="6"/>
    <s v="India"/>
    <x v="7"/>
    <s v="All the 8 hours baby, all the 8!"/>
    <x v="46"/>
    <x v="5"/>
    <x v="0"/>
  </r>
  <r>
    <x v="1307"/>
    <d v="2012-05-29T07:57:04"/>
    <n v="800000"/>
    <n v="9600000"/>
    <s v="MONGOLIAN"/>
    <n v="7.2617246596066574"/>
    <s v="Analyst"/>
    <x v="7"/>
    <s v="Mongolia"/>
    <x v="5"/>
    <s v="All the 8 hours baby, all the 8!"/>
    <x v="46"/>
    <x v="5"/>
    <x v="0"/>
  </r>
  <r>
    <x v="1308"/>
    <d v="2012-05-26T13:46:52"/>
    <s v="370000 inr"/>
    <n v="370000"/>
    <s v="INR"/>
    <n v="6.5889291743537504"/>
    <s v="Operations Analyst"/>
    <x v="7"/>
    <s v="India"/>
    <x v="7"/>
    <s v="All the 8 hours baby, all the 8!"/>
    <x v="46"/>
    <x v="5"/>
    <x v="0"/>
  </r>
  <r>
    <x v="1309"/>
    <d v="2012-05-26T13:47:06"/>
    <s v="370000 inr"/>
    <n v="370000"/>
    <s v="INR"/>
    <n v="6.5889291743537504"/>
    <s v="Operations Analyst"/>
    <x v="7"/>
    <s v="India"/>
    <x v="7"/>
    <s v="All the 8 hours baby, all the 8!"/>
    <x v="46"/>
    <x v="5"/>
    <x v="0"/>
  </r>
  <r>
    <x v="1310"/>
    <d v="2012-06-16T14:10:51"/>
    <s v="INR 360000"/>
    <n v="360000"/>
    <s v="INR"/>
    <n v="6.4108500074793247"/>
    <s v="Analyst"/>
    <x v="7"/>
    <s v="India"/>
    <x v="7"/>
    <s v="All the 8 hours baby, all the 8!"/>
    <x v="46"/>
    <x v="5"/>
    <x v="0"/>
  </r>
  <r>
    <x v="1311"/>
    <d v="2012-05-26T11:39:48"/>
    <s v="Rs 300000"/>
    <n v="300000"/>
    <s v="INR"/>
    <n v="5.3423750062327704"/>
    <s v="Planning Engineer"/>
    <x v="8"/>
    <s v="India"/>
    <x v="7"/>
    <s v="All the 8 hours baby, all the 8!"/>
    <x v="46"/>
    <x v="5"/>
    <x v="0"/>
  </r>
  <r>
    <x v="1312"/>
    <d v="2012-06-18T08:19:01"/>
    <n v="5000"/>
    <n v="5000"/>
    <s v="USD"/>
    <n v="5"/>
    <s v="analyst "/>
    <x v="7"/>
    <s v="India"/>
    <x v="7"/>
    <s v="All the 8 hours baby, all the 8!"/>
    <x v="46"/>
    <x v="5"/>
    <x v="0"/>
  </r>
  <r>
    <x v="1313"/>
    <d v="2012-05-29T16:26:15"/>
    <s v="17000 Rs"/>
    <n v="204000"/>
    <s v="INR"/>
    <n v="3.6328150042382839"/>
    <s v="MIS Associate"/>
    <x v="1"/>
    <s v="India"/>
    <x v="7"/>
    <s v="All the 8 hours baby, all the 8!"/>
    <x v="46"/>
    <x v="5"/>
    <x v="0"/>
  </r>
  <r>
    <x v="1314"/>
    <d v="2012-05-26T14:57:45"/>
    <s v="PKR 17000"/>
    <n v="204000"/>
    <s v="PKR"/>
    <n v="2.1652740982270231"/>
    <s v="Accounts Manager"/>
    <x v="6"/>
    <s v="Pakistan"/>
    <x v="5"/>
    <s v="All the 8 hours baby, all the 8!"/>
    <x v="46"/>
    <x v="5"/>
    <x v="0"/>
  </r>
  <r>
    <x v="1315"/>
    <d v="2012-05-27T04:31:08"/>
    <s v="R134000"/>
    <n v="134000"/>
    <s v="ZAR"/>
    <n v="16.337518501630093"/>
    <s v="Data Analyst"/>
    <x v="7"/>
    <s v="South Africa"/>
    <x v="8"/>
    <s v="4 to 6 hours a day"/>
    <x v="46"/>
    <x v="5"/>
    <x v="2"/>
  </r>
  <r>
    <x v="1316"/>
    <d v="2012-05-28T10:15:27"/>
    <s v="RM48,000"/>
    <n v="48000"/>
    <s v="MYR"/>
    <n v="15.206427249917633"/>
    <s v="Credit Risk Manager"/>
    <x v="6"/>
    <s v="Malaysia"/>
    <x v="5"/>
    <s v="4 to 6 hours a day"/>
    <x v="46"/>
    <x v="5"/>
    <x v="2"/>
  </r>
  <r>
    <x v="1317"/>
    <d v="2012-05-26T21:27:01"/>
    <n v="850000"/>
    <n v="850000"/>
    <s v="INR"/>
    <n v="15.136729184326184"/>
    <s v="Senior Research Analyst"/>
    <x v="7"/>
    <s v="India"/>
    <x v="7"/>
    <s v="4 to 6 hours a day"/>
    <x v="46"/>
    <x v="5"/>
    <x v="2"/>
  </r>
  <r>
    <x v="1318"/>
    <d v="2012-05-26T14:20:23"/>
    <s v="15000 USD"/>
    <n v="15000"/>
    <s v="USD"/>
    <n v="15"/>
    <s v="Audit - senior assistant"/>
    <x v="4"/>
    <s v="Lithuania"/>
    <x v="4"/>
    <s v="4 to 6 hours a day"/>
    <x v="46"/>
    <x v="5"/>
    <x v="2"/>
  </r>
  <r>
    <x v="1319"/>
    <d v="2012-05-26T16:01:54"/>
    <n v="15000"/>
    <n v="15000"/>
    <s v="USD"/>
    <n v="15"/>
    <s v="PROCSS ASOCIATE"/>
    <x v="5"/>
    <s v="India"/>
    <x v="7"/>
    <s v="2 to 3 hours per day"/>
    <x v="46"/>
    <x v="5"/>
    <x v="1"/>
  </r>
  <r>
    <x v="1320"/>
    <d v="2012-05-28T05:51:20"/>
    <n v="15000"/>
    <n v="15000"/>
    <s v="USD"/>
    <n v="15"/>
    <s v="Quality Executive"/>
    <x v="7"/>
    <s v="India"/>
    <x v="7"/>
    <s v="2 to 3 hours per day"/>
    <x v="46"/>
    <x v="5"/>
    <x v="1"/>
  </r>
  <r>
    <x v="1321"/>
    <d v="2012-05-27T16:30:54"/>
    <n v="775000"/>
    <n v="775000"/>
    <s v="INR"/>
    <n v="13.801135432767991"/>
    <s v="Analyst"/>
    <x v="7"/>
    <s v="India"/>
    <x v="7"/>
    <s v="4 to 6 hours a day"/>
    <x v="46"/>
    <x v="5"/>
    <x v="2"/>
  </r>
  <r>
    <x v="1322"/>
    <d v="2012-06-02T21:42:42"/>
    <s v="6.8 Lac INR"/>
    <n v="680000"/>
    <s v="INR"/>
    <n v="12.109383347460945"/>
    <s v="Deputy Manager"/>
    <x v="6"/>
    <s v="India"/>
    <x v="7"/>
    <s v="1 or 2 hours a day"/>
    <x v="46"/>
    <x v="5"/>
    <x v="3"/>
  </r>
  <r>
    <x v="1323"/>
    <d v="2012-05-29T08:13:06"/>
    <s v="RM3000"/>
    <n v="36000"/>
    <s v="MYR"/>
    <n v="11.404820437438223"/>
    <s v="Process Engineering"/>
    <x v="8"/>
    <s v="Malaysia"/>
    <x v="5"/>
    <s v="4 to 6 hours a day"/>
    <x v="46"/>
    <x v="5"/>
    <x v="2"/>
  </r>
  <r>
    <x v="1324"/>
    <d v="2012-05-26T14:18:11"/>
    <n v="636000"/>
    <n v="636000"/>
    <s v="INR"/>
    <n v="11.325835013213473"/>
    <s v="Audit Manager"/>
    <x v="6"/>
    <s v="India"/>
    <x v="7"/>
    <s v="4 to 6 hours a day"/>
    <x v="46"/>
    <x v="5"/>
    <x v="2"/>
  </r>
  <r>
    <x v="1325"/>
    <d v="2012-06-01T04:44:29"/>
    <n v="11000"/>
    <n v="11000"/>
    <s v="USD"/>
    <n v="11"/>
    <s v="Coordinator"/>
    <x v="6"/>
    <s v="MÃ©xico"/>
    <x v="2"/>
    <s v="4 to 6 hours a day"/>
    <x v="46"/>
    <x v="5"/>
    <x v="2"/>
  </r>
  <r>
    <x v="1326"/>
    <d v="2012-06-11T19:56:36"/>
    <n v="11000"/>
    <n v="11000"/>
    <s v="USD"/>
    <n v="11"/>
    <s v="Web Analyst"/>
    <x v="7"/>
    <s v="India"/>
    <x v="7"/>
    <s v="4 to 6 hours a day"/>
    <x v="46"/>
    <x v="5"/>
    <x v="2"/>
  </r>
  <r>
    <x v="1327"/>
    <d v="2012-05-26T14:01:00"/>
    <n v="600000"/>
    <n v="600000"/>
    <s v="INR"/>
    <n v="10.684750012465541"/>
    <s v="senior executive"/>
    <x v="6"/>
    <s v="India"/>
    <x v="7"/>
    <s v="1 or 2 hours a day"/>
    <x v="46"/>
    <x v="5"/>
    <x v="3"/>
  </r>
  <r>
    <x v="1328"/>
    <d v="2012-05-29T13:23:45"/>
    <s v="6,00,000 INR"/>
    <n v="600000"/>
    <s v="INR"/>
    <n v="10.684750012465541"/>
    <s v="Senior Business Executive"/>
    <x v="6"/>
    <s v="India"/>
    <x v="7"/>
    <s v="2 to 3 hours per day"/>
    <x v="46"/>
    <x v="5"/>
    <x v="1"/>
  </r>
  <r>
    <x v="1329"/>
    <d v="2012-05-26T14:01:09"/>
    <n v="10000"/>
    <n v="10000"/>
    <s v="USD"/>
    <n v="10"/>
    <s v="Executive"/>
    <x v="6"/>
    <s v="India"/>
    <x v="7"/>
    <s v="4 to 6 hours a day"/>
    <x v="46"/>
    <x v="5"/>
    <x v="2"/>
  </r>
  <r>
    <x v="1330"/>
    <d v="2012-06-06T07:28:48"/>
    <n v="10000"/>
    <n v="10000"/>
    <s v="USD"/>
    <n v="10"/>
    <s v="Student assistant"/>
    <x v="7"/>
    <s v="USA"/>
    <x v="0"/>
    <s v="4 to 6 hours a day"/>
    <x v="46"/>
    <x v="5"/>
    <x v="2"/>
  </r>
  <r>
    <x v="1331"/>
    <d v="2012-05-26T15:02:34"/>
    <n v="800"/>
    <n v="9600"/>
    <s v="USD"/>
    <n v="9.6"/>
    <s v="Admin"/>
    <x v="7"/>
    <s v="South Africa"/>
    <x v="8"/>
    <s v="4 to 6 hours a day"/>
    <x v="46"/>
    <x v="5"/>
    <x v="2"/>
  </r>
  <r>
    <x v="1332"/>
    <d v="2012-05-30T17:14:27"/>
    <s v="ZAR6500"/>
    <n v="78000"/>
    <s v="ZAR"/>
    <n v="9.509898829307069"/>
    <s v="Online Stats Controller"/>
    <x v="5"/>
    <s v="South Africa"/>
    <x v="8"/>
    <s v="4 to 6 hours a day"/>
    <x v="46"/>
    <x v="5"/>
    <x v="2"/>
  </r>
  <r>
    <x v="1333"/>
    <d v="2012-05-29T14:34:42"/>
    <s v="500000 Rupees"/>
    <n v="500000"/>
    <s v="INR"/>
    <n v="8.9039583437212837"/>
    <s v="Senior software engineer"/>
    <x v="8"/>
    <s v="India"/>
    <x v="7"/>
    <s v="4 to 6 hours a day"/>
    <x v="46"/>
    <x v="5"/>
    <x v="2"/>
  </r>
  <r>
    <x v="1334"/>
    <d v="2012-06-07T00:32:24"/>
    <s v="500000vINR"/>
    <n v="500000"/>
    <s v="INR"/>
    <n v="8.9039583437212837"/>
    <s v="Business Analyst"/>
    <x v="7"/>
    <s v="India"/>
    <x v="7"/>
    <s v="4 to 6 hours a day"/>
    <x v="46"/>
    <x v="5"/>
    <x v="2"/>
  </r>
  <r>
    <x v="1335"/>
    <d v="2012-05-28T22:13:24"/>
    <n v="8600"/>
    <n v="8600"/>
    <s v="USD"/>
    <n v="8.6"/>
    <s v="Catlog associates"/>
    <x v="7"/>
    <s v="India"/>
    <x v="7"/>
    <s v="4 to 6 hours a day"/>
    <x v="46"/>
    <x v="5"/>
    <x v="2"/>
  </r>
  <r>
    <x v="1336"/>
    <d v="2012-05-28T00:28:56"/>
    <s v="Rs 40000"/>
    <n v="480000"/>
    <s v="INR"/>
    <n v="8.5478000099724323"/>
    <s v="Manager"/>
    <x v="6"/>
    <s v="India"/>
    <x v="7"/>
    <s v="2 to 3 hours per day"/>
    <x v="46"/>
    <x v="5"/>
    <x v="1"/>
  </r>
  <r>
    <x v="1337"/>
    <d v="2012-06-19T21:01:21"/>
    <n v="420000"/>
    <n v="420000"/>
    <s v="INR"/>
    <n v="7.479325008725878"/>
    <s v="Analyst"/>
    <x v="7"/>
    <s v="India"/>
    <x v="7"/>
    <s v="4 to 6 hours a day"/>
    <x v="46"/>
    <x v="5"/>
    <x v="2"/>
  </r>
  <r>
    <x v="1338"/>
    <d v="2012-05-28T18:40:08"/>
    <n v="400000"/>
    <n v="400000"/>
    <s v="INR"/>
    <n v="7.1231666749770275"/>
    <s v="software engineer"/>
    <x v="8"/>
    <s v="India"/>
    <x v="7"/>
    <s v="1 or 2 hours a day"/>
    <x v="46"/>
    <x v="5"/>
    <x v="3"/>
  </r>
  <r>
    <x v="1339"/>
    <d v="2012-06-17T01:34:46"/>
    <s v="4,00,000"/>
    <n v="400000"/>
    <s v="INR"/>
    <n v="7.1231666749770275"/>
    <s v="technical analyst"/>
    <x v="7"/>
    <s v="India"/>
    <x v="7"/>
    <s v="1 or 2 hours a day"/>
    <x v="46"/>
    <x v="5"/>
    <x v="3"/>
  </r>
  <r>
    <x v="1340"/>
    <d v="2012-06-07T17:09:18"/>
    <n v="360000"/>
    <n v="360000"/>
    <s v="INR"/>
    <n v="6.4108500074793247"/>
    <s v="Baan ERP Functional Consultant"/>
    <x v="2"/>
    <s v="India"/>
    <x v="7"/>
    <s v="1 or 2 hours a day"/>
    <x v="46"/>
    <x v="5"/>
    <x v="3"/>
  </r>
  <r>
    <x v="1341"/>
    <d v="2012-06-01T20:12:22"/>
    <s v="500 USD"/>
    <n v="6000"/>
    <s v="USD"/>
    <n v="6"/>
    <s v="Business Analyst"/>
    <x v="7"/>
    <s v="India"/>
    <x v="7"/>
    <s v="4 to 6 hours a day"/>
    <x v="46"/>
    <x v="5"/>
    <x v="2"/>
  </r>
  <r>
    <x v="1342"/>
    <d v="2012-05-30T13:56:48"/>
    <s v="320000 INR"/>
    <n v="320000"/>
    <s v="INR"/>
    <n v="5.6985333399816218"/>
    <s v="Analyst"/>
    <x v="7"/>
    <s v="India"/>
    <x v="7"/>
    <s v="2 to 3 hours per day"/>
    <x v="46"/>
    <x v="5"/>
    <x v="1"/>
  </r>
  <r>
    <x v="1343"/>
    <d v="2012-05-28T18:34:12"/>
    <s v="PhP 216,000"/>
    <n v="216000"/>
    <s v="PHP"/>
    <n v="5.1202912876821438"/>
    <s v="Planner"/>
    <x v="6"/>
    <s v="Philippines"/>
    <x v="5"/>
    <s v="4 to 6 hours a day"/>
    <x v="46"/>
    <x v="5"/>
    <x v="2"/>
  </r>
  <r>
    <x v="1344"/>
    <d v="2012-05-29T04:30:10"/>
    <s v="IDR 4000000"/>
    <n v="48000000"/>
    <s v="IDR"/>
    <n v="5.0826943786459067"/>
    <s v="Office Instructor"/>
    <x v="7"/>
    <s v="Indonesia"/>
    <x v="5"/>
    <s v="1 or 2 hours a day"/>
    <x v="46"/>
    <x v="5"/>
    <x v="3"/>
  </r>
  <r>
    <x v="1345"/>
    <d v="2012-05-28T13:01:42"/>
    <s v="PK RS 456000"/>
    <n v="456000"/>
    <s v="PKR"/>
    <n v="4.8400244548604041"/>
    <s v="Strategic Planning Executive"/>
    <x v="6"/>
    <s v="Pakistan"/>
    <x v="5"/>
    <s v="4 to 6 hours a day"/>
    <x v="46"/>
    <x v="5"/>
    <x v="2"/>
  </r>
  <r>
    <x v="1346"/>
    <d v="2012-05-26T15:56:57"/>
    <s v="4800 $"/>
    <n v="4800"/>
    <s v="USD"/>
    <n v="4.8"/>
    <s v="Data Analysis"/>
    <x v="7"/>
    <s v="Bhutan"/>
    <x v="5"/>
    <s v="4 to 6 hours a day"/>
    <x v="46"/>
    <x v="5"/>
    <x v="2"/>
  </r>
  <r>
    <x v="1347"/>
    <d v="2012-05-26T13:11:01"/>
    <s v="Rs. 260000"/>
    <n v="260000"/>
    <s v="INR"/>
    <n v="4.6300583387350676"/>
    <s v="Analyst"/>
    <x v="7"/>
    <s v="India"/>
    <x v="7"/>
    <s v="4 to 6 hours a day"/>
    <x v="46"/>
    <x v="5"/>
    <x v="2"/>
  </r>
  <r>
    <x v="1348"/>
    <d v="2012-05-26T18:19:49"/>
    <s v="2.2 lakhs per annum"/>
    <n v="220000"/>
    <s v="INR"/>
    <n v="3.9177416712373652"/>
    <s v="Associate Software Engineer"/>
    <x v="8"/>
    <s v="India"/>
    <x v="7"/>
    <s v="4 to 6 hours a day"/>
    <x v="46"/>
    <x v="5"/>
    <x v="2"/>
  </r>
  <r>
    <x v="1349"/>
    <d v="2012-05-27T01:22:06"/>
    <s v="INR 2,00,000"/>
    <n v="200000"/>
    <s v="INR"/>
    <n v="3.5615833374885137"/>
    <s v="Sales Analyst"/>
    <x v="7"/>
    <s v="India"/>
    <x v="7"/>
    <s v="4 to 6 hours a day"/>
    <x v="46"/>
    <x v="5"/>
    <x v="2"/>
  </r>
  <r>
    <x v="1350"/>
    <d v="2012-06-08T13:55:44"/>
    <s v="15000inr"/>
    <n v="180000"/>
    <s v="INR"/>
    <n v="3.2054250037396623"/>
    <s v="mis"/>
    <x v="1"/>
    <s v="India"/>
    <x v="7"/>
    <s v="4 to 6 hours a day"/>
    <x v="46"/>
    <x v="5"/>
    <x v="2"/>
  </r>
  <r>
    <x v="1351"/>
    <d v="2012-05-26T21:56:36"/>
    <n v="170000"/>
    <n v="170000"/>
    <s v="INR"/>
    <n v="3.0273458368652362"/>
    <s v="Sr. Executive MIS"/>
    <x v="1"/>
    <s v="India"/>
    <x v="7"/>
    <s v="4 to 6 hours a day"/>
    <x v="46"/>
    <x v="5"/>
    <x v="2"/>
  </r>
  <r>
    <x v="1352"/>
    <d v="2012-05-26T13:29:12"/>
    <s v="3000 $"/>
    <n v="3000"/>
    <s v="USD"/>
    <n v="3"/>
    <s v="Call Centre Consultant"/>
    <x v="2"/>
    <s v="Cambodia"/>
    <x v="5"/>
    <s v="2 to 3 hours per day"/>
    <x v="46"/>
    <x v="5"/>
    <x v="1"/>
  </r>
  <r>
    <x v="1353"/>
    <d v="2012-05-27T03:37:32"/>
    <s v="3000 $"/>
    <n v="3000"/>
    <s v="USD"/>
    <n v="3"/>
    <s v="Statistical Analyst"/>
    <x v="7"/>
    <s v="Pakistan"/>
    <x v="5"/>
    <s v="2 to 3 hours per day"/>
    <x v="46"/>
    <x v="5"/>
    <x v="1"/>
  </r>
  <r>
    <x v="1354"/>
    <d v="2012-05-29T15:18:45"/>
    <n v="250"/>
    <n v="3000"/>
    <s v="USD"/>
    <n v="3"/>
    <s v="FANANCE"/>
    <x v="4"/>
    <s v="SRI LANKA"/>
    <x v="5"/>
    <s v="4 to 6 hours a day"/>
    <x v="46"/>
    <x v="5"/>
    <x v="2"/>
  </r>
  <r>
    <x v="1355"/>
    <d v="2012-05-26T20:31:30"/>
    <s v="ONE LACK FIFTY THOUSAND(INR)"/>
    <n v="150000"/>
    <s v="INR"/>
    <n v="2.6711875031163852"/>
    <s v="WORKING WITH PRODUCT TEAM OF MAKEMYTRIP.COM"/>
    <x v="7"/>
    <s v="India"/>
    <x v="7"/>
    <s v="4 to 6 hours a day"/>
    <x v="46"/>
    <x v="5"/>
    <x v="2"/>
  </r>
  <r>
    <x v="1356"/>
    <d v="2012-05-26T17:10:20"/>
    <n v="120000"/>
    <n v="120000"/>
    <s v="INR"/>
    <n v="2.1369500024931081"/>
    <s v="ACCOUNTANT"/>
    <x v="4"/>
    <s v="India"/>
    <x v="7"/>
    <s v="2 to 3 hours per day"/>
    <x v="46"/>
    <x v="5"/>
    <x v="1"/>
  </r>
  <r>
    <x v="1357"/>
    <d v="2012-05-26T12:27:20"/>
    <n v="200000"/>
    <n v="200000"/>
    <s v="PKR"/>
    <n v="2.1228177433598261"/>
    <s v="Accounts Officer"/>
    <x v="4"/>
    <s v="Pakistan"/>
    <x v="5"/>
    <s v="2 to 3 hours per day"/>
    <x v="46"/>
    <x v="5"/>
    <x v="1"/>
  </r>
  <r>
    <x v="1358"/>
    <d v="2012-06-20T01:20:49"/>
    <n v="250000"/>
    <n v="250000"/>
    <s v="INR"/>
    <n v="4.4519791718606418"/>
    <s v="research associate"/>
    <x v="7"/>
    <s v="India"/>
    <x v="7"/>
    <s v="Excel ?!? What Excel?"/>
    <x v="47"/>
    <x v="5"/>
    <x v="4"/>
  </r>
  <r>
    <x v="1359"/>
    <d v="2012-05-30T17:01:10"/>
    <n v="230000"/>
    <n v="230000"/>
    <s v="INR"/>
    <n v="4.0958208381117904"/>
    <s v="Process Assocaite"/>
    <x v="7"/>
    <s v="India"/>
    <x v="7"/>
    <s v="4 to 6 hours a day"/>
    <x v="47"/>
    <x v="5"/>
    <x v="2"/>
  </r>
  <r>
    <x v="1360"/>
    <d v="2012-05-30T10:40:24"/>
    <n v="75000"/>
    <n v="75000"/>
    <s v="USD"/>
    <n v="75"/>
    <s v="Business Analyst"/>
    <x v="7"/>
    <s v="USA"/>
    <x v="0"/>
    <s v="2 to 3 hours per day"/>
    <x v="48"/>
    <x v="5"/>
    <x v="1"/>
  </r>
  <r>
    <x v="1361"/>
    <d v="2012-05-26T11:40:34"/>
    <s v="4000000 INR"/>
    <n v="4000000"/>
    <s v="INR"/>
    <n v="71.23166674977027"/>
    <s v="Senior Executive"/>
    <x v="6"/>
    <s v="India"/>
    <x v="7"/>
    <s v="4 to 6 hours a day"/>
    <x v="48"/>
    <x v="5"/>
    <x v="2"/>
  </r>
  <r>
    <x v="1362"/>
    <d v="2012-05-29T00:00:21"/>
    <n v="61000"/>
    <n v="61000"/>
    <s v="USD"/>
    <n v="61"/>
    <s v="Financial Analyst"/>
    <x v="7"/>
    <s v="USA"/>
    <x v="0"/>
    <s v="4 to 6 hours a day"/>
    <x v="48"/>
    <x v="5"/>
    <x v="2"/>
  </r>
  <r>
    <x v="1363"/>
    <d v="2012-06-06T01:26:56"/>
    <s v="38920EUR"/>
    <n v="38920"/>
    <s v="EUR"/>
    <n v="49.443946165553378"/>
    <s v="functional analyst"/>
    <x v="7"/>
    <s v="Belgium"/>
    <x v="1"/>
    <s v="4 to 6 hours a day"/>
    <x v="48"/>
    <x v="5"/>
    <x v="2"/>
  </r>
  <r>
    <x v="1364"/>
    <d v="2012-05-28T06:52:05"/>
    <n v="45616"/>
    <n v="45616"/>
    <s v="USD"/>
    <n v="45.616"/>
    <s v="Assistant Fleet Analyst"/>
    <x v="7"/>
    <s v="Australia"/>
    <x v="11"/>
    <s v="4 to 6 hours a day"/>
    <x v="48"/>
    <x v="5"/>
    <x v="2"/>
  </r>
  <r>
    <x v="1365"/>
    <d v="2012-05-31T04:12:19"/>
    <n v="75000"/>
    <n v="75000"/>
    <s v="USD"/>
    <n v="75"/>
    <s v="Financial Analyst"/>
    <x v="7"/>
    <s v="USA"/>
    <x v="0"/>
    <s v="All the 8 hours baby, all the 8!"/>
    <x v="48"/>
    <x v="5"/>
    <x v="0"/>
  </r>
  <r>
    <x v="1366"/>
    <d v="2012-05-26T16:12:09"/>
    <s v="GBP21798"/>
    <n v="21798"/>
    <s v="GBP"/>
    <n v="34.35753397452266"/>
    <s v="Data Analyst"/>
    <x v="7"/>
    <s v="UK"/>
    <x v="3"/>
    <s v="All the 8 hours baby, all the 8!"/>
    <x v="48"/>
    <x v="5"/>
    <x v="0"/>
  </r>
  <r>
    <x v="1367"/>
    <d v="2012-06-17T12:00:57"/>
    <n v="25000"/>
    <n v="25000"/>
    <s v="USD"/>
    <n v="25"/>
    <s v="Data Analyst"/>
    <x v="7"/>
    <s v="India"/>
    <x v="7"/>
    <s v="All the 8 hours baby, all the 8!"/>
    <x v="48"/>
    <x v="5"/>
    <x v="0"/>
  </r>
  <r>
    <x v="1368"/>
    <d v="2012-05-26T20:20:34"/>
    <s v="Rs 450000"/>
    <n v="450000"/>
    <s v="INR"/>
    <n v="8.0135625093491551"/>
    <s v="Material Planner"/>
    <x v="6"/>
    <s v="India"/>
    <x v="7"/>
    <s v="All the 8 hours baby, all the 8!"/>
    <x v="48"/>
    <x v="5"/>
    <x v="0"/>
  </r>
  <r>
    <x v="1369"/>
    <d v="2012-05-28T22:54:24"/>
    <s v="Rs. 350000"/>
    <n v="350000"/>
    <s v="INR"/>
    <n v="6.2327708406048989"/>
    <s v="officer accounts"/>
    <x v="4"/>
    <s v="India"/>
    <x v="7"/>
    <s v="2 to 3 hours per day"/>
    <x v="48"/>
    <x v="5"/>
    <x v="1"/>
  </r>
  <r>
    <x v="1370"/>
    <d v="2012-05-29T13:40:09"/>
    <s v="3.5 lakhs p.a"/>
    <n v="350000"/>
    <s v="INR"/>
    <n v="6.2327708406048989"/>
    <s v="I dont know"/>
    <x v="7"/>
    <s v="India"/>
    <x v="7"/>
    <s v="4 to 6 hours a day"/>
    <x v="48"/>
    <x v="5"/>
    <x v="2"/>
  </r>
  <r>
    <x v="1371"/>
    <d v="2012-05-26T23:02:00"/>
    <s v="INR 1700000"/>
    <n v="1700000"/>
    <s v="INR"/>
    <n v="30.273458368652367"/>
    <s v="Operations Lead"/>
    <x v="6"/>
    <s v="India"/>
    <x v="7"/>
    <s v="All the 8 hours baby, all the 8!"/>
    <x v="49"/>
    <x v="5"/>
    <x v="0"/>
  </r>
  <r>
    <x v="1372"/>
    <d v="2012-05-29T20:20:21"/>
    <s v="$100,000 US"/>
    <n v="100000"/>
    <s v="USD"/>
    <n v="100"/>
    <s v="Senior Financial Analyst"/>
    <x v="7"/>
    <s v="USA"/>
    <x v="0"/>
    <s v="4 to 6 hours a day"/>
    <x v="50"/>
    <x v="6"/>
    <x v="2"/>
  </r>
  <r>
    <x v="1373"/>
    <d v="2012-05-28T15:44:12"/>
    <s v="Â£63000"/>
    <n v="63000"/>
    <s v="GBP"/>
    <n v="99.299231140238902"/>
    <s v="Business Improvement Specialist"/>
    <x v="0"/>
    <s v="UK"/>
    <x v="3"/>
    <s v="2 to 3 hours per day"/>
    <x v="50"/>
    <x v="6"/>
    <x v="1"/>
  </r>
  <r>
    <x v="1374"/>
    <d v="2012-06-02T04:49:42"/>
    <n v="60000"/>
    <n v="60000"/>
    <s v="USD"/>
    <n v="60"/>
    <s v="Data Analyst"/>
    <x v="7"/>
    <s v="USA"/>
    <x v="0"/>
    <s v="2 to 3 hours per day"/>
    <x v="50"/>
    <x v="6"/>
    <x v="1"/>
  </r>
  <r>
    <x v="1375"/>
    <d v="2012-05-29T04:25:02"/>
    <n v="56000"/>
    <n v="56000"/>
    <s v="USD"/>
    <n v="56"/>
    <s v="Accountant"/>
    <x v="4"/>
    <s v="USA"/>
    <x v="0"/>
    <s v="4 to 6 hours a day"/>
    <x v="50"/>
    <x v="6"/>
    <x v="2"/>
  </r>
  <r>
    <x v="1376"/>
    <d v="2012-06-02T22:33:32"/>
    <n v="55000"/>
    <n v="55000"/>
    <s v="USD"/>
    <n v="55"/>
    <s v="Supply Chain Analyst"/>
    <x v="7"/>
    <s v="USA"/>
    <x v="0"/>
    <s v="4 to 6 hours a day"/>
    <x v="50"/>
    <x v="6"/>
    <x v="2"/>
  </r>
  <r>
    <x v="1377"/>
    <d v="2012-06-15T09:00:08"/>
    <n v="48000"/>
    <n v="48000"/>
    <s v="USD"/>
    <n v="48"/>
    <s v="Accountant"/>
    <x v="4"/>
    <s v="USA"/>
    <x v="0"/>
    <s v="4 to 6 hours a day"/>
    <x v="50"/>
    <x v="6"/>
    <x v="2"/>
  </r>
  <r>
    <x v="1378"/>
    <d v="2012-06-15T09:01:23"/>
    <n v="48000"/>
    <n v="48000"/>
    <s v="USD"/>
    <n v="48"/>
    <s v="Accountant"/>
    <x v="4"/>
    <s v="USA"/>
    <x v="0"/>
    <s v="4 to 6 hours a day"/>
    <x v="50"/>
    <x v="6"/>
    <x v="2"/>
  </r>
  <r>
    <x v="1379"/>
    <d v="2012-06-19T21:32:36"/>
    <n v="48000"/>
    <n v="48000"/>
    <s v="USD"/>
    <n v="48"/>
    <s v="Marketing Analyst Co-op"/>
    <x v="7"/>
    <s v="USA"/>
    <x v="0"/>
    <s v="4 to 6 hours a day"/>
    <x v="50"/>
    <x v="6"/>
    <x v="2"/>
  </r>
  <r>
    <x v="1380"/>
    <d v="2012-06-01T01:29:02"/>
    <n v="46325"/>
    <n v="46325"/>
    <s v="USD"/>
    <n v="46.325000000000003"/>
    <s v="Work Force Scheduler for Call Center"/>
    <x v="5"/>
    <s v="USA"/>
    <x v="0"/>
    <s v="4 to 6 hours a day"/>
    <x v="50"/>
    <x v="6"/>
    <x v="2"/>
  </r>
  <r>
    <x v="1381"/>
    <d v="2012-05-27T13:34:12"/>
    <n v="43000"/>
    <n v="43000"/>
    <s v="USD"/>
    <n v="43"/>
    <s v="Financial Analyst"/>
    <x v="7"/>
    <s v="USA"/>
    <x v="0"/>
    <s v="4 to 6 hours a day"/>
    <x v="50"/>
    <x v="6"/>
    <x v="2"/>
  </r>
  <r>
    <x v="1382"/>
    <d v="2012-05-29T19:10:05"/>
    <s v="27,000.GBP 42,353 USD "/>
    <n v="27000"/>
    <s v="GBP"/>
    <n v="42.556813345816671"/>
    <s v="Engineering Tech"/>
    <x v="8"/>
    <s v="UK"/>
    <x v="3"/>
    <s v="4 to 6 hours a day"/>
    <x v="50"/>
    <x v="6"/>
    <x v="2"/>
  </r>
  <r>
    <x v="1383"/>
    <d v="2012-06-06T08:25:56"/>
    <n v="42000"/>
    <n v="42000"/>
    <s v="USD"/>
    <n v="42"/>
    <s v="Staff Accountant"/>
    <x v="4"/>
    <s v="USA"/>
    <x v="0"/>
    <s v="4 to 6 hours a day"/>
    <x v="50"/>
    <x v="6"/>
    <x v="2"/>
  </r>
  <r>
    <x v="1384"/>
    <d v="2012-05-29T05:53:42"/>
    <s v="Â£25750"/>
    <n v="25750"/>
    <s v="GBP"/>
    <n v="40.586590505732566"/>
    <s v="Energy Analyst"/>
    <x v="7"/>
    <s v="UK"/>
    <x v="3"/>
    <s v="4 to 6 hours a day"/>
    <x v="50"/>
    <x v="6"/>
    <x v="2"/>
  </r>
  <r>
    <x v="1385"/>
    <d v="2012-05-29T23:20:41"/>
    <n v="40000"/>
    <n v="40000"/>
    <s v="USD"/>
    <n v="40"/>
    <s v="Project Coordinator"/>
    <x v="6"/>
    <s v="USA"/>
    <x v="0"/>
    <s v="4 to 6 hours a day"/>
    <x v="50"/>
    <x v="6"/>
    <x v="2"/>
  </r>
  <r>
    <x v="1386"/>
    <d v="2012-06-15T02:24:44"/>
    <n v="40000"/>
    <n v="40000"/>
    <s v="USD"/>
    <n v="40"/>
    <s v="Research Support Specialist"/>
    <x v="0"/>
    <s v="USA"/>
    <x v="0"/>
    <s v="4 to 6 hours a day"/>
    <x v="50"/>
    <x v="6"/>
    <x v="2"/>
  </r>
  <r>
    <x v="1387"/>
    <d v="2012-06-12T01:55:12"/>
    <n v="40000"/>
    <n v="40000"/>
    <s v="CAD"/>
    <n v="39.334460921213072"/>
    <s v="Machine Scheduler"/>
    <x v="7"/>
    <s v="Canada"/>
    <x v="6"/>
    <s v="1 or 2 hours a day"/>
    <x v="50"/>
    <x v="6"/>
    <x v="3"/>
  </r>
  <r>
    <x v="1388"/>
    <d v="2012-05-27T03:19:29"/>
    <n v="32000"/>
    <n v="32000"/>
    <s v="USD"/>
    <n v="32"/>
    <s v="Reporting Manager"/>
    <x v="6"/>
    <s v="USA"/>
    <x v="0"/>
    <s v="4 to 6 hours a day"/>
    <x v="50"/>
    <x v="6"/>
    <x v="2"/>
  </r>
  <r>
    <x v="1389"/>
    <d v="2012-05-28T15:35:32"/>
    <n v="20000"/>
    <n v="20000"/>
    <s v="GBP"/>
    <n v="31.523565441345685"/>
    <s v="finance assistant"/>
    <x v="7"/>
    <s v="UK"/>
    <x v="3"/>
    <s v="4 to 6 hours a day"/>
    <x v="50"/>
    <x v="6"/>
    <x v="2"/>
  </r>
  <r>
    <x v="1390"/>
    <d v="2012-05-29T07:28:41"/>
    <n v="20000"/>
    <n v="20000"/>
    <s v="GBP"/>
    <n v="31.523565441345685"/>
    <s v="Environmental Information Analyst"/>
    <x v="7"/>
    <s v="UK"/>
    <x v="3"/>
    <s v="4 to 6 hours a day"/>
    <x v="50"/>
    <x v="6"/>
    <x v="2"/>
  </r>
  <r>
    <x v="1391"/>
    <d v="2012-06-08T03:34:51"/>
    <n v="30000"/>
    <n v="30000"/>
    <s v="USD"/>
    <n v="30"/>
    <s v="Inventory Manager"/>
    <x v="6"/>
    <s v="USA"/>
    <x v="0"/>
    <s v="4 to 6 hours a day"/>
    <x v="50"/>
    <x v="6"/>
    <x v="2"/>
  </r>
  <r>
    <x v="1392"/>
    <d v="2012-06-15T03:00:04"/>
    <n v="30000"/>
    <n v="30000"/>
    <s v="USD"/>
    <n v="30"/>
    <s v="Trainee"/>
    <x v="7"/>
    <s v="Brazil"/>
    <x v="2"/>
    <s v="2 to 3 hours per day"/>
    <x v="50"/>
    <x v="6"/>
    <x v="1"/>
  </r>
  <r>
    <x v="1393"/>
    <d v="2012-05-28T22:53:03"/>
    <n v="27840"/>
    <n v="27840"/>
    <s v="USD"/>
    <n v="27.84"/>
    <s v="Data Entry Clerk III"/>
    <x v="7"/>
    <s v="USA"/>
    <x v="0"/>
    <s v="2 to 3 hours per day"/>
    <x v="50"/>
    <x v="6"/>
    <x v="1"/>
  </r>
  <r>
    <x v="1394"/>
    <d v="2012-05-26T17:06:48"/>
    <n v="2000"/>
    <n v="24000"/>
    <s v="USD"/>
    <n v="24"/>
    <s v="Asst Production Planner"/>
    <x v="7"/>
    <s v="India"/>
    <x v="7"/>
    <s v="2 to 3 hours per day"/>
    <x v="50"/>
    <x v="6"/>
    <x v="1"/>
  </r>
  <r>
    <x v="1395"/>
    <d v="2012-06-01T22:20:26"/>
    <s v="20000 $"/>
    <n v="20000"/>
    <s v="USD"/>
    <n v="20"/>
    <s v="Manager"/>
    <x v="6"/>
    <s v="India"/>
    <x v="7"/>
    <s v="4 to 6 hours a day"/>
    <x v="50"/>
    <x v="6"/>
    <x v="2"/>
  </r>
  <r>
    <x v="1396"/>
    <d v="2012-06-13T11:58:30"/>
    <n v="20000"/>
    <n v="20000"/>
    <s v="USD"/>
    <n v="20"/>
    <s v="Personal Assistant"/>
    <x v="7"/>
    <s v="Hong Kong"/>
    <x v="5"/>
    <s v="1 or 2 hours a day"/>
    <x v="50"/>
    <x v="6"/>
    <x v="3"/>
  </r>
  <r>
    <x v="1397"/>
    <d v="2012-05-26T11:05:45"/>
    <n v="100000"/>
    <n v="100000"/>
    <s v="AUD"/>
    <n v="101.99096564026357"/>
    <s v="Business Analyst"/>
    <x v="7"/>
    <s v="Australia"/>
    <x v="11"/>
    <s v="All the 8 hours baby, all the 8!"/>
    <x v="50"/>
    <x v="6"/>
    <x v="0"/>
  </r>
  <r>
    <x v="1398"/>
    <d v="2012-05-27T00:02:45"/>
    <n v="85000"/>
    <n v="85000"/>
    <s v="USD"/>
    <n v="85"/>
    <s v="actuary"/>
    <x v="4"/>
    <s v="USA"/>
    <x v="0"/>
    <s v="All the 8 hours baby, all the 8!"/>
    <x v="50"/>
    <x v="6"/>
    <x v="0"/>
  </r>
  <r>
    <x v="1399"/>
    <d v="2012-06-08T06:42:32"/>
    <n v="75000"/>
    <n v="75000"/>
    <s v="USD"/>
    <n v="75"/>
    <s v="actuary"/>
    <x v="4"/>
    <s v="USA"/>
    <x v="0"/>
    <s v="All the 8 hours baby, all the 8!"/>
    <x v="50"/>
    <x v="6"/>
    <x v="0"/>
  </r>
  <r>
    <x v="1400"/>
    <d v="2012-06-16T08:10:59"/>
    <s v="63000 USD"/>
    <n v="63000"/>
    <s v="USD"/>
    <n v="63"/>
    <s v="Financial Analyst"/>
    <x v="7"/>
    <s v="USA"/>
    <x v="0"/>
    <s v="All the 8 hours baby, all the 8!"/>
    <x v="50"/>
    <x v="6"/>
    <x v="0"/>
  </r>
  <r>
    <x v="1401"/>
    <d v="2012-06-06T02:11:58"/>
    <s v="US$60000"/>
    <n v="60000"/>
    <s v="USD"/>
    <n v="60"/>
    <s v="Analyst"/>
    <x v="7"/>
    <s v="USA"/>
    <x v="0"/>
    <s v="All the 8 hours baby, all the 8!"/>
    <x v="50"/>
    <x v="6"/>
    <x v="0"/>
  </r>
  <r>
    <x v="1402"/>
    <d v="2012-06-04T21:43:15"/>
    <n v="56000"/>
    <n v="56000"/>
    <s v="CAD"/>
    <n v="55.068245289698304"/>
    <s v="consultant"/>
    <x v="2"/>
    <s v="Canada"/>
    <x v="6"/>
    <s v="All the 8 hours baby, all the 8!"/>
    <x v="50"/>
    <x v="6"/>
    <x v="0"/>
  </r>
  <r>
    <x v="1403"/>
    <d v="2012-05-29T23:13:32"/>
    <n v="55000"/>
    <n v="55000"/>
    <s v="USD"/>
    <n v="55"/>
    <s v="Risk Analyst"/>
    <x v="7"/>
    <s v="USA"/>
    <x v="0"/>
    <s v="All the 8 hours baby, all the 8!"/>
    <x v="50"/>
    <x v="6"/>
    <x v="0"/>
  </r>
  <r>
    <x v="1404"/>
    <d v="2012-06-12T18:28:39"/>
    <n v="32000"/>
    <n v="32000"/>
    <s v="GBP"/>
    <n v="50.437704706153092"/>
    <s v="Financial Analyst"/>
    <x v="7"/>
    <s v="UK"/>
    <x v="3"/>
    <s v="All the 8 hours baby, all the 8!"/>
    <x v="50"/>
    <x v="6"/>
    <x v="0"/>
  </r>
  <r>
    <x v="1405"/>
    <d v="2012-06-18T06:14:35"/>
    <n v="46000"/>
    <n v="46000"/>
    <s v="USD"/>
    <n v="46"/>
    <s v="AML Analyst"/>
    <x v="7"/>
    <s v="USA"/>
    <x v="0"/>
    <s v="All the 8 hours baby, all the 8!"/>
    <x v="50"/>
    <x v="6"/>
    <x v="0"/>
  </r>
  <r>
    <x v="1406"/>
    <d v="2012-05-28T06:52:05"/>
    <n v="43000"/>
    <n v="43000"/>
    <s v="AUD"/>
    <n v="43.856115225313339"/>
    <s v="Finance Officer"/>
    <x v="6"/>
    <s v="Australia"/>
    <x v="11"/>
    <s v="All the 8 hours baby, all the 8!"/>
    <x v="50"/>
    <x v="6"/>
    <x v="0"/>
  </r>
  <r>
    <x v="1407"/>
    <d v="2012-05-26T12:54:36"/>
    <n v="15000"/>
    <n v="15000"/>
    <s v="USD"/>
    <n v="15"/>
    <s v="TA"/>
    <x v="7"/>
    <s v="Indonesia"/>
    <x v="5"/>
    <s v="4 to 6 hours a day"/>
    <x v="50"/>
    <x v="6"/>
    <x v="2"/>
  </r>
  <r>
    <x v="1408"/>
    <d v="2012-06-02T02:28:30"/>
    <n v="38000"/>
    <n v="38000"/>
    <s v="USD"/>
    <n v="38"/>
    <s v="Business Analyst"/>
    <x v="7"/>
    <s v="USA"/>
    <x v="0"/>
    <s v="All the 8 hours baby, all the 8!"/>
    <x v="50"/>
    <x v="6"/>
    <x v="0"/>
  </r>
  <r>
    <x v="1409"/>
    <d v="2012-06-02T03:29:19"/>
    <s v="Â£21500Uk"/>
    <n v="21500"/>
    <s v="GBP"/>
    <n v="33.88783284944661"/>
    <s v="Data Analyst"/>
    <x v="7"/>
    <s v="UK"/>
    <x v="3"/>
    <s v="All the 8 hours baby, all the 8!"/>
    <x v="50"/>
    <x v="6"/>
    <x v="0"/>
  </r>
  <r>
    <x v="1410"/>
    <d v="2012-06-02T03:08:50"/>
    <n v="1800000"/>
    <n v="1800000"/>
    <s v="INR"/>
    <n v="32.054250037396621"/>
    <s v="analyst"/>
    <x v="7"/>
    <s v="India"/>
    <x v="7"/>
    <s v="All the 8 hours baby, all the 8!"/>
    <x v="50"/>
    <x v="6"/>
    <x v="0"/>
  </r>
  <r>
    <x v="1411"/>
    <d v="2012-06-15T05:44:30"/>
    <n v="29000"/>
    <n v="29000"/>
    <s v="USD"/>
    <n v="29"/>
    <s v="Customer Experence Engineer"/>
    <x v="8"/>
    <s v="USA"/>
    <x v="0"/>
    <s v="All the 8 hours baby, all the 8!"/>
    <x v="50"/>
    <x v="6"/>
    <x v="0"/>
  </r>
  <r>
    <x v="1412"/>
    <d v="2012-05-26T06:14:13"/>
    <n v="27500"/>
    <n v="27500"/>
    <s v="USD"/>
    <n v="27.5"/>
    <s v="Associate"/>
    <x v="7"/>
    <s v="USA"/>
    <x v="0"/>
    <s v="All the 8 hours baby, all the 8!"/>
    <x v="50"/>
    <x v="6"/>
    <x v="0"/>
  </r>
  <r>
    <x v="1413"/>
    <d v="2012-05-26T19:29:34"/>
    <n v="16000"/>
    <n v="16000"/>
    <s v="USD"/>
    <n v="16"/>
    <s v="Mis executiv"/>
    <x v="1"/>
    <s v="India"/>
    <x v="7"/>
    <s v="All the 8 hours baby, all the 8!"/>
    <x v="50"/>
    <x v="6"/>
    <x v="0"/>
  </r>
  <r>
    <x v="1414"/>
    <d v="2012-05-27T23:10:01"/>
    <s v="Rs.7,00,000"/>
    <n v="700000"/>
    <s v="INR"/>
    <n v="12.465541681209798"/>
    <s v="Business Analyst"/>
    <x v="7"/>
    <s v="India"/>
    <x v="7"/>
    <s v="All the 8 hours baby, all the 8!"/>
    <x v="50"/>
    <x v="6"/>
    <x v="0"/>
  </r>
  <r>
    <x v="1415"/>
    <d v="2012-06-04T02:30:11"/>
    <n v="10000"/>
    <n v="10000"/>
    <s v="USD"/>
    <n v="10"/>
    <s v="ceo"/>
    <x v="3"/>
    <s v="India"/>
    <x v="7"/>
    <s v="All the 8 hours baby, all the 8!"/>
    <x v="50"/>
    <x v="6"/>
    <x v="0"/>
  </r>
  <r>
    <x v="1416"/>
    <d v="2012-05-30T01:12:35"/>
    <s v="INR 750000"/>
    <n v="750000"/>
    <s v="INR"/>
    <n v="13.355937515581925"/>
    <s v="Associate - Indirect Tax"/>
    <x v="3"/>
    <s v="India"/>
    <x v="7"/>
    <s v="1 or 2 hours a day"/>
    <x v="50"/>
    <x v="6"/>
    <x v="3"/>
  </r>
  <r>
    <x v="1417"/>
    <d v="2012-05-26T11:58:23"/>
    <n v="8000"/>
    <n v="8000"/>
    <s v="USD"/>
    <n v="8"/>
    <s v="Quality officer"/>
    <x v="6"/>
    <s v="bangkok"/>
    <x v="5"/>
    <s v="All the 8 hours baby, all the 8!"/>
    <x v="50"/>
    <x v="6"/>
    <x v="0"/>
  </r>
  <r>
    <x v="1418"/>
    <d v="2012-05-28T17:38:46"/>
    <n v="210000"/>
    <n v="210000"/>
    <s v="INR"/>
    <n v="3.739662504362939"/>
    <s v="information Analyst"/>
    <x v="7"/>
    <s v="India"/>
    <x v="7"/>
    <s v="All the 8 hours baby, all the 8!"/>
    <x v="50"/>
    <x v="6"/>
    <x v="0"/>
  </r>
  <r>
    <x v="1419"/>
    <d v="2012-05-26T22:29:21"/>
    <n v="144000"/>
    <n v="144000"/>
    <s v="INR"/>
    <n v="2.5643400029917296"/>
    <s v="BPO information process enabler"/>
    <x v="7"/>
    <s v="India"/>
    <x v="7"/>
    <s v="All the 8 hours baby, all the 8!"/>
    <x v="50"/>
    <x v="6"/>
    <x v="0"/>
  </r>
  <r>
    <x v="1420"/>
    <d v="2012-05-29T13:16:45"/>
    <n v="1000"/>
    <n v="12000"/>
    <s v="USD"/>
    <n v="12"/>
    <s v="excel prof"/>
    <x v="2"/>
    <s v="pakistan"/>
    <x v="5"/>
    <s v="4 to 6 hours a day"/>
    <x v="50"/>
    <x v="6"/>
    <x v="2"/>
  </r>
  <r>
    <x v="1421"/>
    <d v="2012-06-05T05:03:04"/>
    <n v="1000"/>
    <n v="12000"/>
    <s v="USD"/>
    <n v="12"/>
    <s v="Waiter"/>
    <x v="7"/>
    <s v="USA"/>
    <x v="0"/>
    <s v="2 to 3 hours per day"/>
    <x v="50"/>
    <x v="6"/>
    <x v="1"/>
  </r>
  <r>
    <x v="1422"/>
    <d v="2012-05-28T11:11:53"/>
    <n v="650000"/>
    <n v="650000"/>
    <s v="INR"/>
    <n v="11.575145846837669"/>
    <s v="Ass Research  Manager"/>
    <x v="6"/>
    <s v="India"/>
    <x v="7"/>
    <s v="2 to 3 hours per day"/>
    <x v="50"/>
    <x v="6"/>
    <x v="1"/>
  </r>
  <r>
    <x v="1423"/>
    <d v="2012-05-31T01:09:06"/>
    <s v="US$ 10000"/>
    <n v="10000"/>
    <s v="USD"/>
    <n v="10"/>
    <s v="Trainee"/>
    <x v="7"/>
    <s v="Brazil"/>
    <x v="2"/>
    <s v="4 to 6 hours a day"/>
    <x v="50"/>
    <x v="6"/>
    <x v="2"/>
  </r>
  <r>
    <x v="1424"/>
    <d v="2012-05-26T23:14:58"/>
    <s v="5.5 lakhs"/>
    <n v="550000"/>
    <s v="INR"/>
    <n v="9.7943541780934122"/>
    <s v="web analyst"/>
    <x v="7"/>
    <s v="India"/>
    <x v="7"/>
    <s v="4 to 6 hours a day"/>
    <x v="50"/>
    <x v="6"/>
    <x v="2"/>
  </r>
  <r>
    <x v="1425"/>
    <d v="2012-05-27T03:16:05"/>
    <s v="Rs. 550000"/>
    <n v="550000"/>
    <s v="INR"/>
    <n v="9.7943541780934122"/>
    <s v="Analyst"/>
    <x v="7"/>
    <s v="India"/>
    <x v="7"/>
    <s v="4 to 6 hours a day"/>
    <x v="50"/>
    <x v="6"/>
    <x v="2"/>
  </r>
  <r>
    <x v="1426"/>
    <d v="2012-05-29T01:47:39"/>
    <n v="750"/>
    <n v="9000"/>
    <s v="USD"/>
    <n v="9"/>
    <s v="assurance manager"/>
    <x v="6"/>
    <s v="India"/>
    <x v="7"/>
    <s v="4 to 6 hours a day"/>
    <x v="50"/>
    <x v="6"/>
    <x v="2"/>
  </r>
  <r>
    <x v="1427"/>
    <d v="2012-05-29T16:08:40"/>
    <n v="9000"/>
    <n v="9000"/>
    <s v="USD"/>
    <n v="9"/>
    <s v="Data Analyst"/>
    <x v="7"/>
    <s v="India"/>
    <x v="7"/>
    <s v="4 to 6 hours a day"/>
    <x v="50"/>
    <x v="6"/>
    <x v="2"/>
  </r>
  <r>
    <x v="1428"/>
    <d v="2012-05-26T14:23:48"/>
    <n v="500000"/>
    <n v="500000"/>
    <s v="INR"/>
    <n v="8.9039583437212837"/>
    <s v="mis "/>
    <x v="1"/>
    <s v="India"/>
    <x v="7"/>
    <s v="2 to 3 hours per day"/>
    <x v="50"/>
    <x v="6"/>
    <x v="1"/>
  </r>
  <r>
    <x v="1429"/>
    <d v="2012-06-11T17:01:58"/>
    <s v="Rs 480000"/>
    <n v="480000"/>
    <s v="INR"/>
    <n v="8.5478000099724323"/>
    <s v="Development Analyst"/>
    <x v="7"/>
    <s v="India"/>
    <x v="7"/>
    <s v="4 to 6 hours a day"/>
    <x v="50"/>
    <x v="6"/>
    <x v="2"/>
  </r>
  <r>
    <x v="1430"/>
    <d v="2012-05-29T02:22:13"/>
    <n v="400000"/>
    <n v="400000"/>
    <s v="INR"/>
    <n v="7.1231666749770275"/>
    <s v="Pmo"/>
    <x v="6"/>
    <s v="India"/>
    <x v="7"/>
    <s v="4 to 6 hours a day"/>
    <x v="50"/>
    <x v="6"/>
    <x v="2"/>
  </r>
  <r>
    <x v="1431"/>
    <d v="2012-06-02T18:47:32"/>
    <n v="7000"/>
    <n v="7000"/>
    <s v="USD"/>
    <n v="7"/>
    <s v="M.I.S"/>
    <x v="1"/>
    <s v="India"/>
    <x v="7"/>
    <s v="4 to 6 hours a day"/>
    <x v="50"/>
    <x v="6"/>
    <x v="2"/>
  </r>
  <r>
    <x v="1432"/>
    <d v="2012-05-26T15:04:33"/>
    <s v="INR 390000 PA"/>
    <n v="390000"/>
    <s v="INR"/>
    <n v="6.9450875081026018"/>
    <s v="Business Analyst"/>
    <x v="7"/>
    <s v="India"/>
    <x v="7"/>
    <s v="4 to 6 hours a day"/>
    <x v="50"/>
    <x v="6"/>
    <x v="2"/>
  </r>
  <r>
    <x v="1433"/>
    <d v="2012-05-26T11:47:38"/>
    <s v="25000 INR"/>
    <n v="300000"/>
    <s v="INR"/>
    <n v="5.3423750062327704"/>
    <s v="MIS"/>
    <x v="1"/>
    <s v="India"/>
    <x v="7"/>
    <s v="4 to 6 hours a day"/>
    <x v="50"/>
    <x v="6"/>
    <x v="2"/>
  </r>
  <r>
    <x v="1434"/>
    <d v="2012-05-28T14:52:45"/>
    <s v="Rs. 25000"/>
    <n v="300000"/>
    <s v="INR"/>
    <n v="5.3423750062327704"/>
    <s v="Professional consultant-Finance"/>
    <x v="2"/>
    <s v="India"/>
    <x v="7"/>
    <s v="2 to 3 hours per day"/>
    <x v="50"/>
    <x v="6"/>
    <x v="1"/>
  </r>
  <r>
    <x v="1435"/>
    <d v="2012-05-27T01:04:46"/>
    <n v="5000"/>
    <n v="5000"/>
    <s v="USD"/>
    <n v="5"/>
    <s v="Management Intern"/>
    <x v="6"/>
    <s v="India"/>
    <x v="7"/>
    <s v="4 to 6 hours a day"/>
    <x v="50"/>
    <x v="6"/>
    <x v="2"/>
  </r>
  <r>
    <x v="1436"/>
    <d v="2012-05-29T00:07:00"/>
    <n v="250000"/>
    <n v="250000"/>
    <s v="INR"/>
    <n v="4.4519791718606418"/>
    <s v="Officer Production"/>
    <x v="6"/>
    <s v="India"/>
    <x v="7"/>
    <s v="4 to 6 hours a day"/>
    <x v="50"/>
    <x v="6"/>
    <x v="2"/>
  </r>
  <r>
    <x v="1437"/>
    <d v="2012-06-11T21:29:29"/>
    <n v="300"/>
    <n v="3600"/>
    <s v="USD"/>
    <n v="3.6"/>
    <s v="Analyst"/>
    <x v="7"/>
    <s v="India"/>
    <x v="7"/>
    <s v="4 to 6 hours a day"/>
    <x v="50"/>
    <x v="6"/>
    <x v="2"/>
  </r>
  <r>
    <x v="1438"/>
    <d v="2012-05-27T00:53:20"/>
    <s v="2 lac"/>
    <n v="200000"/>
    <s v="INR"/>
    <n v="3.5615833374885137"/>
    <s v="Bio-Statiscian"/>
    <x v="1"/>
    <s v="India"/>
    <x v="7"/>
    <s v="4 to 6 hours a day"/>
    <x v="50"/>
    <x v="6"/>
    <x v="2"/>
  </r>
  <r>
    <x v="1439"/>
    <d v="2012-06-11T03:11:39"/>
    <n v="150000"/>
    <n v="150000"/>
    <s v="INR"/>
    <n v="2.6711875031163852"/>
    <s v="ENGINEER"/>
    <x v="8"/>
    <s v="India"/>
    <x v="7"/>
    <s v="2 to 3 hours per day"/>
    <x v="50"/>
    <x v="6"/>
    <x v="1"/>
  </r>
  <r>
    <x v="1440"/>
    <d v="2012-05-27T12:03:51"/>
    <n v="144000"/>
    <n v="144000"/>
    <s v="INR"/>
    <n v="2.5643400029917296"/>
    <s v="Cost Trainee"/>
    <x v="7"/>
    <s v="India"/>
    <x v="7"/>
    <s v="4 to 6 hours a day"/>
    <x v="50"/>
    <x v="6"/>
    <x v="2"/>
  </r>
  <r>
    <x v="1441"/>
    <d v="2012-05-28T22:41:15"/>
    <n v="500000"/>
    <n v="500000"/>
    <s v="INR"/>
    <n v="8.9039583437212837"/>
    <s v="Business Analyst"/>
    <x v="7"/>
    <s v="India"/>
    <x v="7"/>
    <s v="4 to 6 hours a day"/>
    <x v="51"/>
    <x v="6"/>
    <x v="2"/>
  </r>
  <r>
    <x v="1442"/>
    <d v="2012-05-29T16:07:59"/>
    <n v="9000"/>
    <n v="9000"/>
    <s v="USD"/>
    <n v="9"/>
    <s v="Data Analyst"/>
    <x v="7"/>
    <s v="India"/>
    <x v="7"/>
    <s v="All the 8 hours baby, all the 8!"/>
    <x v="52"/>
    <x v="6"/>
    <x v="0"/>
  </r>
  <r>
    <x v="1443"/>
    <d v="2012-05-29T21:17:26"/>
    <n v="50000"/>
    <n v="50000"/>
    <s v="USD"/>
    <n v="50"/>
    <s v="Engineering Intern"/>
    <x v="8"/>
    <s v="USA"/>
    <x v="0"/>
    <s v="4 to 6 hours a day"/>
    <x v="53"/>
    <x v="6"/>
    <x v="2"/>
  </r>
  <r>
    <x v="1444"/>
    <d v="2012-05-29T15:53:14"/>
    <n v="10000"/>
    <n v="10000"/>
    <s v="USD"/>
    <n v="10"/>
    <s v="MIS"/>
    <x v="1"/>
    <s v="India"/>
    <x v="7"/>
    <s v="1 or 2 hours a day"/>
    <x v="53"/>
    <x v="6"/>
    <x v="3"/>
  </r>
  <r>
    <x v="1445"/>
    <d v="2012-05-27T18:33:51"/>
    <s v="300000RS"/>
    <n v="300000"/>
    <s v="INR"/>
    <n v="5.3423750062327704"/>
    <s v="ANALYST"/>
    <x v="7"/>
    <s v="India"/>
    <x v="7"/>
    <s v="4 to 6 hours a day"/>
    <x v="53"/>
    <x v="6"/>
    <x v="2"/>
  </r>
  <r>
    <x v="1446"/>
    <d v="2012-06-13T17:22:47"/>
    <n v="15000"/>
    <n v="15000"/>
    <s v="USD"/>
    <n v="15"/>
    <s v="senior associate"/>
    <x v="7"/>
    <s v="India"/>
    <x v="7"/>
    <s v="2 to 3 hours per day"/>
    <x v="54"/>
    <x v="6"/>
    <x v="1"/>
  </r>
  <r>
    <x v="1447"/>
    <d v="2012-05-29T15:49:41"/>
    <n v="314000"/>
    <n v="314000"/>
    <s v="INR"/>
    <n v="5.5916858398569662"/>
    <s v="relationship manager"/>
    <x v="6"/>
    <s v="India"/>
    <x v="7"/>
    <s v="1 or 2 hours a day"/>
    <x v="55"/>
    <x v="6"/>
    <x v="3"/>
  </r>
  <r>
    <x v="1448"/>
    <d v="2012-06-14T04:22:36"/>
    <n v="40000"/>
    <n v="40000"/>
    <s v="USD"/>
    <n v="40"/>
    <s v="Rates Analyst"/>
    <x v="7"/>
    <s v="USA"/>
    <x v="0"/>
    <s v="2 to 3 hours per day"/>
    <x v="56"/>
    <x v="6"/>
    <x v="1"/>
  </r>
  <r>
    <x v="1449"/>
    <d v="2012-06-08T15:43:16"/>
    <s v="INR800000"/>
    <n v="800000"/>
    <s v="INR"/>
    <n v="14.246333349954055"/>
    <s v="MANAGER"/>
    <x v="6"/>
    <s v="India"/>
    <x v="7"/>
    <s v="2 to 3 hours per day"/>
    <x v="56"/>
    <x v="6"/>
    <x v="1"/>
  </r>
  <r>
    <x v="1450"/>
    <d v="2012-06-08T15:45:14"/>
    <n v="800000"/>
    <n v="800000"/>
    <s v="INR"/>
    <n v="14.246333349954055"/>
    <s v="MANAGER"/>
    <x v="6"/>
    <s v="India"/>
    <x v="7"/>
    <s v="2 to 3 hours per day"/>
    <x v="56"/>
    <x v="6"/>
    <x v="1"/>
  </r>
  <r>
    <x v="1451"/>
    <d v="2012-06-15T01:10:09"/>
    <n v="37500"/>
    <n v="37500"/>
    <s v="USD"/>
    <n v="37.5"/>
    <s v="consultant"/>
    <x v="2"/>
    <s v="India"/>
    <x v="7"/>
    <s v="All the 8 hours baby, all the 8!"/>
    <x v="56"/>
    <x v="6"/>
    <x v="0"/>
  </r>
  <r>
    <x v="1452"/>
    <d v="2012-05-28T14:56:27"/>
    <n v="15600"/>
    <n v="15600"/>
    <s v="GBP"/>
    <n v="24.588381044249633"/>
    <s v="business data analyst"/>
    <x v="7"/>
    <s v="UK"/>
    <x v="3"/>
    <s v="All the 8 hours baby, all the 8!"/>
    <x v="56"/>
    <x v="6"/>
    <x v="0"/>
  </r>
  <r>
    <x v="1453"/>
    <d v="2012-06-10T04:16:05"/>
    <n v="500000"/>
    <n v="500000"/>
    <s v="INR"/>
    <n v="8.9039583437212837"/>
    <s v="equity research trainee"/>
    <x v="7"/>
    <s v="India"/>
    <x v="7"/>
    <s v="All the 8 hours baby, all the 8!"/>
    <x v="56"/>
    <x v="6"/>
    <x v="0"/>
  </r>
  <r>
    <x v="1454"/>
    <d v="2012-05-26T22:23:38"/>
    <n v="516000"/>
    <n v="516000"/>
    <s v="INR"/>
    <n v="9.1888850107203659"/>
    <s v="Management Trainee"/>
    <x v="6"/>
    <s v="India"/>
    <x v="7"/>
    <s v="4 to 6 hours a day"/>
    <x v="56"/>
    <x v="6"/>
    <x v="2"/>
  </r>
  <r>
    <x v="1455"/>
    <d v="2012-05-30T13:21:06"/>
    <n v="500000"/>
    <n v="500000"/>
    <s v="INR"/>
    <n v="8.9039583437212837"/>
    <s v="Project Management"/>
    <x v="6"/>
    <s v="India"/>
    <x v="7"/>
    <s v="2 to 3 hours per day"/>
    <x v="56"/>
    <x v="6"/>
    <x v="1"/>
  </r>
  <r>
    <x v="1456"/>
    <d v="2012-05-26T14:14:35"/>
    <n v="400000"/>
    <n v="400000"/>
    <s v="INR"/>
    <n v="7.1231666749770275"/>
    <s v="Consultant"/>
    <x v="2"/>
    <s v="India"/>
    <x v="7"/>
    <s v="4 to 6 hours a day"/>
    <x v="56"/>
    <x v="6"/>
    <x v="2"/>
  </r>
  <r>
    <x v="1457"/>
    <d v="2012-05-28T09:41:04"/>
    <n v="204000"/>
    <n v="204000"/>
    <s v="INR"/>
    <n v="3.6328150042382839"/>
    <s v="Retired Government Officer, having knowledge in excel."/>
    <x v="6"/>
    <s v="India"/>
    <x v="7"/>
    <s v="4 to 6 hours a day"/>
    <x v="56"/>
    <x v="6"/>
    <x v="2"/>
  </r>
  <r>
    <x v="1458"/>
    <d v="2012-05-26T14:04:35"/>
    <s v="Rs 10000"/>
    <n v="120000"/>
    <s v="INR"/>
    <n v="2.1369500024931081"/>
    <s v="Intern"/>
    <x v="7"/>
    <s v="India"/>
    <x v="7"/>
    <s v="1 or 2 hours a day"/>
    <x v="56"/>
    <x v="6"/>
    <x v="3"/>
  </r>
  <r>
    <x v="1459"/>
    <d v="2012-05-26T00:54:28"/>
    <n v="400000"/>
    <n v="400000"/>
    <s v="USD"/>
    <n v="400"/>
    <s v="program manager"/>
    <x v="6"/>
    <s v="USA"/>
    <x v="0"/>
    <s v="1 or 2 hours a day"/>
    <x v="0"/>
    <x v="0"/>
    <x v="3"/>
  </r>
  <r>
    <x v="1460"/>
    <d v="2012-05-26T03:37:33"/>
    <n v="190000"/>
    <n v="190000"/>
    <s v="GBP"/>
    <n v="299.47387169278397"/>
    <s v="Managing Partner"/>
    <x v="3"/>
    <s v="UK"/>
    <x v="3"/>
    <s v="4 to 6 hours a day"/>
    <x v="0"/>
    <x v="0"/>
    <x v="2"/>
  </r>
  <r>
    <x v="1461"/>
    <d v="2012-05-26T04:48:54"/>
    <n v="200000"/>
    <n v="200000"/>
    <s v="USD"/>
    <n v="200"/>
    <s v="COO"/>
    <x v="3"/>
    <s v="USA"/>
    <x v="0"/>
    <s v="2 to 3 hours per day"/>
    <x v="0"/>
    <x v="0"/>
    <x v="1"/>
  </r>
  <r>
    <x v="1462"/>
    <d v="2012-05-26T01:52:04"/>
    <n v="194000"/>
    <n v="194000"/>
    <s v="USD"/>
    <n v="194"/>
    <s v="director"/>
    <x v="3"/>
    <s v="USA"/>
    <x v="0"/>
    <s v="2 to 3 hours per day"/>
    <x v="0"/>
    <x v="0"/>
    <x v="1"/>
  </r>
  <r>
    <x v="1463"/>
    <d v="2012-05-25T03:33:51"/>
    <n v="145000"/>
    <n v="145000"/>
    <s v="EUR"/>
    <n v="184.20791865378314"/>
    <s v="senior project manager"/>
    <x v="6"/>
    <s v="Germany"/>
    <x v="1"/>
    <s v="1 or 2 hours a day"/>
    <x v="0"/>
    <x v="0"/>
    <x v="3"/>
  </r>
  <r>
    <x v="1464"/>
    <d v="2012-05-26T01:42:53"/>
    <s v="170000 usd"/>
    <n v="170000"/>
    <s v="USD"/>
    <n v="170"/>
    <s v="RS"/>
    <x v="7"/>
    <s v="UK"/>
    <x v="3"/>
    <s v="Excel ?!? What Excel?"/>
    <x v="0"/>
    <x v="0"/>
    <x v="4"/>
  </r>
  <r>
    <x v="1465"/>
    <d v="2012-05-26T03:23:51"/>
    <s v="US$169,000"/>
    <n v="169000"/>
    <s v="USD"/>
    <n v="169"/>
    <s v="Category Director (Marketing)"/>
    <x v="3"/>
    <s v="USA"/>
    <x v="0"/>
    <s v="2 to 3 hours per day"/>
    <x v="0"/>
    <x v="0"/>
    <x v="1"/>
  </r>
  <r>
    <x v="1466"/>
    <d v="2012-05-26T01:54:28"/>
    <n v="9000000"/>
    <n v="9000000"/>
    <s v="INR"/>
    <n v="160.27125018698311"/>
    <s v="Financial Analyst"/>
    <x v="7"/>
    <s v="India"/>
    <x v="7"/>
    <s v="4 to 6 hours a day"/>
    <x v="0"/>
    <x v="0"/>
    <x v="2"/>
  </r>
  <r>
    <x v="1467"/>
    <d v="2012-05-25T23:18:45"/>
    <n v="100000"/>
    <n v="100000"/>
    <s v="GBP"/>
    <n v="157.61782720672841"/>
    <s v="Analyst"/>
    <x v="7"/>
    <s v="UK"/>
    <x v="3"/>
    <s v="2 to 3 hours per day"/>
    <x v="0"/>
    <x v="0"/>
    <x v="1"/>
  </r>
  <r>
    <x v="1468"/>
    <d v="2012-05-26T01:41:53"/>
    <n v="160000"/>
    <n v="160000"/>
    <s v="CAD"/>
    <n v="157.33784368485229"/>
    <s v="Consultant"/>
    <x v="2"/>
    <s v="Canada"/>
    <x v="6"/>
    <s v="2 to 3 hours per day"/>
    <x v="0"/>
    <x v="0"/>
    <x v="1"/>
  </r>
  <r>
    <x v="1469"/>
    <d v="2012-05-25T05:07:31"/>
    <n v="150000"/>
    <n v="150000"/>
    <s v="USD"/>
    <n v="150"/>
    <s v="Portfolio Manager"/>
    <x v="6"/>
    <s v="USA"/>
    <x v="0"/>
    <s v="2 to 3 hours per day"/>
    <x v="0"/>
    <x v="0"/>
    <x v="1"/>
  </r>
  <r>
    <x v="1470"/>
    <d v="2012-05-26T01:33:45"/>
    <n v="150000"/>
    <n v="150000"/>
    <s v="USD"/>
    <n v="150"/>
    <s v="project manager, project finance consultant"/>
    <x v="6"/>
    <s v="Israel"/>
    <x v="10"/>
    <s v="4 to 6 hours a day"/>
    <x v="0"/>
    <x v="0"/>
    <x v="2"/>
  </r>
  <r>
    <x v="1471"/>
    <d v="2012-05-26T03:14:44"/>
    <n v="150000"/>
    <n v="150000"/>
    <s v="USD"/>
    <n v="150"/>
    <s v="CFO"/>
    <x v="3"/>
    <s v="USA"/>
    <x v="0"/>
    <s v="2 to 3 hours per day"/>
    <x v="0"/>
    <x v="0"/>
    <x v="1"/>
  </r>
  <r>
    <x v="1472"/>
    <d v="2012-05-26T01:03:54"/>
    <n v="140000"/>
    <n v="140000"/>
    <s v="USD"/>
    <n v="140"/>
    <s v="Manager"/>
    <x v="6"/>
    <s v="USA"/>
    <x v="0"/>
    <s v="4 to 6 hours a day"/>
    <x v="0"/>
    <x v="0"/>
    <x v="2"/>
  </r>
  <r>
    <x v="1473"/>
    <d v="2012-05-26T00:57:52"/>
    <s v="US$ 138K"/>
    <n v="138000"/>
    <s v="USD"/>
    <n v="138"/>
    <s v="Project engineer"/>
    <x v="8"/>
    <s v="Thailand"/>
    <x v="5"/>
    <s v="4 to 6 hours a day"/>
    <x v="0"/>
    <x v="0"/>
    <x v="2"/>
  </r>
  <r>
    <x v="1474"/>
    <d v="2012-05-26T01:28:37"/>
    <n v="137500"/>
    <n v="137500"/>
    <s v="USD"/>
    <n v="137.5"/>
    <s v="director of analytics"/>
    <x v="7"/>
    <s v="USA"/>
    <x v="0"/>
    <s v="4 to 6 hours a day"/>
    <x v="0"/>
    <x v="0"/>
    <x v="2"/>
  </r>
  <r>
    <x v="1475"/>
    <d v="2012-05-26T03:27:56"/>
    <s v="Zar 1080000"/>
    <n v="1080000"/>
    <s v="ZAR"/>
    <n v="131.67552225194402"/>
    <s v="Finance manager"/>
    <x v="6"/>
    <s v="South africa"/>
    <x v="8"/>
    <s v="2 to 3 hours per day"/>
    <x v="0"/>
    <x v="0"/>
    <x v="1"/>
  </r>
  <r>
    <x v="1476"/>
    <d v="2012-05-26T01:06:31"/>
    <n v="130000"/>
    <n v="130000"/>
    <s v="USD"/>
    <n v="130"/>
    <s v="Senior Project Manager"/>
    <x v="6"/>
    <s v="USA"/>
    <x v="0"/>
    <s v="4 to 6 hours a day"/>
    <x v="0"/>
    <x v="0"/>
    <x v="2"/>
  </r>
  <r>
    <x v="1477"/>
    <d v="2012-05-26T01:40:51"/>
    <n v="130000"/>
    <n v="130000"/>
    <s v="USD"/>
    <n v="130"/>
    <s v="Sr Staff Engineer"/>
    <x v="8"/>
    <s v="USA"/>
    <x v="0"/>
    <s v="4 to 6 hours a day"/>
    <x v="0"/>
    <x v="0"/>
    <x v="2"/>
  </r>
  <r>
    <x v="1478"/>
    <d v="2012-05-26T01:50:30"/>
    <n v="130000"/>
    <n v="130000"/>
    <s v="USD"/>
    <n v="130"/>
    <s v="Project Manager"/>
    <x v="6"/>
    <s v="USA"/>
    <x v="0"/>
    <s v="2 to 3 hours per day"/>
    <x v="0"/>
    <x v="0"/>
    <x v="1"/>
  </r>
  <r>
    <x v="1479"/>
    <d v="2012-05-26T00:39:36"/>
    <n v="125000"/>
    <n v="125000"/>
    <s v="USD"/>
    <n v="125"/>
    <s v="Director of Marketing"/>
    <x v="3"/>
    <s v="USA"/>
    <x v="0"/>
    <s v="4 to 6 hours a day"/>
    <x v="0"/>
    <x v="0"/>
    <x v="2"/>
  </r>
  <r>
    <x v="1480"/>
    <d v="2012-05-26T01:25:30"/>
    <n v="125000"/>
    <n v="125000"/>
    <s v="USD"/>
    <n v="125"/>
    <s v="Finance, Manager "/>
    <x v="6"/>
    <s v="USA"/>
    <x v="0"/>
    <s v="4 to 6 hours a day"/>
    <x v="0"/>
    <x v="0"/>
    <x v="2"/>
  </r>
  <r>
    <x v="1481"/>
    <d v="2012-05-26T03:06:16"/>
    <n v="125000"/>
    <n v="125000"/>
    <s v="USD"/>
    <n v="125"/>
    <s v="Prod Mgr"/>
    <x v="6"/>
    <s v="USA"/>
    <x v="0"/>
    <s v="2 to 3 hours per day"/>
    <x v="0"/>
    <x v="0"/>
    <x v="1"/>
  </r>
  <r>
    <x v="1482"/>
    <d v="2012-05-26T04:20:17"/>
    <n v="78000"/>
    <n v="78000"/>
    <s v="GBP"/>
    <n v="122.94190522124816"/>
    <s v="Associate"/>
    <x v="7"/>
    <s v="UK"/>
    <x v="3"/>
    <s v="1 or 2 hours a day"/>
    <x v="0"/>
    <x v="0"/>
    <x v="3"/>
  </r>
  <r>
    <x v="1483"/>
    <d v="2012-05-26T00:05:45"/>
    <n v="120000"/>
    <n v="120000"/>
    <s v="USD"/>
    <n v="120"/>
    <s v="Manager, Forecasts &amp; Budgets"/>
    <x v="6"/>
    <s v="USA"/>
    <x v="0"/>
    <s v="4 to 6 hours a day"/>
    <x v="0"/>
    <x v="0"/>
    <x v="2"/>
  </r>
  <r>
    <x v="1484"/>
    <d v="2012-05-26T02:39:56"/>
    <n v="120000"/>
    <n v="120000"/>
    <s v="USD"/>
    <n v="120"/>
    <s v="Director"/>
    <x v="3"/>
    <s v="USA"/>
    <x v="0"/>
    <s v="1 or 2 hours a day"/>
    <x v="0"/>
    <x v="0"/>
    <x v="3"/>
  </r>
  <r>
    <x v="1485"/>
    <d v="2012-05-26T05:18:12"/>
    <s v="120k"/>
    <n v="120000"/>
    <s v="USD"/>
    <n v="120"/>
    <s v="manager"/>
    <x v="6"/>
    <s v="nz"/>
    <x v="11"/>
    <s v="2 to 3 hours per day"/>
    <x v="0"/>
    <x v="0"/>
    <x v="1"/>
  </r>
  <r>
    <x v="1486"/>
    <d v="2012-05-26T05:48:10"/>
    <n v="120000"/>
    <n v="120000"/>
    <s v="USD"/>
    <n v="120"/>
    <s v="Director"/>
    <x v="3"/>
    <s v="USA"/>
    <x v="0"/>
    <s v="4 to 6 hours a day"/>
    <x v="0"/>
    <x v="0"/>
    <x v="2"/>
  </r>
  <r>
    <x v="1487"/>
    <d v="2012-05-26T05:23:20"/>
    <s v="73,000 GBP"/>
    <n v="73000"/>
    <s v="GBP"/>
    <n v="115.06101386091174"/>
    <s v="Finance Manager"/>
    <x v="6"/>
    <s v="UK"/>
    <x v="3"/>
    <s v="4 to 6 hours a day"/>
    <x v="0"/>
    <x v="0"/>
    <x v="2"/>
  </r>
  <r>
    <x v="1488"/>
    <d v="2012-05-26T02:17:38"/>
    <s v="US$115000"/>
    <n v="115000"/>
    <s v="USD"/>
    <n v="115"/>
    <s v="Consultant"/>
    <x v="2"/>
    <s v="USA"/>
    <x v="0"/>
    <s v="2 to 3 hours per day"/>
    <x v="0"/>
    <x v="0"/>
    <x v="1"/>
  </r>
  <r>
    <x v="1489"/>
    <d v="2012-05-26T00:59:09"/>
    <n v="114000"/>
    <n v="114000"/>
    <s v="USD"/>
    <n v="114"/>
    <s v="Director"/>
    <x v="3"/>
    <s v="USA"/>
    <x v="0"/>
    <s v="2 to 3 hours per day"/>
    <x v="0"/>
    <x v="0"/>
    <x v="1"/>
  </r>
  <r>
    <x v="1490"/>
    <d v="2012-05-26T00:49:59"/>
    <n v="111680"/>
    <n v="111680"/>
    <s v="USD"/>
    <n v="111.68"/>
    <s v="Director of Analytics"/>
    <x v="7"/>
    <s v="USA"/>
    <x v="0"/>
    <s v="2 to 3 hours per day"/>
    <x v="0"/>
    <x v="0"/>
    <x v="1"/>
  </r>
  <r>
    <x v="1491"/>
    <d v="2012-05-26T00:43:03"/>
    <n v="70000"/>
    <n v="70000"/>
    <s v="GBP"/>
    <n v="110.3324790447099"/>
    <s v="Project Manager"/>
    <x v="6"/>
    <s v="UK"/>
    <x v="3"/>
    <s v="2 to 3 hours per day"/>
    <x v="0"/>
    <x v="0"/>
    <x v="1"/>
  </r>
  <r>
    <x v="1492"/>
    <d v="2012-05-26T00:15:17"/>
    <n v="110000"/>
    <n v="110000"/>
    <s v="USD"/>
    <n v="110"/>
    <s v="Senior Scheduling Engineer"/>
    <x v="8"/>
    <s v="USA"/>
    <x v="0"/>
    <s v="2 to 3 hours per day"/>
    <x v="0"/>
    <x v="0"/>
    <x v="1"/>
  </r>
  <r>
    <x v="1493"/>
    <d v="2012-05-26T03:25:57"/>
    <n v="110000"/>
    <n v="110000"/>
    <s v="USD"/>
    <n v="110"/>
    <s v="Senior consultant accounting"/>
    <x v="4"/>
    <s v="Norway"/>
    <x v="4"/>
    <s v="2 to 3 hours per day"/>
    <x v="0"/>
    <x v="0"/>
    <x v="1"/>
  </r>
  <r>
    <x v="1494"/>
    <d v="2012-05-26T02:48:32"/>
    <n v="110000"/>
    <n v="110000"/>
    <s v="CAD"/>
    <n v="108.16976753333596"/>
    <s v="Continuos improvment"/>
    <x v="5"/>
    <s v="Canad"/>
    <x v="6"/>
    <s v="2 to 3 hours per day"/>
    <x v="0"/>
    <x v="0"/>
    <x v="1"/>
  </r>
  <r>
    <x v="1495"/>
    <d v="2012-05-26T00:54:16"/>
    <n v="108160"/>
    <n v="108160"/>
    <s v="USD"/>
    <n v="108.16"/>
    <s v="Sr. Financial Analyst"/>
    <x v="7"/>
    <s v="USA"/>
    <x v="0"/>
    <s v="4 to 6 hours a day"/>
    <x v="0"/>
    <x v="0"/>
    <x v="2"/>
  </r>
  <r>
    <x v="1496"/>
    <d v="2012-05-26T01:31:58"/>
    <n v="108000"/>
    <n v="108000"/>
    <s v="USD"/>
    <n v="108"/>
    <s v="Database Architect"/>
    <x v="6"/>
    <s v="USA"/>
    <x v="0"/>
    <s v="2 to 3 hours per day"/>
    <x v="0"/>
    <x v="0"/>
    <x v="1"/>
  </r>
  <r>
    <x v="1497"/>
    <d v="2012-05-26T03:48:42"/>
    <s v="USD 108,000"/>
    <n v="108000"/>
    <s v="USD"/>
    <n v="108"/>
    <s v="Manager"/>
    <x v="6"/>
    <s v="Norway"/>
    <x v="4"/>
    <s v="4 to 6 hours a day"/>
    <x v="0"/>
    <x v="0"/>
    <x v="2"/>
  </r>
  <r>
    <x v="1498"/>
    <d v="2012-05-25T04:10:11"/>
    <n v="107000"/>
    <n v="107000"/>
    <s v="USD"/>
    <n v="107"/>
    <s v="Business Development"/>
    <x v="6"/>
    <s v="Switzerland"/>
    <x v="4"/>
    <s v="4 to 6 hours a day"/>
    <x v="0"/>
    <x v="0"/>
    <x v="2"/>
  </r>
  <r>
    <x v="1499"/>
    <d v="2012-05-26T00:47:50"/>
    <n v="107000"/>
    <n v="107000"/>
    <s v="CAD"/>
    <n v="105.21968296424497"/>
    <s v="Manager, Asset Optimization"/>
    <x v="6"/>
    <s v="Canada"/>
    <x v="6"/>
    <s v="2 to 3 hours per day"/>
    <x v="0"/>
    <x v="0"/>
    <x v="1"/>
  </r>
  <r>
    <x v="1500"/>
    <d v="2012-05-26T02:18:03"/>
    <s v="Â£66000"/>
    <n v="66000"/>
    <s v="GBP"/>
    <n v="104.02776595644075"/>
    <s v="IT Project Manager, EMEA"/>
    <x v="6"/>
    <s v="UK"/>
    <x v="3"/>
    <s v="1 or 2 hours a day"/>
    <x v="0"/>
    <x v="0"/>
    <x v="3"/>
  </r>
  <r>
    <x v="1501"/>
    <d v="2012-05-26T00:43:49"/>
    <n v="104000"/>
    <n v="104000"/>
    <s v="USD"/>
    <n v="104"/>
    <s v="Finance Director"/>
    <x v="3"/>
    <s v="USA"/>
    <x v="0"/>
    <s v="2 to 3 hours per day"/>
    <x v="0"/>
    <x v="0"/>
    <x v="1"/>
  </r>
  <r>
    <x v="1502"/>
    <d v="2012-05-26T04:44:26"/>
    <n v="104000"/>
    <n v="104000"/>
    <s v="USD"/>
    <n v="104"/>
    <s v="Vice President, Analyst"/>
    <x v="7"/>
    <s v="USA"/>
    <x v="0"/>
    <s v="4 to 6 hours a day"/>
    <x v="0"/>
    <x v="0"/>
    <x v="2"/>
  </r>
  <r>
    <x v="1503"/>
    <d v="2012-05-26T01:09:32"/>
    <n v="103000"/>
    <n v="103000"/>
    <s v="USD"/>
    <n v="103"/>
    <s v="VP / Credit Administrator"/>
    <x v="3"/>
    <s v="USA"/>
    <x v="0"/>
    <s v="2 to 3 hours per day"/>
    <x v="0"/>
    <x v="0"/>
    <x v="1"/>
  </r>
  <r>
    <x v="1504"/>
    <d v="2012-05-26T02:33:10"/>
    <s v="Â£65000"/>
    <n v="65000"/>
    <s v="GBP"/>
    <n v="102.45158768437348"/>
    <s v="Financial Controller"/>
    <x v="5"/>
    <s v="UK"/>
    <x v="3"/>
    <s v="2 to 3 hours per day"/>
    <x v="0"/>
    <x v="0"/>
    <x v="1"/>
  </r>
  <r>
    <x v="1505"/>
    <d v="2012-05-25T22:59:05"/>
    <s v="$AUD100000"/>
    <n v="100000"/>
    <s v="AUD"/>
    <n v="101.99096564026357"/>
    <s v="technical trainer"/>
    <x v="6"/>
    <s v="Australia"/>
    <x v="11"/>
    <s v="4 to 6 hours a day"/>
    <x v="0"/>
    <x v="0"/>
    <x v="2"/>
  </r>
  <r>
    <x v="1506"/>
    <d v="2012-05-25T07:47:00"/>
    <n v="100000"/>
    <n v="100000"/>
    <s v="USD"/>
    <n v="100"/>
    <s v="Mngr MI"/>
    <x v="6"/>
    <s v="RSA"/>
    <x v="8"/>
    <s v="4 to 6 hours a day"/>
    <x v="0"/>
    <x v="0"/>
    <x v="2"/>
  </r>
  <r>
    <x v="1507"/>
    <d v="2012-05-26T00:55:06"/>
    <n v="100000"/>
    <n v="100000"/>
    <s v="USD"/>
    <n v="100"/>
    <s v="Director of Finance"/>
    <x v="3"/>
    <s v="USA"/>
    <x v="0"/>
    <s v="4 to 6 hours a day"/>
    <x v="0"/>
    <x v="0"/>
    <x v="2"/>
  </r>
  <r>
    <x v="1508"/>
    <d v="2012-05-26T01:38:51"/>
    <s v="100,000 US$ equiv"/>
    <n v="100000"/>
    <s v="USD"/>
    <n v="100"/>
    <s v="Senior Data Analyst"/>
    <x v="7"/>
    <s v="UK"/>
    <x v="3"/>
    <s v="4 to 6 hours a day"/>
    <x v="0"/>
    <x v="0"/>
    <x v="2"/>
  </r>
  <r>
    <x v="1509"/>
    <d v="2012-05-26T04:05:08"/>
    <n v="100000"/>
    <n v="100000"/>
    <s v="USD"/>
    <n v="100"/>
    <s v="Analyst"/>
    <x v="7"/>
    <s v="USA"/>
    <x v="0"/>
    <s v="4 to 6 hours a day"/>
    <x v="0"/>
    <x v="0"/>
    <x v="2"/>
  </r>
  <r>
    <x v="1510"/>
    <d v="2012-05-26T04:41:20"/>
    <n v="100000"/>
    <n v="100000"/>
    <s v="USD"/>
    <n v="100"/>
    <s v="Director"/>
    <x v="3"/>
    <s v="USA"/>
    <x v="0"/>
    <s v="2 to 3 hours per day"/>
    <x v="0"/>
    <x v="0"/>
    <x v="1"/>
  </r>
  <r>
    <x v="1511"/>
    <d v="2012-05-26T02:02:02"/>
    <s v="99147 $"/>
    <n v="99147"/>
    <s v="USD"/>
    <n v="99.147000000000006"/>
    <s v="Chief Specialist of Economics &amp; Planning"/>
    <x v="0"/>
    <s v="Russia"/>
    <x v="9"/>
    <s v="4 to 6 hours a day"/>
    <x v="0"/>
    <x v="0"/>
    <x v="2"/>
  </r>
  <r>
    <x v="1512"/>
    <d v="2012-05-26T00:52:37"/>
    <s v="US$ 99000"/>
    <n v="99000"/>
    <s v="USD"/>
    <n v="99"/>
    <s v="Business Controller"/>
    <x v="5"/>
    <s v="USA"/>
    <x v="0"/>
    <s v="4 to 6 hours a day"/>
    <x v="0"/>
    <x v="0"/>
    <x v="2"/>
  </r>
  <r>
    <x v="1513"/>
    <d v="2012-05-26T01:10:55"/>
    <n v="99000"/>
    <n v="99000"/>
    <s v="USD"/>
    <n v="99"/>
    <s v="Business Analyst"/>
    <x v="7"/>
    <s v="USA"/>
    <x v="0"/>
    <s v="2 to 3 hours per day"/>
    <x v="0"/>
    <x v="0"/>
    <x v="1"/>
  </r>
  <r>
    <x v="1514"/>
    <d v="2012-05-26T01:02:10"/>
    <n v="100000"/>
    <n v="100000"/>
    <s v="CAD"/>
    <n v="98.336152303032691"/>
    <s v="retail buyer"/>
    <x v="6"/>
    <s v="Canada"/>
    <x v="6"/>
    <s v="2 to 3 hours per day"/>
    <x v="0"/>
    <x v="0"/>
    <x v="1"/>
  </r>
  <r>
    <x v="1515"/>
    <d v="2012-05-25T04:24:12"/>
    <n v="96000"/>
    <n v="96000"/>
    <s v="USD"/>
    <n v="96"/>
    <s v="Analyst"/>
    <x v="7"/>
    <s v="USA"/>
    <x v="0"/>
    <s v="2 to 3 hours per day"/>
    <x v="0"/>
    <x v="0"/>
    <x v="1"/>
  </r>
  <r>
    <x v="1516"/>
    <d v="2012-05-26T00:44:59"/>
    <n v="96000"/>
    <n v="96000"/>
    <s v="USD"/>
    <n v="96"/>
    <s v="Specialist - Finance Planning and Analysis"/>
    <x v="7"/>
    <s v="USA"/>
    <x v="0"/>
    <s v="4 to 6 hours a day"/>
    <x v="0"/>
    <x v="0"/>
    <x v="2"/>
  </r>
  <r>
    <x v="1517"/>
    <d v="2012-05-26T00:51:59"/>
    <n v="96000"/>
    <n v="96000"/>
    <s v="USD"/>
    <n v="96"/>
    <s v="Business Process Specialist"/>
    <x v="0"/>
    <s v="USA"/>
    <x v="0"/>
    <s v="2 to 3 hours per day"/>
    <x v="0"/>
    <x v="0"/>
    <x v="1"/>
  </r>
  <r>
    <x v="1518"/>
    <d v="2012-05-26T01:04:13"/>
    <s v="US$ 96k"/>
    <n v="96000"/>
    <s v="USD"/>
    <n v="96"/>
    <s v="Freellance"/>
    <x v="2"/>
    <s v="Poland"/>
    <x v="4"/>
    <s v="2 to 3 hours per day"/>
    <x v="0"/>
    <x v="0"/>
    <x v="1"/>
  </r>
  <r>
    <x v="1519"/>
    <d v="2012-05-26T00:40:20"/>
    <n v="95000"/>
    <n v="95000"/>
    <s v="USD"/>
    <n v="95"/>
    <s v="CFO"/>
    <x v="3"/>
    <s v="USA"/>
    <x v="0"/>
    <s v="4 to 6 hours a day"/>
    <x v="0"/>
    <x v="0"/>
    <x v="2"/>
  </r>
  <r>
    <x v="1520"/>
    <d v="2012-05-26T00:59:27"/>
    <n v="95000"/>
    <n v="95000"/>
    <s v="USD"/>
    <n v="95"/>
    <s v="VP - Procurment"/>
    <x v="3"/>
    <s v="USA"/>
    <x v="0"/>
    <s v="4 to 6 hours a day"/>
    <x v="0"/>
    <x v="0"/>
    <x v="2"/>
  </r>
  <r>
    <x v="1521"/>
    <d v="2012-05-26T01:38:06"/>
    <n v="95000"/>
    <n v="95000"/>
    <s v="USD"/>
    <n v="95"/>
    <s v="Senior Financial Analyst"/>
    <x v="7"/>
    <s v="USA"/>
    <x v="0"/>
    <s v="4 to 6 hours a day"/>
    <x v="0"/>
    <x v="0"/>
    <x v="2"/>
  </r>
  <r>
    <x v="1522"/>
    <d v="2012-05-26T05:04:49"/>
    <n v="95000"/>
    <n v="95000"/>
    <s v="USD"/>
    <n v="95"/>
    <s v="Process Design Consultant"/>
    <x v="2"/>
    <s v="USA"/>
    <x v="0"/>
    <s v="4 to 6 hours a day"/>
    <x v="0"/>
    <x v="0"/>
    <x v="2"/>
  </r>
  <r>
    <x v="1523"/>
    <d v="2012-05-26T05:18:27"/>
    <s v="US$95K"/>
    <n v="95000"/>
    <s v="USD"/>
    <n v="95"/>
    <s v="Director of Supply Chain"/>
    <x v="3"/>
    <s v="Central America"/>
    <x v="2"/>
    <s v="2 to 3 hours per day"/>
    <x v="0"/>
    <x v="0"/>
    <x v="1"/>
  </r>
  <r>
    <x v="1524"/>
    <d v="2012-05-26T01:58:19"/>
    <s v="Â£60000"/>
    <n v="60000"/>
    <s v="GBP"/>
    <n v="94.570696324037058"/>
    <s v="Managing Director"/>
    <x v="3"/>
    <s v="UK"/>
    <x v="3"/>
    <s v="2 to 3 hours per day"/>
    <x v="0"/>
    <x v="0"/>
    <x v="1"/>
  </r>
  <r>
    <x v="1525"/>
    <d v="2012-05-26T02:53:48"/>
    <s v="Â£60000"/>
    <n v="60000"/>
    <s v="GBP"/>
    <n v="94.570696324037058"/>
    <s v="Excel Consultant"/>
    <x v="2"/>
    <s v="UK"/>
    <x v="3"/>
    <s v="4 to 6 hours a day"/>
    <x v="0"/>
    <x v="0"/>
    <x v="2"/>
  </r>
  <r>
    <x v="1526"/>
    <d v="2012-05-26T03:30:42"/>
    <s v="GB Sterling 59k"/>
    <n v="59000"/>
    <s v="GBP"/>
    <n v="92.994518051969763"/>
    <s v="Health and safety advisor"/>
    <x v="2"/>
    <s v="UK"/>
    <x v="3"/>
    <s v="2 to 3 hours per day"/>
    <x v="0"/>
    <x v="0"/>
    <x v="1"/>
  </r>
  <r>
    <x v="1527"/>
    <d v="2012-05-26T00:44:15"/>
    <n v="92000"/>
    <n v="92000"/>
    <s v="USD"/>
    <n v="92"/>
    <s v="Senior Financial &amp; Systems Analyst"/>
    <x v="7"/>
    <s v="USA"/>
    <x v="0"/>
    <s v="4 to 6 hours a day"/>
    <x v="0"/>
    <x v="0"/>
    <x v="2"/>
  </r>
  <r>
    <x v="1528"/>
    <d v="2012-05-26T00:49:18"/>
    <n v="92000"/>
    <n v="92000"/>
    <s v="USD"/>
    <n v="92"/>
    <s v="Industrial Engineer (Fed)"/>
    <x v="8"/>
    <s v="USA"/>
    <x v="0"/>
    <s v="4 to 6 hours a day"/>
    <x v="0"/>
    <x v="0"/>
    <x v="2"/>
  </r>
  <r>
    <x v="1529"/>
    <d v="2012-05-26T01:31:26"/>
    <n v="92000"/>
    <n v="92000"/>
    <s v="USD"/>
    <n v="92"/>
    <s v="Sales Analytics Manager"/>
    <x v="6"/>
    <s v="USA"/>
    <x v="0"/>
    <s v="4 to 6 hours a day"/>
    <x v="0"/>
    <x v="0"/>
    <x v="2"/>
  </r>
  <r>
    <x v="1530"/>
    <d v="2012-05-26T03:21:55"/>
    <n v="92000"/>
    <n v="92000"/>
    <s v="USD"/>
    <n v="92"/>
    <s v="principal engineer"/>
    <x v="8"/>
    <s v="USA"/>
    <x v="0"/>
    <s v="1 or 2 hours a day"/>
    <x v="0"/>
    <x v="0"/>
    <x v="3"/>
  </r>
  <r>
    <x v="1531"/>
    <d v="2012-05-26T00:40:31"/>
    <s v="91,000 USD"/>
    <n v="91000"/>
    <s v="USD"/>
    <n v="91"/>
    <s v="Channel Marketing Manager"/>
    <x v="6"/>
    <s v="USA"/>
    <x v="0"/>
    <s v="1 or 2 hours a day"/>
    <x v="0"/>
    <x v="0"/>
    <x v="3"/>
  </r>
  <r>
    <x v="1532"/>
    <d v="2012-05-26T00:40:46"/>
    <n v="90000"/>
    <n v="90000"/>
    <s v="USD"/>
    <n v="90"/>
    <s v="Product Specialist"/>
    <x v="0"/>
    <s v="USA"/>
    <x v="0"/>
    <s v="4 to 6 hours a day"/>
    <x v="0"/>
    <x v="0"/>
    <x v="2"/>
  </r>
  <r>
    <x v="1533"/>
    <d v="2012-05-26T00:45:17"/>
    <s v="90000 USD"/>
    <n v="90000"/>
    <s v="USD"/>
    <n v="90"/>
    <s v="Senior Data Quality Analyst"/>
    <x v="7"/>
    <s v="USA"/>
    <x v="0"/>
    <s v="2 to 3 hours per day"/>
    <x v="0"/>
    <x v="0"/>
    <x v="1"/>
  </r>
  <r>
    <x v="1534"/>
    <d v="2012-05-26T00:53:00"/>
    <n v="90000"/>
    <n v="90000"/>
    <s v="USD"/>
    <n v="90"/>
    <s v="Project Manager"/>
    <x v="6"/>
    <s v="USA"/>
    <x v="0"/>
    <s v="2 to 3 hours per day"/>
    <x v="0"/>
    <x v="0"/>
    <x v="1"/>
  </r>
  <r>
    <x v="1535"/>
    <d v="2012-05-26T01:03:07"/>
    <n v="90000"/>
    <n v="90000"/>
    <s v="USD"/>
    <n v="90"/>
    <s v="Manager Business Control"/>
    <x v="6"/>
    <s v="USA"/>
    <x v="0"/>
    <s v="4 to 6 hours a day"/>
    <x v="0"/>
    <x v="0"/>
    <x v="2"/>
  </r>
  <r>
    <x v="1536"/>
    <d v="2012-05-26T02:34:37"/>
    <n v="90000"/>
    <n v="90000"/>
    <s v="USD"/>
    <n v="90"/>
    <s v="senior analyst"/>
    <x v="7"/>
    <s v="USA"/>
    <x v="0"/>
    <s v="1 or 2 hours a day"/>
    <x v="0"/>
    <x v="0"/>
    <x v="3"/>
  </r>
  <r>
    <x v="1537"/>
    <d v="2012-05-26T01:49:56"/>
    <n v="89000"/>
    <n v="89000"/>
    <s v="USD"/>
    <n v="89"/>
    <s v="Quality Assurance Officer"/>
    <x v="6"/>
    <s v="USA"/>
    <x v="0"/>
    <s v="4 to 6 hours a day"/>
    <x v="0"/>
    <x v="0"/>
    <x v="2"/>
  </r>
  <r>
    <x v="1538"/>
    <d v="2012-05-26T00:48:46"/>
    <n v="90000"/>
    <n v="90000"/>
    <s v="CAD"/>
    <n v="88.502537072729424"/>
    <s v="Senior Actuarial Analyst"/>
    <x v="7"/>
    <s v="Canada"/>
    <x v="6"/>
    <s v="4 to 6 hours a day"/>
    <x v="0"/>
    <x v="0"/>
    <x v="2"/>
  </r>
  <r>
    <x v="1539"/>
    <d v="2012-05-26T00:44:18"/>
    <n v="88000"/>
    <n v="88000"/>
    <s v="USD"/>
    <n v="88"/>
    <s v="project manager - metrics"/>
    <x v="6"/>
    <s v="USA"/>
    <x v="0"/>
    <s v="4 to 6 hours a day"/>
    <x v="0"/>
    <x v="0"/>
    <x v="2"/>
  </r>
  <r>
    <x v="1540"/>
    <d v="2012-05-25T07:25:12"/>
    <n v="85000"/>
    <n v="85000"/>
    <s v="AUD"/>
    <n v="86.692320794224045"/>
    <s v="head of data"/>
    <x v="3"/>
    <s v="Australia"/>
    <x v="11"/>
    <s v="4 to 6 hours a day"/>
    <x v="0"/>
    <x v="0"/>
    <x v="2"/>
  </r>
  <r>
    <x v="1541"/>
    <d v="2012-05-26T05:28:46"/>
    <n v="85000"/>
    <n v="85000"/>
    <s v="AUD"/>
    <n v="86.692320794224045"/>
    <s v="Business analyst"/>
    <x v="7"/>
    <s v="Australia"/>
    <x v="11"/>
    <s v="4 to 6 hours a day"/>
    <x v="0"/>
    <x v="0"/>
    <x v="2"/>
  </r>
  <r>
    <x v="1542"/>
    <d v="2012-05-26T04:39:11"/>
    <n v="87550"/>
    <n v="87550"/>
    <s v="CAD"/>
    <n v="86.093301341305121"/>
    <s v="Manager"/>
    <x v="6"/>
    <s v="Canada"/>
    <x v="6"/>
    <s v="4 to 6 hours a day"/>
    <x v="0"/>
    <x v="0"/>
    <x v="2"/>
  </r>
  <r>
    <x v="1543"/>
    <d v="2012-05-26T03:11:44"/>
    <n v="87000"/>
    <n v="87000"/>
    <s v="CAD"/>
    <n v="85.552452503638449"/>
    <s v="Business Manager"/>
    <x v="6"/>
    <s v="Canada"/>
    <x v="6"/>
    <s v="4 to 6 hours a day"/>
    <x v="0"/>
    <x v="0"/>
    <x v="2"/>
  </r>
  <r>
    <x v="1544"/>
    <d v="2012-05-25T07:29:12"/>
    <n v="85087"/>
    <n v="85087"/>
    <s v="USD"/>
    <n v="85.087000000000003"/>
    <s v="Business Systems Analyst"/>
    <x v="7"/>
    <s v="USA"/>
    <x v="0"/>
    <s v="2 to 3 hours per day"/>
    <x v="0"/>
    <x v="0"/>
    <x v="1"/>
  </r>
  <r>
    <x v="1545"/>
    <d v="2012-05-25T03:53:22"/>
    <n v="85000"/>
    <n v="85000"/>
    <s v="USD"/>
    <n v="85"/>
    <s v="Project Engineer"/>
    <x v="8"/>
    <s v="USA"/>
    <x v="0"/>
    <s v="1 or 2 hours a day"/>
    <x v="0"/>
    <x v="0"/>
    <x v="3"/>
  </r>
  <r>
    <x v="1546"/>
    <d v="2012-05-25T07:20:08"/>
    <n v="85000"/>
    <n v="85000"/>
    <s v="USD"/>
    <n v="85"/>
    <s v="Manager"/>
    <x v="6"/>
    <s v="USA"/>
    <x v="0"/>
    <s v="4 to 6 hours a day"/>
    <x v="0"/>
    <x v="0"/>
    <x v="2"/>
  </r>
  <r>
    <x v="1547"/>
    <d v="2012-05-26T00:41:16"/>
    <s v="$85,000+"/>
    <n v="85000"/>
    <s v="USD"/>
    <n v="85"/>
    <s v="Strategic Analyst"/>
    <x v="7"/>
    <s v="USA"/>
    <x v="0"/>
    <s v="4 to 6 hours a day"/>
    <x v="0"/>
    <x v="0"/>
    <x v="2"/>
  </r>
  <r>
    <x v="1548"/>
    <d v="2012-05-26T00:41:35"/>
    <n v="85000"/>
    <n v="85000"/>
    <s v="USD"/>
    <n v="85"/>
    <s v="Financial Controller"/>
    <x v="5"/>
    <s v="UAE"/>
    <x v="10"/>
    <s v="4 to 6 hours a day"/>
    <x v="0"/>
    <x v="0"/>
    <x v="2"/>
  </r>
  <r>
    <x v="1549"/>
    <d v="2012-05-26T01:49:19"/>
    <n v="85000"/>
    <n v="85000"/>
    <s v="USD"/>
    <n v="85"/>
    <s v="Sr. Financial Analyst"/>
    <x v="7"/>
    <s v="USA"/>
    <x v="0"/>
    <s v="4 to 6 hours a day"/>
    <x v="0"/>
    <x v="0"/>
    <x v="2"/>
  </r>
  <r>
    <x v="1550"/>
    <d v="2012-05-26T02:05:06"/>
    <n v="85000"/>
    <n v="85000"/>
    <s v="USD"/>
    <n v="85"/>
    <s v="ENGINEER"/>
    <x v="8"/>
    <s v="USA"/>
    <x v="0"/>
    <s v="2 to 3 hours per day"/>
    <x v="0"/>
    <x v="0"/>
    <x v="1"/>
  </r>
  <r>
    <x v="1551"/>
    <d v="2012-05-26T05:00:21"/>
    <n v="82300"/>
    <n v="82300"/>
    <s v="USD"/>
    <n v="82.3"/>
    <s v="Manager - Finance"/>
    <x v="6"/>
    <s v="USA"/>
    <x v="0"/>
    <s v="2 to 3 hours per day"/>
    <x v="0"/>
    <x v="0"/>
    <x v="1"/>
  </r>
  <r>
    <x v="1552"/>
    <d v="2012-05-26T00:22:49"/>
    <s v="81,000USD"/>
    <n v="81000"/>
    <s v="USD"/>
    <n v="81"/>
    <s v="Strategy Consultant"/>
    <x v="2"/>
    <s v="UK"/>
    <x v="3"/>
    <s v="4 to 6 hours a day"/>
    <x v="0"/>
    <x v="0"/>
    <x v="2"/>
  </r>
  <r>
    <x v="1553"/>
    <d v="2012-05-26T00:40:42"/>
    <s v="80k"/>
    <n v="80000"/>
    <s v="USD"/>
    <n v="80"/>
    <s v="financial analyst"/>
    <x v="7"/>
    <s v="USA"/>
    <x v="0"/>
    <s v="4 to 6 hours a day"/>
    <x v="0"/>
    <x v="0"/>
    <x v="2"/>
  </r>
  <r>
    <x v="1554"/>
    <d v="2012-05-26T00:42:00"/>
    <n v="80000"/>
    <n v="80000"/>
    <s v="USD"/>
    <n v="80"/>
    <s v="Financial Analyst"/>
    <x v="7"/>
    <s v="USA"/>
    <x v="0"/>
    <s v="4 to 6 hours a day"/>
    <x v="0"/>
    <x v="0"/>
    <x v="2"/>
  </r>
  <r>
    <x v="1555"/>
    <d v="2012-05-26T00:44:20"/>
    <n v="80000"/>
    <n v="80000"/>
    <s v="USD"/>
    <n v="80"/>
    <s v="Informatics Research Analyst"/>
    <x v="7"/>
    <s v="USA"/>
    <x v="0"/>
    <s v="2 to 3 hours per day"/>
    <x v="0"/>
    <x v="0"/>
    <x v="1"/>
  </r>
  <r>
    <x v="1556"/>
    <d v="2012-05-26T00:48:07"/>
    <n v="80000"/>
    <n v="80000"/>
    <s v="USD"/>
    <n v="80"/>
    <s v="Consultant, HR Services &amp; Governance"/>
    <x v="2"/>
    <s v="USA"/>
    <x v="0"/>
    <s v="4 to 6 hours a day"/>
    <x v="0"/>
    <x v="0"/>
    <x v="2"/>
  </r>
  <r>
    <x v="1557"/>
    <d v="2012-05-26T00:50:43"/>
    <n v="80000"/>
    <n v="80000"/>
    <s v="USD"/>
    <n v="80"/>
    <s v="Project Manager (Process Owner)"/>
    <x v="6"/>
    <s v="USA"/>
    <x v="0"/>
    <s v="2 to 3 hours per day"/>
    <x v="0"/>
    <x v="0"/>
    <x v="1"/>
  </r>
  <r>
    <x v="1558"/>
    <d v="2012-05-26T00:56:06"/>
    <n v="80000"/>
    <n v="80000"/>
    <s v="USD"/>
    <n v="80"/>
    <s v="Marketing Analyst"/>
    <x v="7"/>
    <s v="USA"/>
    <x v="0"/>
    <s v="4 to 6 hours a day"/>
    <x v="0"/>
    <x v="0"/>
    <x v="2"/>
  </r>
  <r>
    <x v="1559"/>
    <d v="2012-05-26T00:58:05"/>
    <n v="80000"/>
    <n v="80000"/>
    <s v="USD"/>
    <n v="80"/>
    <s v="Senior Analyst"/>
    <x v="7"/>
    <s v="USA"/>
    <x v="0"/>
    <s v="4 to 6 hours a day"/>
    <x v="0"/>
    <x v="0"/>
    <x v="2"/>
  </r>
  <r>
    <x v="1560"/>
    <d v="2012-05-26T01:03:52"/>
    <n v="80000"/>
    <n v="80000"/>
    <s v="USD"/>
    <n v="80"/>
    <s v="Analyst"/>
    <x v="7"/>
    <s v="USA"/>
    <x v="0"/>
    <s v="4 to 6 hours a day"/>
    <x v="0"/>
    <x v="0"/>
    <x v="2"/>
  </r>
  <r>
    <x v="1561"/>
    <d v="2012-05-26T01:10:20"/>
    <n v="80000"/>
    <n v="80000"/>
    <s v="USD"/>
    <n v="80"/>
    <s v="VP"/>
    <x v="3"/>
    <s v="USA"/>
    <x v="0"/>
    <s v="2 to 3 hours per day"/>
    <x v="0"/>
    <x v="0"/>
    <x v="1"/>
  </r>
  <r>
    <x v="1562"/>
    <d v="2012-05-26T01:11:54"/>
    <n v="80000"/>
    <n v="80000"/>
    <s v="USD"/>
    <n v="80"/>
    <s v="Enterprise Performance Metrics Manager"/>
    <x v="6"/>
    <s v="USA"/>
    <x v="0"/>
    <s v="2 to 3 hours per day"/>
    <x v="0"/>
    <x v="0"/>
    <x v="1"/>
  </r>
  <r>
    <x v="1563"/>
    <d v="2012-05-26T02:46:18"/>
    <n v="80000"/>
    <n v="80000"/>
    <s v="USD"/>
    <n v="80"/>
    <s v="web analyst"/>
    <x v="7"/>
    <s v="USA"/>
    <x v="0"/>
    <s v="4 to 6 hours a day"/>
    <x v="0"/>
    <x v="0"/>
    <x v="2"/>
  </r>
  <r>
    <x v="1564"/>
    <d v="2012-05-26T03:03:09"/>
    <n v="80000"/>
    <n v="80000"/>
    <s v="USD"/>
    <n v="80"/>
    <s v="operations tech"/>
    <x v="6"/>
    <s v="USA"/>
    <x v="0"/>
    <s v="1 or 2 hours a day"/>
    <x v="0"/>
    <x v="0"/>
    <x v="3"/>
  </r>
  <r>
    <x v="1565"/>
    <d v="2012-05-26T01:02:51"/>
    <n v="79000"/>
    <n v="79000"/>
    <s v="USD"/>
    <n v="79"/>
    <s v="Director of Finance and Accounting"/>
    <x v="4"/>
    <s v="USA"/>
    <x v="0"/>
    <s v="2 to 3 hours per day"/>
    <x v="0"/>
    <x v="0"/>
    <x v="1"/>
  </r>
  <r>
    <x v="1566"/>
    <d v="2012-05-26T01:57:23"/>
    <n v="80000"/>
    <n v="80000"/>
    <s v="CAD"/>
    <n v="78.668921842426144"/>
    <s v="Senior Business Analyst"/>
    <x v="7"/>
    <s v="Canada"/>
    <x v="6"/>
    <s v="4 to 6 hours a day"/>
    <x v="0"/>
    <x v="0"/>
    <x v="2"/>
  </r>
  <r>
    <x v="1567"/>
    <d v="2012-05-26T05:50:21"/>
    <n v="77000"/>
    <n v="77000"/>
    <s v="AUD"/>
    <n v="78.533043543002947"/>
    <s v="Intelligence Analyst"/>
    <x v="7"/>
    <s v="Australia"/>
    <x v="11"/>
    <s v="2 to 3 hours per day"/>
    <x v="0"/>
    <x v="0"/>
    <x v="1"/>
  </r>
  <r>
    <x v="1568"/>
    <d v="2012-05-26T02:57:32"/>
    <n v="78000"/>
    <n v="78000"/>
    <s v="USD"/>
    <n v="78"/>
    <s v="FinanceManager"/>
    <x v="6"/>
    <s v="Somalia"/>
    <x v="8"/>
    <s v="4 to 6 hours a day"/>
    <x v="0"/>
    <x v="0"/>
    <x v="2"/>
  </r>
  <r>
    <x v="1569"/>
    <d v="2012-05-26T01:08:42"/>
    <s v="$77,000 USD"/>
    <n v="77000"/>
    <s v="USD"/>
    <n v="77"/>
    <s v="senior accounting coordinator"/>
    <x v="4"/>
    <s v="USA"/>
    <x v="0"/>
    <s v="4 to 6 hours a day"/>
    <x v="0"/>
    <x v="0"/>
    <x v="2"/>
  </r>
  <r>
    <x v="1570"/>
    <d v="2012-05-26T02:33:06"/>
    <n v="76600"/>
    <n v="76600"/>
    <s v="USD"/>
    <n v="76.599999999999994"/>
    <s v="Analyst"/>
    <x v="7"/>
    <s v="USA"/>
    <x v="0"/>
    <s v="2 to 3 hours per day"/>
    <x v="0"/>
    <x v="0"/>
    <x v="1"/>
  </r>
  <r>
    <x v="1571"/>
    <d v="2012-05-26T04:25:24"/>
    <n v="76000"/>
    <n v="76000"/>
    <s v="USD"/>
    <n v="76"/>
    <s v="Accounting Manager"/>
    <x v="6"/>
    <s v="USA"/>
    <x v="0"/>
    <s v="2 to 3 hours per day"/>
    <x v="0"/>
    <x v="0"/>
    <x v="1"/>
  </r>
  <r>
    <x v="1572"/>
    <d v="2012-05-25T04:32:49"/>
    <n v="75000"/>
    <n v="75000"/>
    <s v="USD"/>
    <n v="75"/>
    <s v="Marketing Director"/>
    <x v="3"/>
    <s v="USA"/>
    <x v="0"/>
    <s v="4 to 6 hours a day"/>
    <x v="0"/>
    <x v="0"/>
    <x v="2"/>
  </r>
  <r>
    <x v="1573"/>
    <d v="2012-05-26T00:40:00"/>
    <n v="75000"/>
    <n v="75000"/>
    <s v="USD"/>
    <n v="75"/>
    <s v="Data Analyst"/>
    <x v="7"/>
    <s v="USA"/>
    <x v="0"/>
    <s v="1 or 2 hours a day"/>
    <x v="0"/>
    <x v="0"/>
    <x v="3"/>
  </r>
  <r>
    <x v="1574"/>
    <d v="2012-05-26T00:46:00"/>
    <n v="75000"/>
    <n v="75000"/>
    <s v="USD"/>
    <n v="75"/>
    <s v="Program Analyst"/>
    <x v="7"/>
    <s v="USA"/>
    <x v="0"/>
    <s v="1 or 2 hours a day"/>
    <x v="0"/>
    <x v="0"/>
    <x v="3"/>
  </r>
  <r>
    <x v="1575"/>
    <d v="2012-05-26T01:11:12"/>
    <n v="75000"/>
    <n v="75000"/>
    <s v="USD"/>
    <n v="75"/>
    <s v="financial analyst"/>
    <x v="7"/>
    <s v="USA"/>
    <x v="0"/>
    <s v="4 to 6 hours a day"/>
    <x v="0"/>
    <x v="0"/>
    <x v="2"/>
  </r>
  <r>
    <x v="1576"/>
    <d v="2012-05-26T01:21:06"/>
    <n v="75000"/>
    <n v="75000"/>
    <s v="USD"/>
    <n v="75"/>
    <s v="FA"/>
    <x v="7"/>
    <s v="USA"/>
    <x v="0"/>
    <s v="4 to 6 hours a day"/>
    <x v="0"/>
    <x v="0"/>
    <x v="2"/>
  </r>
  <r>
    <x v="1577"/>
    <d v="2012-05-26T02:35:11"/>
    <n v="75000"/>
    <n v="75000"/>
    <s v="USD"/>
    <n v="75"/>
    <s v="Financial Analys"/>
    <x v="7"/>
    <s v="USA"/>
    <x v="0"/>
    <s v="4 to 6 hours a day"/>
    <x v="0"/>
    <x v="0"/>
    <x v="2"/>
  </r>
  <r>
    <x v="1578"/>
    <d v="2012-05-26T00:40:41"/>
    <n v="74000"/>
    <n v="74000"/>
    <s v="USD"/>
    <n v="74"/>
    <s v="Senior Consultant"/>
    <x v="2"/>
    <s v="USA"/>
    <x v="0"/>
    <s v="4 to 6 hours a day"/>
    <x v="0"/>
    <x v="0"/>
    <x v="2"/>
  </r>
  <r>
    <x v="1579"/>
    <d v="2012-05-26T02:53:29"/>
    <n v="74000"/>
    <n v="74000"/>
    <s v="USD"/>
    <n v="74"/>
    <s v="Engineer"/>
    <x v="8"/>
    <s v="USA"/>
    <x v="0"/>
    <s v="4 to 6 hours a day"/>
    <x v="0"/>
    <x v="0"/>
    <x v="2"/>
  </r>
  <r>
    <x v="1580"/>
    <d v="2012-05-26T01:42:31"/>
    <n v="75000"/>
    <n v="75000"/>
    <s v="CAD"/>
    <n v="73.752114227274518"/>
    <s v="web marketing analyst"/>
    <x v="7"/>
    <s v="canada"/>
    <x v="6"/>
    <s v="4 to 6 hours a day"/>
    <x v="0"/>
    <x v="0"/>
    <x v="2"/>
  </r>
  <r>
    <x v="1581"/>
    <d v="2012-05-26T01:02:21"/>
    <n v="73000"/>
    <n v="73000"/>
    <s v="USD"/>
    <n v="73"/>
    <s v="Financial Analyst"/>
    <x v="7"/>
    <s v="USA"/>
    <x v="0"/>
    <s v="4 to 6 hours a day"/>
    <x v="0"/>
    <x v="0"/>
    <x v="2"/>
  </r>
  <r>
    <x v="1582"/>
    <d v="2012-05-26T01:08:04"/>
    <n v="73000"/>
    <n v="73000"/>
    <s v="USD"/>
    <n v="73"/>
    <s v="Sr. Global marketing Specialist"/>
    <x v="0"/>
    <s v="USA"/>
    <x v="0"/>
    <s v="4 to 6 hours a day"/>
    <x v="0"/>
    <x v="0"/>
    <x v="2"/>
  </r>
  <r>
    <x v="1583"/>
    <d v="2012-05-26T04:40:36"/>
    <n v="72600"/>
    <n v="72600"/>
    <s v="USD"/>
    <n v="72.599999999999994"/>
    <s v="Accounting Operations Manager"/>
    <x v="6"/>
    <s v="USA"/>
    <x v="0"/>
    <s v="2 to 3 hours per day"/>
    <x v="0"/>
    <x v="0"/>
    <x v="1"/>
  </r>
  <r>
    <x v="1584"/>
    <d v="2012-05-26T00:57:44"/>
    <n v="72500"/>
    <n v="72500"/>
    <s v="USD"/>
    <n v="72.5"/>
    <s v="Assistant Controller"/>
    <x v="5"/>
    <s v="USA"/>
    <x v="0"/>
    <s v="4 to 6 hours a day"/>
    <x v="0"/>
    <x v="0"/>
    <x v="2"/>
  </r>
  <r>
    <x v="1585"/>
    <d v="2012-05-26T01:42:27"/>
    <n v="72500"/>
    <n v="72500"/>
    <s v="USD"/>
    <n v="72.5"/>
    <s v="Transportation Engineer"/>
    <x v="8"/>
    <s v="USA"/>
    <x v="0"/>
    <s v="2 to 3 hours per day"/>
    <x v="0"/>
    <x v="0"/>
    <x v="1"/>
  </r>
  <r>
    <x v="1586"/>
    <d v="2012-05-26T02:19:48"/>
    <n v="72000"/>
    <n v="72000"/>
    <s v="USD"/>
    <n v="72"/>
    <s v="IS Director"/>
    <x v="3"/>
    <s v="USA"/>
    <x v="0"/>
    <s v="4 to 6 hours a day"/>
    <x v="0"/>
    <x v="0"/>
    <x v="2"/>
  </r>
  <r>
    <x v="1587"/>
    <d v="2012-05-26T02:37:50"/>
    <n v="72000"/>
    <n v="72000"/>
    <s v="USD"/>
    <n v="72"/>
    <s v="Sr. Information Systems Analyst"/>
    <x v="7"/>
    <s v="USA"/>
    <x v="0"/>
    <s v="2 to 3 hours per day"/>
    <x v="0"/>
    <x v="0"/>
    <x v="1"/>
  </r>
  <r>
    <x v="1588"/>
    <d v="2012-05-26T05:13:03"/>
    <n v="72000"/>
    <n v="72000"/>
    <s v="USD"/>
    <n v="72"/>
    <s v="Analytical Department Director "/>
    <x v="7"/>
    <s v="Russia"/>
    <x v="9"/>
    <s v="2 to 3 hours per day"/>
    <x v="0"/>
    <x v="0"/>
    <x v="1"/>
  </r>
  <r>
    <x v="1589"/>
    <d v="2012-05-25T05:18:48"/>
    <n v="70000"/>
    <n v="70000"/>
    <s v="AUD"/>
    <n v="71.393675948184509"/>
    <s v="consultant"/>
    <x v="2"/>
    <s v="Australia"/>
    <x v="11"/>
    <s v="2 to 3 hours per day"/>
    <x v="0"/>
    <x v="0"/>
    <x v="1"/>
  </r>
  <r>
    <x v="1590"/>
    <d v="2012-05-26T00:43:07"/>
    <n v="71000"/>
    <n v="71000"/>
    <s v="USD"/>
    <n v="71"/>
    <s v="Market Research Analyst"/>
    <x v="7"/>
    <s v="USA"/>
    <x v="0"/>
    <s v="4 to 6 hours a day"/>
    <x v="0"/>
    <x v="0"/>
    <x v="2"/>
  </r>
  <r>
    <x v="1591"/>
    <d v="2012-05-26T01:01:03"/>
    <n v="45000"/>
    <n v="45000"/>
    <s v="GBP"/>
    <n v="70.928022243027783"/>
    <s v="Procurement manager"/>
    <x v="6"/>
    <s v="UK"/>
    <x v="3"/>
    <s v="2 to 3 hours per day"/>
    <x v="0"/>
    <x v="0"/>
    <x v="1"/>
  </r>
  <r>
    <x v="1592"/>
    <d v="2012-05-26T02:06:56"/>
    <n v="72000"/>
    <n v="72000"/>
    <s v="CAD"/>
    <n v="70.802029658183528"/>
    <s v="Controller"/>
    <x v="5"/>
    <s v="Canada"/>
    <x v="6"/>
    <s v="4 to 6 hours a day"/>
    <x v="0"/>
    <x v="0"/>
    <x v="2"/>
  </r>
  <r>
    <x v="1593"/>
    <d v="2012-05-26T00:50:15"/>
    <n v="70000"/>
    <n v="70000"/>
    <s v="USD"/>
    <n v="70"/>
    <s v="Project Speciast"/>
    <x v="6"/>
    <s v="USA"/>
    <x v="0"/>
    <s v="4 to 6 hours a day"/>
    <x v="0"/>
    <x v="0"/>
    <x v="2"/>
  </r>
  <r>
    <x v="1594"/>
    <d v="2012-05-26T00:52:25"/>
    <n v="70000"/>
    <n v="70000"/>
    <s v="USD"/>
    <n v="70"/>
    <s v="Sr Financial Analyst"/>
    <x v="7"/>
    <s v="USA"/>
    <x v="0"/>
    <s v="4 to 6 hours a day"/>
    <x v="0"/>
    <x v="0"/>
    <x v="2"/>
  </r>
  <r>
    <x v="1595"/>
    <d v="2012-05-26T01:03:28"/>
    <n v="70000"/>
    <n v="70000"/>
    <s v="USD"/>
    <n v="70"/>
    <s v="Manager Pricing"/>
    <x v="6"/>
    <s v="USA"/>
    <x v="0"/>
    <s v="2 to 3 hours per day"/>
    <x v="0"/>
    <x v="0"/>
    <x v="1"/>
  </r>
  <r>
    <x v="1596"/>
    <d v="2012-05-26T01:26:52"/>
    <n v="70000"/>
    <n v="70000"/>
    <s v="USD"/>
    <n v="70"/>
    <s v="Analyst"/>
    <x v="7"/>
    <s v="USA"/>
    <x v="0"/>
    <s v="2 to 3 hours per day"/>
    <x v="0"/>
    <x v="0"/>
    <x v="1"/>
  </r>
  <r>
    <x v="1597"/>
    <d v="2012-05-26T02:03:45"/>
    <n v="70000"/>
    <n v="70000"/>
    <s v="USD"/>
    <n v="70"/>
    <s v="Management Ananlyst"/>
    <x v="6"/>
    <s v="USA"/>
    <x v="0"/>
    <s v="4 to 6 hours a day"/>
    <x v="0"/>
    <x v="0"/>
    <x v="2"/>
  </r>
  <r>
    <x v="1598"/>
    <d v="2012-05-26T03:15:04"/>
    <n v="70000"/>
    <n v="70000"/>
    <s v="USD"/>
    <n v="70"/>
    <s v="Analyst"/>
    <x v="7"/>
    <s v="USA"/>
    <x v="0"/>
    <s v="4 to 6 hours a day"/>
    <x v="0"/>
    <x v="0"/>
    <x v="2"/>
  </r>
  <r>
    <x v="1599"/>
    <d v="2012-05-25T05:10:29"/>
    <n v="69000"/>
    <n v="69000"/>
    <s v="USD"/>
    <n v="69"/>
    <s v="Design Engineer"/>
    <x v="8"/>
    <s v="USA"/>
    <x v="0"/>
    <s v="4 to 6 hours a day"/>
    <x v="0"/>
    <x v="0"/>
    <x v="2"/>
  </r>
  <r>
    <x v="1600"/>
    <d v="2012-05-26T00:44:22"/>
    <n v="69000"/>
    <n v="69000"/>
    <s v="USD"/>
    <n v="69"/>
    <s v="Business Technical Consultant"/>
    <x v="2"/>
    <s v="USA"/>
    <x v="0"/>
    <s v="4 to 6 hours a day"/>
    <x v="0"/>
    <x v="0"/>
    <x v="2"/>
  </r>
  <r>
    <x v="1601"/>
    <d v="2012-05-26T01:46:24"/>
    <s v="480 000 SEK / 70000 US$"/>
    <n v="480000"/>
    <s v="SEK"/>
    <n v="68.954520184280966"/>
    <s v="IT consultant"/>
    <x v="2"/>
    <s v="Sweden"/>
    <x v="4"/>
    <s v="1 or 2 hours a day"/>
    <x v="0"/>
    <x v="0"/>
    <x v="3"/>
  </r>
  <r>
    <x v="1602"/>
    <d v="2012-05-25T05:30:39"/>
    <n v="70000"/>
    <n v="70000"/>
    <s v="CAD"/>
    <n v="68.835306612122878"/>
    <s v="Product Engineer"/>
    <x v="8"/>
    <s v="Canada"/>
    <x v="6"/>
    <s v="2 to 3 hours per day"/>
    <x v="0"/>
    <x v="0"/>
    <x v="1"/>
  </r>
  <r>
    <x v="1603"/>
    <d v="2012-05-26T00:43:17"/>
    <n v="70000"/>
    <n v="70000"/>
    <s v="CAD"/>
    <n v="68.835306612122878"/>
    <s v="project manager"/>
    <x v="6"/>
    <s v="canada"/>
    <x v="6"/>
    <s v="4 to 6 hours a day"/>
    <x v="0"/>
    <x v="0"/>
    <x v="2"/>
  </r>
  <r>
    <x v="1604"/>
    <d v="2012-05-26T03:09:49"/>
    <s v="CDN $70,000"/>
    <n v="70000"/>
    <s v="CAD"/>
    <n v="68.835306612122878"/>
    <s v="Program Manager"/>
    <x v="6"/>
    <s v="Canada"/>
    <x v="6"/>
    <s v="1 or 2 hours a day"/>
    <x v="0"/>
    <x v="0"/>
    <x v="3"/>
  </r>
  <r>
    <x v="1605"/>
    <d v="2012-05-26T01:43:48"/>
    <n v="68000"/>
    <n v="68000"/>
    <s v="USD"/>
    <n v="68"/>
    <s v="Project Manager"/>
    <x v="6"/>
    <s v="USA"/>
    <x v="0"/>
    <s v="2 to 3 hours per day"/>
    <x v="0"/>
    <x v="0"/>
    <x v="1"/>
  </r>
  <r>
    <x v="1606"/>
    <d v="2012-05-26T00:58:22"/>
    <n v="43000"/>
    <n v="43000"/>
    <s v="GBP"/>
    <n v="67.775665698893221"/>
    <s v="ServiceDesk Supervisor"/>
    <x v="6"/>
    <s v="UK"/>
    <x v="3"/>
    <s v="2 to 3 hours per day"/>
    <x v="0"/>
    <x v="0"/>
    <x v="1"/>
  </r>
  <r>
    <x v="1607"/>
    <d v="2012-05-26T01:49:55"/>
    <n v="43000"/>
    <n v="43000"/>
    <s v="GBP"/>
    <n v="67.775665698893221"/>
    <s v="Commercial Manager"/>
    <x v="6"/>
    <s v="UK"/>
    <x v="3"/>
    <s v="4 to 6 hours a day"/>
    <x v="0"/>
    <x v="0"/>
    <x v="2"/>
  </r>
  <r>
    <x v="1608"/>
    <d v="2012-05-26T04:00:21"/>
    <n v="68500"/>
    <n v="68500"/>
    <s v="CAD"/>
    <n v="67.360264327577383"/>
    <s v="Financial Analyst"/>
    <x v="7"/>
    <s v="Canada"/>
    <x v="6"/>
    <s v="4 to 6 hours a day"/>
    <x v="0"/>
    <x v="0"/>
    <x v="2"/>
  </r>
  <r>
    <x v="1609"/>
    <d v="2012-05-26T00:41:32"/>
    <n v="67000"/>
    <n v="67000"/>
    <s v="USD"/>
    <n v="67"/>
    <s v="Operations Cost Analyst"/>
    <x v="7"/>
    <s v="USA"/>
    <x v="0"/>
    <s v="4 to 6 hours a day"/>
    <x v="0"/>
    <x v="0"/>
    <x v="2"/>
  </r>
  <r>
    <x v="1610"/>
    <d v="2012-05-26T00:48:48"/>
    <n v="67000"/>
    <n v="67000"/>
    <s v="USD"/>
    <n v="67"/>
    <s v="B.I. Data Analyst II"/>
    <x v="7"/>
    <s v="USA"/>
    <x v="0"/>
    <s v="4 to 6 hours a day"/>
    <x v="0"/>
    <x v="0"/>
    <x v="2"/>
  </r>
  <r>
    <x v="1611"/>
    <d v="2012-05-26T00:52:21"/>
    <n v="67000"/>
    <n v="67000"/>
    <s v="USD"/>
    <n v="67"/>
    <s v="Financial Analyst"/>
    <x v="7"/>
    <s v="USA"/>
    <x v="0"/>
    <s v="4 to 6 hours a day"/>
    <x v="0"/>
    <x v="0"/>
    <x v="2"/>
  </r>
  <r>
    <x v="1612"/>
    <d v="2012-05-26T01:22:56"/>
    <n v="67000"/>
    <n v="67000"/>
    <s v="USD"/>
    <n v="67"/>
    <s v="HR Analyst"/>
    <x v="7"/>
    <s v="USA"/>
    <x v="0"/>
    <s v="4 to 6 hours a day"/>
    <x v="0"/>
    <x v="0"/>
    <x v="2"/>
  </r>
  <r>
    <x v="1613"/>
    <d v="2012-05-26T05:46:02"/>
    <n v="67000"/>
    <n v="67000"/>
    <s v="USD"/>
    <n v="67"/>
    <s v="Management Analyst"/>
    <x v="7"/>
    <s v="USA"/>
    <x v="0"/>
    <s v="4 to 6 hours a day"/>
    <x v="0"/>
    <x v="0"/>
    <x v="2"/>
  </r>
  <r>
    <x v="1614"/>
    <d v="2012-05-26T00:41:03"/>
    <n v="66000"/>
    <n v="66000"/>
    <s v="USD"/>
    <n v="66"/>
    <s v="Analyst"/>
    <x v="7"/>
    <s v="USA"/>
    <x v="0"/>
    <s v="2 to 3 hours per day"/>
    <x v="0"/>
    <x v="0"/>
    <x v="1"/>
  </r>
  <r>
    <x v="1615"/>
    <d v="2012-05-25T03:43:45"/>
    <s v="â‚¬ 51650"/>
    <n v="51650"/>
    <s v="EUR"/>
    <n v="65.616131023916552"/>
    <s v="Training Specialist"/>
    <x v="0"/>
    <s v="Ireland"/>
    <x v="1"/>
    <s v="2 to 3 hours per day"/>
    <x v="0"/>
    <x v="0"/>
    <x v="1"/>
  </r>
  <r>
    <x v="1616"/>
    <d v="2012-05-26T01:02:04"/>
    <n v="65250"/>
    <n v="65250"/>
    <s v="USD"/>
    <n v="65.25"/>
    <s v="Accountant"/>
    <x v="4"/>
    <s v="USA"/>
    <x v="0"/>
    <s v="4 to 6 hours a day"/>
    <x v="0"/>
    <x v="0"/>
    <x v="2"/>
  </r>
  <r>
    <x v="1617"/>
    <d v="2012-05-26T00:59:03"/>
    <n v="65000"/>
    <n v="65000"/>
    <s v="USD"/>
    <n v="65"/>
    <s v="Sr. Strategic Development Specialist"/>
    <x v="0"/>
    <s v="USA"/>
    <x v="0"/>
    <s v="2 to 3 hours per day"/>
    <x v="0"/>
    <x v="0"/>
    <x v="1"/>
  </r>
  <r>
    <x v="1618"/>
    <d v="2012-05-26T01:18:49"/>
    <n v="65000"/>
    <n v="65000"/>
    <s v="USD"/>
    <n v="65"/>
    <s v="Software Support"/>
    <x v="7"/>
    <s v="USA"/>
    <x v="0"/>
    <s v="4 to 6 hours a day"/>
    <x v="0"/>
    <x v="0"/>
    <x v="2"/>
  </r>
  <r>
    <x v="1619"/>
    <d v="2012-05-26T02:38:34"/>
    <n v="65000"/>
    <n v="65000"/>
    <s v="USD"/>
    <n v="65"/>
    <s v="Senior Claims Analyst"/>
    <x v="7"/>
    <s v="USA"/>
    <x v="0"/>
    <s v="4 to 6 hours a day"/>
    <x v="0"/>
    <x v="0"/>
    <x v="2"/>
  </r>
  <r>
    <x v="1620"/>
    <d v="2012-05-26T03:32:13"/>
    <n v="65000"/>
    <n v="65000"/>
    <s v="USD"/>
    <n v="65"/>
    <s v="Business Systems Analyst"/>
    <x v="7"/>
    <s v="USA"/>
    <x v="0"/>
    <s v="2 to 3 hours per day"/>
    <x v="0"/>
    <x v="0"/>
    <x v="1"/>
  </r>
  <r>
    <x v="1621"/>
    <d v="2012-05-26T01:03:34"/>
    <n v="65000"/>
    <n v="65000"/>
    <s v="CAD"/>
    <n v="63.918498996971245"/>
    <s v="Insurance Manager"/>
    <x v="6"/>
    <s v="Canada"/>
    <x v="6"/>
    <s v="4 to 6 hours a day"/>
    <x v="0"/>
    <x v="0"/>
    <x v="2"/>
  </r>
  <r>
    <x v="1622"/>
    <d v="2012-05-26T01:32:14"/>
    <s v="CAD 65000"/>
    <n v="65000"/>
    <s v="CAD"/>
    <n v="63.918498996971245"/>
    <s v="Product developer"/>
    <x v="6"/>
    <s v="CANADA"/>
    <x v="6"/>
    <s v="2 to 3 hours per day"/>
    <x v="0"/>
    <x v="0"/>
    <x v="1"/>
  </r>
  <r>
    <x v="1623"/>
    <d v="2012-05-26T02:10:35"/>
    <n v="63586.95"/>
    <n v="63586"/>
    <s v="USD"/>
    <n v="63.585999999999999"/>
    <s v="Senior Purchasing Officer"/>
    <x v="6"/>
    <s v="United Arab Emriate"/>
    <x v="10"/>
    <s v="2 to 3 hours per day"/>
    <x v="0"/>
    <x v="0"/>
    <x v="1"/>
  </r>
  <r>
    <x v="1624"/>
    <d v="2012-05-26T00:54:14"/>
    <s v="â‚¬ 50000"/>
    <n v="50000"/>
    <s v="EUR"/>
    <n v="63.519971949580388"/>
    <s v="Data Analyst"/>
    <x v="7"/>
    <s v="Ireland"/>
    <x v="1"/>
    <s v="4 to 6 hours a day"/>
    <x v="0"/>
    <x v="0"/>
    <x v="2"/>
  </r>
  <r>
    <x v="1625"/>
    <d v="2012-05-26T05:52:47"/>
    <n v="50000"/>
    <n v="50000"/>
    <s v="EUR"/>
    <n v="63.519971949580388"/>
    <s v="Proyect Manager"/>
    <x v="6"/>
    <s v="Panama"/>
    <x v="2"/>
    <s v="2 to 3 hours per day"/>
    <x v="0"/>
    <x v="0"/>
    <x v="1"/>
  </r>
  <r>
    <x v="1626"/>
    <d v="2012-05-25T06:07:15"/>
    <n v="40000"/>
    <n v="40000"/>
    <s v="GBP"/>
    <n v="63.04713088269137"/>
    <s v="Senior Accountant"/>
    <x v="4"/>
    <s v="UK"/>
    <x v="3"/>
    <s v="4 to 6 hours a day"/>
    <x v="0"/>
    <x v="0"/>
    <x v="2"/>
  </r>
  <r>
    <x v="1627"/>
    <d v="2012-05-25T06:49:25"/>
    <n v="49000"/>
    <n v="49000"/>
    <s v="EUR"/>
    <n v="62.249572510588784"/>
    <s v="Project leader"/>
    <x v="6"/>
    <s v="France"/>
    <x v="1"/>
    <s v="2 to 3 hours per day"/>
    <x v="0"/>
    <x v="0"/>
    <x v="1"/>
  </r>
  <r>
    <x v="1628"/>
    <d v="2012-05-25T06:15:42"/>
    <n v="62000"/>
    <n v="62000"/>
    <s v="USD"/>
    <n v="62"/>
    <s v="Analyst"/>
    <x v="7"/>
    <s v="USA"/>
    <x v="0"/>
    <s v="4 to 6 hours a day"/>
    <x v="0"/>
    <x v="0"/>
    <x v="2"/>
  </r>
  <r>
    <x v="1629"/>
    <d v="2012-05-26T05:15:54"/>
    <n v="60000"/>
    <n v="60000"/>
    <s v="AUD"/>
    <n v="61.194579384158146"/>
    <s v="Analyst"/>
    <x v="7"/>
    <s v="Australia"/>
    <x v="11"/>
    <s v="2 to 3 hours per day"/>
    <x v="0"/>
    <x v="0"/>
    <x v="1"/>
  </r>
  <r>
    <x v="1630"/>
    <d v="2012-05-26T01:32:08"/>
    <n v="61000"/>
    <n v="61000"/>
    <s v="USD"/>
    <n v="61"/>
    <s v="Data Analyst"/>
    <x v="7"/>
    <s v="USA"/>
    <x v="0"/>
    <s v="1 or 2 hours a day"/>
    <x v="0"/>
    <x v="0"/>
    <x v="3"/>
  </r>
  <r>
    <x v="1631"/>
    <d v="2012-05-26T04:33:27"/>
    <n v="61000"/>
    <n v="61000"/>
    <s v="USD"/>
    <n v="61"/>
    <s v="Senior Accountant"/>
    <x v="4"/>
    <s v="USA"/>
    <x v="0"/>
    <s v="4 to 6 hours a day"/>
    <x v="0"/>
    <x v="0"/>
    <x v="2"/>
  </r>
  <r>
    <x v="1632"/>
    <d v="2012-05-26T00:43:34"/>
    <s v="$62,000 CND"/>
    <n v="62000"/>
    <s v="CAD"/>
    <n v="60.968414427880262"/>
    <s v="Process Technician"/>
    <x v="7"/>
    <s v="Canada"/>
    <x v="6"/>
    <s v="2 to 3 hours per day"/>
    <x v="0"/>
    <x v="0"/>
    <x v="1"/>
  </r>
  <r>
    <x v="1633"/>
    <d v="2012-05-25T23:15:34"/>
    <s v="US $60,000"/>
    <n v="60000"/>
    <s v="USD"/>
    <n v="60"/>
    <s v="Statistical Analyst"/>
    <x v="7"/>
    <s v="Canada"/>
    <x v="6"/>
    <s v="1 or 2 hours a day"/>
    <x v="0"/>
    <x v="0"/>
    <x v="3"/>
  </r>
  <r>
    <x v="1634"/>
    <d v="2012-05-26T00:47:42"/>
    <n v="60000"/>
    <n v="60000"/>
    <s v="USD"/>
    <n v="60"/>
    <s v="Telecom Technician"/>
    <x v="7"/>
    <s v="USA"/>
    <x v="0"/>
    <s v="4 to 6 hours a day"/>
    <x v="0"/>
    <x v="0"/>
    <x v="2"/>
  </r>
  <r>
    <x v="1635"/>
    <d v="2012-05-26T00:50:38"/>
    <n v="60000"/>
    <n v="60000"/>
    <s v="USD"/>
    <n v="60"/>
    <s v="Senior Staff Accountant"/>
    <x v="4"/>
    <s v="USA"/>
    <x v="0"/>
    <s v="4 to 6 hours a day"/>
    <x v="0"/>
    <x v="0"/>
    <x v="2"/>
  </r>
  <r>
    <x v="1636"/>
    <d v="2012-05-26T00:51:55"/>
    <n v="60000"/>
    <n v="60000"/>
    <s v="USD"/>
    <n v="60"/>
    <s v="Accounting/Financial Analyst"/>
    <x v="7"/>
    <s v="USA"/>
    <x v="0"/>
    <s v="4 to 6 hours a day"/>
    <x v="0"/>
    <x v="0"/>
    <x v="2"/>
  </r>
  <r>
    <x v="1637"/>
    <d v="2012-05-26T01:01:32"/>
    <n v="60000"/>
    <n v="60000"/>
    <s v="USD"/>
    <n v="60"/>
    <s v="Energy Analyst"/>
    <x v="7"/>
    <s v="USA"/>
    <x v="0"/>
    <s v="4 to 6 hours a day"/>
    <x v="0"/>
    <x v="0"/>
    <x v="2"/>
  </r>
  <r>
    <x v="1638"/>
    <d v="2012-05-26T01:27:29"/>
    <n v="60000"/>
    <n v="60000"/>
    <s v="USD"/>
    <n v="60"/>
    <s v="Management Analyst"/>
    <x v="7"/>
    <s v="USA"/>
    <x v="0"/>
    <s v="4 to 6 hours a day"/>
    <x v="0"/>
    <x v="0"/>
    <x v="2"/>
  </r>
  <r>
    <x v="1639"/>
    <d v="2012-05-26T02:12:58"/>
    <n v="60000"/>
    <n v="60000"/>
    <s v="USD"/>
    <n v="60"/>
    <s v="Sr financial analyst "/>
    <x v="7"/>
    <s v="USA"/>
    <x v="0"/>
    <s v="4 to 6 hours a day"/>
    <x v="0"/>
    <x v="0"/>
    <x v="2"/>
  </r>
  <r>
    <x v="1640"/>
    <d v="2012-05-26T02:33:00"/>
    <n v="60000"/>
    <n v="60000"/>
    <s v="USD"/>
    <n v="60"/>
    <s v="Planner"/>
    <x v="6"/>
    <s v="USA"/>
    <x v="0"/>
    <s v="4 to 6 hours a day"/>
    <x v="0"/>
    <x v="0"/>
    <x v="2"/>
  </r>
  <r>
    <x v="1641"/>
    <d v="2012-05-26T05:50:23"/>
    <n v="60000"/>
    <n v="60000"/>
    <s v="USD"/>
    <n v="60"/>
    <s v="Marketing Specialist"/>
    <x v="0"/>
    <s v="USA"/>
    <x v="0"/>
    <s v="1 or 2 hours a day"/>
    <x v="0"/>
    <x v="0"/>
    <x v="3"/>
  </r>
  <r>
    <x v="1642"/>
    <d v="2012-05-26T03:03:29"/>
    <s v="Â£38000"/>
    <n v="38000"/>
    <s v="GBP"/>
    <n v="59.894774338556793"/>
    <s v="Commercial Accountant"/>
    <x v="4"/>
    <s v="UK"/>
    <x v="3"/>
    <s v="4 to 6 hours a day"/>
    <x v="0"/>
    <x v="0"/>
    <x v="2"/>
  </r>
  <r>
    <x v="1643"/>
    <d v="2012-05-26T00:41:41"/>
    <n v="60000"/>
    <n v="60000"/>
    <s v="CAD"/>
    <n v="59.001691381819612"/>
    <s v="Web Developer"/>
    <x v="7"/>
    <s v="Canada"/>
    <x v="6"/>
    <s v="Excel ?!? What Excel?"/>
    <x v="0"/>
    <x v="0"/>
    <x v="4"/>
  </r>
  <r>
    <x v="1644"/>
    <d v="2012-05-26T00:51:00"/>
    <s v="60000 CAD$"/>
    <n v="60000"/>
    <s v="CAD"/>
    <n v="59.001691381819612"/>
    <s v="Demographer"/>
    <x v="7"/>
    <s v="Canada"/>
    <x v="6"/>
    <s v="2 to 3 hours per day"/>
    <x v="0"/>
    <x v="0"/>
    <x v="1"/>
  </r>
  <r>
    <x v="1645"/>
    <d v="2012-05-25T05:35:28"/>
    <n v="58000"/>
    <n v="58000"/>
    <s v="USD"/>
    <n v="58"/>
    <s v="Senior Accountant"/>
    <x v="4"/>
    <s v="USA"/>
    <x v="0"/>
    <s v="4 to 6 hours a day"/>
    <x v="0"/>
    <x v="0"/>
    <x v="2"/>
  </r>
  <r>
    <x v="1646"/>
    <d v="2012-05-26T00:41:27"/>
    <s v="$58,000 USD"/>
    <n v="58000"/>
    <s v="USD"/>
    <n v="58"/>
    <s v="Operations Programs Support"/>
    <x v="6"/>
    <s v="USA"/>
    <x v="0"/>
    <s v="4 to 6 hours a day"/>
    <x v="0"/>
    <x v="0"/>
    <x v="2"/>
  </r>
  <r>
    <x v="1647"/>
    <d v="2012-05-26T00:46:25"/>
    <n v="58"/>
    <n v="58000"/>
    <s v="USD"/>
    <n v="58"/>
    <s v="Team Lead - Computer Discounts"/>
    <x v="6"/>
    <s v="Canada"/>
    <x v="6"/>
    <s v="1 or 2 hours a day"/>
    <x v="0"/>
    <x v="0"/>
    <x v="3"/>
  </r>
  <r>
    <x v="1648"/>
    <d v="2012-05-26T04:50:47"/>
    <n v="36500"/>
    <n v="36500"/>
    <s v="GBP"/>
    <n v="57.530506930455871"/>
    <s v="Production Manager"/>
    <x v="6"/>
    <s v="UK"/>
    <x v="3"/>
    <s v="2 to 3 hours per day"/>
    <x v="0"/>
    <x v="0"/>
    <x v="1"/>
  </r>
  <r>
    <x v="1649"/>
    <d v="2012-05-26T00:41:02"/>
    <n v="57400"/>
    <n v="57400"/>
    <s v="USD"/>
    <n v="57.4"/>
    <s v="IT Analyst"/>
    <x v="7"/>
    <s v="USA"/>
    <x v="0"/>
    <s v="4 to 6 hours a day"/>
    <x v="0"/>
    <x v="0"/>
    <x v="2"/>
  </r>
  <r>
    <x v="1650"/>
    <d v="2012-05-25T06:04:42"/>
    <s v="â‚¬ 45"/>
    <n v="45000"/>
    <s v="EUR"/>
    <n v="57.16797475462235"/>
    <s v="Online Traffic Manager / Web Analist"/>
    <x v="6"/>
    <s v="The Netherlands"/>
    <x v="1"/>
    <s v="4 to 6 hours a day"/>
    <x v="0"/>
    <x v="0"/>
    <x v="2"/>
  </r>
  <r>
    <x v="1651"/>
    <d v="2012-05-25T06:05:17"/>
    <n v="57000"/>
    <n v="57000"/>
    <s v="USD"/>
    <n v="57"/>
    <s v="Senior Accounting Supervisor"/>
    <x v="4"/>
    <s v="USA"/>
    <x v="0"/>
    <s v="2 to 3 hours per day"/>
    <x v="0"/>
    <x v="0"/>
    <x v="1"/>
  </r>
  <r>
    <x v="1652"/>
    <d v="2012-05-25T22:49:00"/>
    <n v="57000"/>
    <n v="57000"/>
    <s v="USD"/>
    <n v="57"/>
    <s v="sales analyst"/>
    <x v="7"/>
    <s v="USA"/>
    <x v="0"/>
    <s v="4 to 6 hours a day"/>
    <x v="0"/>
    <x v="0"/>
    <x v="2"/>
  </r>
  <r>
    <x v="1653"/>
    <d v="2012-05-26T00:40:40"/>
    <n v="57000"/>
    <n v="57000"/>
    <s v="USD"/>
    <n v="57"/>
    <s v="Production Scheduler"/>
    <x v="6"/>
    <s v="USA"/>
    <x v="0"/>
    <s v="4 to 6 hours a day"/>
    <x v="0"/>
    <x v="0"/>
    <x v="2"/>
  </r>
  <r>
    <x v="1654"/>
    <d v="2012-05-26T00:44:02"/>
    <n v="57000"/>
    <n v="57000"/>
    <s v="USD"/>
    <n v="57"/>
    <s v="Industrial Engineer"/>
    <x v="8"/>
    <s v="USA"/>
    <x v="0"/>
    <s v="4 to 6 hours a day"/>
    <x v="0"/>
    <x v="0"/>
    <x v="2"/>
  </r>
  <r>
    <x v="1655"/>
    <d v="2012-05-26T04:33:03"/>
    <s v="57000 USD"/>
    <n v="57000"/>
    <s v="USD"/>
    <n v="57"/>
    <s v="project finance manager"/>
    <x v="6"/>
    <s v="israel"/>
    <x v="10"/>
    <s v="4 to 6 hours a day"/>
    <x v="0"/>
    <x v="0"/>
    <x v="2"/>
  </r>
  <r>
    <x v="1656"/>
    <d v="2012-05-26T00:41:35"/>
    <n v="56160"/>
    <n v="56160"/>
    <s v="USD"/>
    <n v="56.16"/>
    <s v="Utilization Analyst"/>
    <x v="7"/>
    <s v="USA"/>
    <x v="0"/>
    <s v="4 to 6 hours a day"/>
    <x v="0"/>
    <x v="0"/>
    <x v="2"/>
  </r>
  <r>
    <x v="1657"/>
    <d v="2012-05-26T01:42:07"/>
    <n v="56000"/>
    <n v="56000"/>
    <s v="USD"/>
    <n v="56"/>
    <s v="asset manager"/>
    <x v="6"/>
    <s v="USA"/>
    <x v="0"/>
    <s v="2 to 3 hours per day"/>
    <x v="0"/>
    <x v="0"/>
    <x v="1"/>
  </r>
  <r>
    <x v="1658"/>
    <d v="2012-05-26T02:14:29"/>
    <n v="56000"/>
    <n v="56000"/>
    <s v="USD"/>
    <n v="56"/>
    <s v="Staff assistant "/>
    <x v="7"/>
    <s v="USA"/>
    <x v="0"/>
    <s v="4 to 6 hours a day"/>
    <x v="0"/>
    <x v="0"/>
    <x v="2"/>
  </r>
  <r>
    <x v="1659"/>
    <d v="2012-05-26T04:10:53"/>
    <n v="55500"/>
    <n v="55500"/>
    <s v="USD"/>
    <n v="55.5"/>
    <s v="Sr QS"/>
    <x v="5"/>
    <s v="UAE"/>
    <x v="10"/>
    <s v="4 to 6 hours a day"/>
    <x v="0"/>
    <x v="0"/>
    <x v="2"/>
  </r>
  <r>
    <x v="1660"/>
    <d v="2012-05-26T02:11:40"/>
    <s v="Â£35000"/>
    <n v="35000"/>
    <s v="GBP"/>
    <n v="55.16623952235495"/>
    <s v="Mgmt Accountant"/>
    <x v="4"/>
    <s v="UK"/>
    <x v="3"/>
    <s v="4 to 6 hours a day"/>
    <x v="0"/>
    <x v="0"/>
    <x v="2"/>
  </r>
  <r>
    <x v="1661"/>
    <d v="2012-05-26T01:40:18"/>
    <n v="56000"/>
    <n v="56000"/>
    <s v="CAD"/>
    <n v="55.068245289698304"/>
    <s v="Online Analyst"/>
    <x v="7"/>
    <s v="Canada"/>
    <x v="6"/>
    <s v="4 to 6 hours a day"/>
    <x v="0"/>
    <x v="0"/>
    <x v="2"/>
  </r>
  <r>
    <x v="1662"/>
    <d v="2012-05-26T00:46:29"/>
    <n v="55000"/>
    <n v="55000"/>
    <s v="USD"/>
    <n v="55"/>
    <s v="Change Architect"/>
    <x v="6"/>
    <s v="USA"/>
    <x v="0"/>
    <s v="2 to 3 hours per day"/>
    <x v="0"/>
    <x v="0"/>
    <x v="1"/>
  </r>
  <r>
    <x v="1663"/>
    <d v="2012-05-26T01:27:26"/>
    <n v="55"/>
    <n v="55000"/>
    <s v="USD"/>
    <n v="55"/>
    <s v="Business Analyst"/>
    <x v="7"/>
    <s v="USA"/>
    <x v="0"/>
    <s v="4 to 6 hours a day"/>
    <x v="0"/>
    <x v="0"/>
    <x v="2"/>
  </r>
  <r>
    <x v="1664"/>
    <d v="2012-05-26T02:00:46"/>
    <n v="55000"/>
    <n v="55000"/>
    <s v="USD"/>
    <n v="55"/>
    <s v="Accountant"/>
    <x v="4"/>
    <s v="USA"/>
    <x v="0"/>
    <s v="4 to 6 hours a day"/>
    <x v="0"/>
    <x v="0"/>
    <x v="2"/>
  </r>
  <r>
    <x v="1665"/>
    <d v="2012-05-26T03:33:32"/>
    <n v="55000"/>
    <n v="55000"/>
    <s v="USD"/>
    <n v="55"/>
    <s v="Analyst"/>
    <x v="7"/>
    <s v="USA"/>
    <x v="0"/>
    <s v="2 to 3 hours per day"/>
    <x v="0"/>
    <x v="0"/>
    <x v="1"/>
  </r>
  <r>
    <x v="1666"/>
    <d v="2012-05-26T05:31:06"/>
    <n v="55000"/>
    <n v="55000"/>
    <s v="USD"/>
    <n v="55"/>
    <s v="Marketing"/>
    <x v="7"/>
    <s v="USA"/>
    <x v="0"/>
    <s v="2 to 3 hours per day"/>
    <x v="0"/>
    <x v="0"/>
    <x v="1"/>
  </r>
  <r>
    <x v="1667"/>
    <d v="2012-05-25T07:18:53"/>
    <n v="43000"/>
    <n v="43000"/>
    <s v="EUR"/>
    <n v="54.627175876639136"/>
    <s v="SAP consultant"/>
    <x v="2"/>
    <s v="FR"/>
    <x v="1"/>
    <s v="4 to 6 hours a day"/>
    <x v="0"/>
    <x v="0"/>
    <x v="2"/>
  </r>
  <r>
    <x v="1668"/>
    <d v="2012-05-26T00:42:58"/>
    <n v="54000"/>
    <n v="54000"/>
    <s v="USD"/>
    <n v="54"/>
    <s v="Research Analyst"/>
    <x v="7"/>
    <s v="USA"/>
    <x v="0"/>
    <s v="2 to 3 hours per day"/>
    <x v="0"/>
    <x v="0"/>
    <x v="1"/>
  </r>
  <r>
    <x v="1669"/>
    <d v="2012-05-26T04:27:12"/>
    <n v="54000"/>
    <n v="54000"/>
    <s v="USD"/>
    <n v="54"/>
    <s v="Business Analyst"/>
    <x v="7"/>
    <s v="USA"/>
    <x v="0"/>
    <s v="4 to 6 hours a day"/>
    <x v="0"/>
    <x v="0"/>
    <x v="2"/>
  </r>
  <r>
    <x v="1670"/>
    <d v="2012-05-26T02:46:56"/>
    <s v="INR 30,00,000"/>
    <n v="3000000"/>
    <s v="INR"/>
    <n v="53.423750062327699"/>
    <s v="Management Consultant"/>
    <x v="6"/>
    <s v="India"/>
    <x v="7"/>
    <s v="4 to 6 hours a day"/>
    <x v="0"/>
    <x v="0"/>
    <x v="2"/>
  </r>
  <r>
    <x v="1671"/>
    <d v="2012-05-26T00:43:36"/>
    <n v="53000"/>
    <n v="53000"/>
    <s v="USD"/>
    <n v="53"/>
    <s v="Data Analyst"/>
    <x v="7"/>
    <s v="USA"/>
    <x v="0"/>
    <s v="4 to 6 hours a day"/>
    <x v="0"/>
    <x v="0"/>
    <x v="2"/>
  </r>
  <r>
    <x v="1672"/>
    <d v="2012-05-26T01:22:45"/>
    <n v="53000"/>
    <n v="53000"/>
    <s v="USD"/>
    <n v="53"/>
    <s v="Data Analyst"/>
    <x v="7"/>
    <s v="USA"/>
    <x v="0"/>
    <s v="4 to 6 hours a day"/>
    <x v="0"/>
    <x v="0"/>
    <x v="2"/>
  </r>
  <r>
    <x v="1673"/>
    <d v="2012-05-26T01:40:28"/>
    <n v="53000"/>
    <n v="53000"/>
    <s v="USD"/>
    <n v="53"/>
    <s v="General Manager"/>
    <x v="6"/>
    <s v="USA"/>
    <x v="0"/>
    <s v="2 to 3 hours per day"/>
    <x v="0"/>
    <x v="0"/>
    <x v="1"/>
  </r>
  <r>
    <x v="1674"/>
    <d v="2012-05-26T01:00:51"/>
    <s v="52500.00 USD"/>
    <n v="52500"/>
    <s v="USD"/>
    <n v="52.5"/>
    <s v="HRIS Analyst"/>
    <x v="7"/>
    <s v="USA"/>
    <x v="0"/>
    <s v="4 to 6 hours a day"/>
    <x v="0"/>
    <x v="0"/>
    <x v="2"/>
  </r>
  <r>
    <x v="1675"/>
    <d v="2012-05-26T01:05:18"/>
    <n v="52500"/>
    <n v="52500"/>
    <s v="USD"/>
    <n v="52.5"/>
    <s v="Analyst"/>
    <x v="7"/>
    <s v="USA"/>
    <x v="0"/>
    <s v="4 to 6 hours a day"/>
    <x v="0"/>
    <x v="0"/>
    <x v="2"/>
  </r>
  <r>
    <x v="1676"/>
    <d v="2012-05-26T03:52:24"/>
    <n v="33000"/>
    <n v="33000"/>
    <s v="GBP"/>
    <n v="52.013882978220373"/>
    <s v="LOGISTIC MANAGER"/>
    <x v="6"/>
    <s v="UK"/>
    <x v="3"/>
    <s v="4 to 6 hours a day"/>
    <x v="0"/>
    <x v="0"/>
    <x v="2"/>
  </r>
  <r>
    <x v="1677"/>
    <d v="2012-05-26T00:40:50"/>
    <n v="52000"/>
    <n v="52000"/>
    <s v="USD"/>
    <n v="52"/>
    <s v="sr. project coordinator"/>
    <x v="6"/>
    <s v="USA"/>
    <x v="0"/>
    <s v="4 to 6 hours a day"/>
    <x v="0"/>
    <x v="0"/>
    <x v="2"/>
  </r>
  <r>
    <x v="1678"/>
    <d v="2012-05-26T00:41:38"/>
    <n v="52000"/>
    <n v="52000"/>
    <s v="USD"/>
    <n v="52"/>
    <s v="Market Analyst"/>
    <x v="7"/>
    <s v="USA"/>
    <x v="0"/>
    <s v="Excel ?!? What Excel?"/>
    <x v="0"/>
    <x v="0"/>
    <x v="4"/>
  </r>
  <r>
    <x v="1679"/>
    <d v="2012-05-26T02:07:49"/>
    <n v="52000"/>
    <n v="52000"/>
    <s v="USD"/>
    <n v="52"/>
    <s v="Data Analyst"/>
    <x v="7"/>
    <s v="USA"/>
    <x v="0"/>
    <s v="4 to 6 hours a day"/>
    <x v="0"/>
    <x v="0"/>
    <x v="2"/>
  </r>
  <r>
    <x v="1680"/>
    <d v="2012-05-26T02:14:48"/>
    <n v="52000"/>
    <n v="52000"/>
    <s v="USD"/>
    <n v="52"/>
    <s v="Sr. Accountant"/>
    <x v="4"/>
    <s v="USA"/>
    <x v="0"/>
    <s v="4 to 6 hours a day"/>
    <x v="0"/>
    <x v="0"/>
    <x v="2"/>
  </r>
  <r>
    <x v="1681"/>
    <d v="2012-05-26T03:06:37"/>
    <n v="52000"/>
    <n v="52000"/>
    <s v="USD"/>
    <n v="52"/>
    <s v="Graphics/Web Document Designer"/>
    <x v="7"/>
    <s v="USA"/>
    <x v="0"/>
    <s v="2 to 3 hours per day"/>
    <x v="0"/>
    <x v="0"/>
    <x v="1"/>
  </r>
  <r>
    <x v="1682"/>
    <d v="2012-05-26T03:22:33"/>
    <n v="52000"/>
    <n v="52000"/>
    <s v="USD"/>
    <n v="52"/>
    <s v="budget analyst"/>
    <x v="7"/>
    <s v="USA"/>
    <x v="0"/>
    <s v="4 to 6 hours a day"/>
    <x v="0"/>
    <x v="0"/>
    <x v="2"/>
  </r>
  <r>
    <x v="1683"/>
    <d v="2012-05-26T03:04:06"/>
    <s v="52,000 Cdn"/>
    <n v="52000"/>
    <s v="CAD"/>
    <n v="51.134799197576996"/>
    <s v="Office Manager"/>
    <x v="6"/>
    <s v="Canada"/>
    <x v="6"/>
    <s v="4 to 6 hours a day"/>
    <x v="0"/>
    <x v="0"/>
    <x v="2"/>
  </r>
  <r>
    <x v="1684"/>
    <d v="2012-05-26T00:53:37"/>
    <n v="51000"/>
    <n v="51000"/>
    <s v="USD"/>
    <n v="51"/>
    <s v="Service Line Coordinator"/>
    <x v="6"/>
    <s v="USA"/>
    <x v="0"/>
    <s v="4 to 6 hours a day"/>
    <x v="0"/>
    <x v="0"/>
    <x v="2"/>
  </r>
  <r>
    <x v="1685"/>
    <d v="2012-05-26T01:07:02"/>
    <n v="51000"/>
    <n v="51000"/>
    <s v="USD"/>
    <n v="51"/>
    <s v="Business Data Analyst I"/>
    <x v="7"/>
    <s v="USA"/>
    <x v="0"/>
    <s v="2 to 3 hours per day"/>
    <x v="0"/>
    <x v="0"/>
    <x v="1"/>
  </r>
  <r>
    <x v="1686"/>
    <d v="2012-05-26T02:49:24"/>
    <n v="51000"/>
    <n v="51000"/>
    <s v="USD"/>
    <n v="51"/>
    <s v="Direct marketing manager"/>
    <x v="6"/>
    <s v="USA"/>
    <x v="0"/>
    <s v="2 to 3 hours per day"/>
    <x v="0"/>
    <x v="0"/>
    <x v="1"/>
  </r>
  <r>
    <x v="1687"/>
    <d v="2012-05-26T00:45:51"/>
    <s v="Â£32250"/>
    <n v="32250"/>
    <s v="GBP"/>
    <n v="50.831749274169908"/>
    <s v="project Support"/>
    <x v="6"/>
    <s v="UK"/>
    <x v="3"/>
    <s v="4 to 6 hours a day"/>
    <x v="0"/>
    <x v="0"/>
    <x v="2"/>
  </r>
  <r>
    <x v="1688"/>
    <d v="2012-05-25T05:47:10"/>
    <n v="32000"/>
    <n v="32000"/>
    <s v="GBP"/>
    <n v="50.437704706153092"/>
    <s v="Senior intelligence analyst"/>
    <x v="7"/>
    <s v="UK"/>
    <x v="3"/>
    <s v="4 to 6 hours a day"/>
    <x v="0"/>
    <x v="0"/>
    <x v="2"/>
  </r>
  <r>
    <x v="1689"/>
    <d v="2012-05-25T04:19:22"/>
    <n v="50000"/>
    <n v="50000"/>
    <s v="USD"/>
    <n v="50"/>
    <s v="GM"/>
    <x v="6"/>
    <s v="India"/>
    <x v="7"/>
    <s v="1 or 2 hours a day"/>
    <x v="0"/>
    <x v="0"/>
    <x v="3"/>
  </r>
  <r>
    <x v="1690"/>
    <d v="2012-05-25T23:31:16"/>
    <n v="50000"/>
    <n v="50000"/>
    <s v="USD"/>
    <n v="50"/>
    <s v="Exceler"/>
    <x v="6"/>
    <s v="USA"/>
    <x v="0"/>
    <s v="2 to 3 hours per day"/>
    <x v="0"/>
    <x v="0"/>
    <x v="1"/>
  </r>
  <r>
    <x v="1691"/>
    <d v="2012-05-26T00:41:22"/>
    <n v="50000"/>
    <n v="50000"/>
    <s v="USD"/>
    <n v="50"/>
    <s v="Transportation Specialist"/>
    <x v="0"/>
    <s v="USA"/>
    <x v="0"/>
    <s v="4 to 6 hours a day"/>
    <x v="0"/>
    <x v="0"/>
    <x v="2"/>
  </r>
  <r>
    <x v="1692"/>
    <d v="2012-05-26T00:41:56"/>
    <n v="50000"/>
    <n v="50000"/>
    <s v="USD"/>
    <n v="50"/>
    <s v="Information Systems Specialist"/>
    <x v="0"/>
    <s v="USA"/>
    <x v="0"/>
    <s v="4 to 6 hours a day"/>
    <x v="0"/>
    <x v="0"/>
    <x v="2"/>
  </r>
  <r>
    <x v="1693"/>
    <d v="2012-05-26T00:54:27"/>
    <n v="50000"/>
    <n v="50000"/>
    <s v="USD"/>
    <n v="50"/>
    <s v="Buyer"/>
    <x v="6"/>
    <s v="USA"/>
    <x v="0"/>
    <s v="4 to 6 hours a day"/>
    <x v="0"/>
    <x v="0"/>
    <x v="2"/>
  </r>
  <r>
    <x v="1694"/>
    <d v="2012-05-26T00:58:06"/>
    <n v="50000"/>
    <n v="50000"/>
    <s v="USD"/>
    <n v="50"/>
    <s v="Project Manager"/>
    <x v="6"/>
    <s v="USA"/>
    <x v="0"/>
    <s v="4 to 6 hours a day"/>
    <x v="0"/>
    <x v="0"/>
    <x v="2"/>
  </r>
  <r>
    <x v="1695"/>
    <d v="2012-05-26T02:01:07"/>
    <n v="50000"/>
    <n v="50000"/>
    <s v="USD"/>
    <n v="50"/>
    <s v="IR Manager"/>
    <x v="6"/>
    <s v="USA"/>
    <x v="0"/>
    <s v="2 to 3 hours per day"/>
    <x v="0"/>
    <x v="0"/>
    <x v="1"/>
  </r>
  <r>
    <x v="1696"/>
    <d v="2012-05-26T02:55:27"/>
    <n v="50000"/>
    <n v="50000"/>
    <s v="USD"/>
    <n v="50"/>
    <s v="Wine Analyst"/>
    <x v="7"/>
    <s v="USA"/>
    <x v="0"/>
    <s v="4 to 6 hours a day"/>
    <x v="0"/>
    <x v="0"/>
    <x v="2"/>
  </r>
  <r>
    <x v="1697"/>
    <d v="2012-05-26T03:15:01"/>
    <n v="50000"/>
    <n v="50000"/>
    <s v="USD"/>
    <n v="50"/>
    <s v="Researcher &amp; Data Analyst"/>
    <x v="7"/>
    <s v="USA"/>
    <x v="0"/>
    <s v="4 to 6 hours a day"/>
    <x v="0"/>
    <x v="0"/>
    <x v="2"/>
  </r>
  <r>
    <x v="1698"/>
    <d v="2012-05-26T03:31:34"/>
    <n v="50000"/>
    <n v="50000"/>
    <s v="USD"/>
    <n v="50"/>
    <s v="Workforce Analyst"/>
    <x v="7"/>
    <s v="USA"/>
    <x v="0"/>
    <s v="4 to 6 hours a day"/>
    <x v="0"/>
    <x v="0"/>
    <x v="2"/>
  </r>
  <r>
    <x v="1699"/>
    <d v="2012-05-26T05:20:43"/>
    <n v="50000"/>
    <n v="50000"/>
    <s v="USD"/>
    <n v="50"/>
    <s v="Research Assistant"/>
    <x v="7"/>
    <s v="USA"/>
    <x v="0"/>
    <s v="2 to 3 hours per day"/>
    <x v="0"/>
    <x v="0"/>
    <x v="1"/>
  </r>
  <r>
    <x v="1700"/>
    <d v="2012-05-26T05:35:00"/>
    <n v="50000"/>
    <n v="50000"/>
    <s v="USD"/>
    <n v="50"/>
    <s v="Quality Compliance Manager"/>
    <x v="6"/>
    <s v="USA"/>
    <x v="0"/>
    <s v="4 to 6 hours a day"/>
    <x v="0"/>
    <x v="0"/>
    <x v="2"/>
  </r>
  <r>
    <x v="1701"/>
    <d v="2012-05-26T00:43:25"/>
    <n v="50000"/>
    <n v="50000"/>
    <s v="CAD"/>
    <n v="49.168076151516345"/>
    <s v="Inventory manger"/>
    <x v="6"/>
    <s v="Canada"/>
    <x v="6"/>
    <s v="4 to 6 hours a day"/>
    <x v="0"/>
    <x v="0"/>
    <x v="2"/>
  </r>
  <r>
    <x v="1702"/>
    <d v="2012-05-26T01:18:35"/>
    <s v="Â£31000"/>
    <n v="31000"/>
    <s v="GBP"/>
    <n v="48.861526434085803"/>
    <s v="Telecoms Engineer"/>
    <x v="8"/>
    <s v="UK"/>
    <x v="3"/>
    <s v="2 to 3 hours per day"/>
    <x v="0"/>
    <x v="0"/>
    <x v="1"/>
  </r>
  <r>
    <x v="1703"/>
    <d v="2012-05-25T07:21:18"/>
    <s v="â‚¬ 38000"/>
    <n v="38000"/>
    <s v="EUR"/>
    <n v="48.275178681681091"/>
    <s v="busines analist"/>
    <x v="7"/>
    <s v="The Netherlands"/>
    <x v="1"/>
    <s v="1 or 2 hours a day"/>
    <x v="0"/>
    <x v="0"/>
    <x v="3"/>
  </r>
  <r>
    <x v="1704"/>
    <d v="2012-05-25T03:23:42"/>
    <n v="48000"/>
    <n v="48000"/>
    <s v="USD"/>
    <n v="48"/>
    <s v="Quality Control"/>
    <x v="5"/>
    <s v="Pakistan"/>
    <x v="5"/>
    <s v="2 to 3 hours per day"/>
    <x v="0"/>
    <x v="0"/>
    <x v="1"/>
  </r>
  <r>
    <x v="1705"/>
    <d v="2012-05-26T00:41:30"/>
    <n v="4000"/>
    <n v="48000"/>
    <s v="USD"/>
    <n v="48"/>
    <s v="Asst.Manager Finance"/>
    <x v="6"/>
    <s v="UAE"/>
    <x v="10"/>
    <s v="2 to 3 hours per day"/>
    <x v="0"/>
    <x v="0"/>
    <x v="1"/>
  </r>
  <r>
    <x v="1706"/>
    <d v="2012-05-26T01:59:40"/>
    <n v="48000"/>
    <n v="48000"/>
    <s v="USD"/>
    <n v="48"/>
    <s v="Quality Analyst"/>
    <x v="7"/>
    <s v="USA"/>
    <x v="0"/>
    <s v="1 or 2 hours a day"/>
    <x v="0"/>
    <x v="0"/>
    <x v="3"/>
  </r>
  <r>
    <x v="1707"/>
    <d v="2012-05-26T01:04:50"/>
    <n v="47700"/>
    <n v="47700"/>
    <s v="USD"/>
    <n v="47.7"/>
    <s v="Customer Operations Analyst"/>
    <x v="7"/>
    <s v="USA"/>
    <x v="0"/>
    <s v="4 to 6 hours a day"/>
    <x v="0"/>
    <x v="0"/>
    <x v="2"/>
  </r>
  <r>
    <x v="1708"/>
    <d v="2012-05-25T23:49:27"/>
    <s v="Â£30000"/>
    <n v="30000"/>
    <s v="GBP"/>
    <n v="47.285348162018529"/>
    <s v="Database Manager"/>
    <x v="6"/>
    <s v="UK"/>
    <x v="3"/>
    <s v="4 to 6 hours a day"/>
    <x v="0"/>
    <x v="0"/>
    <x v="2"/>
  </r>
  <r>
    <x v="1709"/>
    <d v="2012-05-26T00:54:12"/>
    <s v="Â£30000"/>
    <n v="30000"/>
    <s v="GBP"/>
    <n v="47.285348162018529"/>
    <s v="Business Intelligence Analyst"/>
    <x v="7"/>
    <s v="UK"/>
    <x v="3"/>
    <s v="2 to 3 hours per day"/>
    <x v="0"/>
    <x v="0"/>
    <x v="1"/>
  </r>
  <r>
    <x v="1710"/>
    <d v="2012-05-26T01:30:12"/>
    <n v="47000"/>
    <n v="47000"/>
    <s v="USD"/>
    <n v="47"/>
    <s v="Sourcing Specialist"/>
    <x v="0"/>
    <s v="USA"/>
    <x v="0"/>
    <s v="4 to 6 hours a day"/>
    <x v="0"/>
    <x v="0"/>
    <x v="2"/>
  </r>
  <r>
    <x v="1711"/>
    <d v="2012-05-26T02:00:14"/>
    <n v="47000"/>
    <n v="47000"/>
    <s v="USD"/>
    <n v="47"/>
    <s v="Trainer "/>
    <x v="6"/>
    <s v="USA"/>
    <x v="0"/>
    <s v="2 to 3 hours per day"/>
    <x v="0"/>
    <x v="0"/>
    <x v="1"/>
  </r>
  <r>
    <x v="1712"/>
    <d v="2012-05-26T02:05:49"/>
    <n v="47000"/>
    <n v="47000"/>
    <s v="USD"/>
    <n v="47"/>
    <s v="Sr Management Analytst 2"/>
    <x v="6"/>
    <s v="USA"/>
    <x v="0"/>
    <s v="4 to 6 hours a day"/>
    <x v="0"/>
    <x v="0"/>
    <x v="2"/>
  </r>
  <r>
    <x v="1713"/>
    <d v="2012-05-26T00:48:48"/>
    <n v="46584"/>
    <n v="46584"/>
    <s v="USD"/>
    <n v="46.584000000000003"/>
    <s v="Budget Analyst"/>
    <x v="7"/>
    <s v="USA"/>
    <x v="0"/>
    <s v="4 to 6 hours a day"/>
    <x v="0"/>
    <x v="0"/>
    <x v="2"/>
  </r>
  <r>
    <x v="1714"/>
    <d v="2012-05-26T01:59:45"/>
    <s v="46000 usd"/>
    <n v="46000"/>
    <s v="USD"/>
    <n v="46"/>
    <s v="Financial analyst"/>
    <x v="7"/>
    <s v="USA"/>
    <x v="0"/>
    <s v="4 to 6 hours a day"/>
    <x v="0"/>
    <x v="0"/>
    <x v="2"/>
  </r>
  <r>
    <x v="1715"/>
    <d v="2012-05-26T05:27:14"/>
    <n v="46000"/>
    <n v="46000"/>
    <s v="USD"/>
    <n v="46"/>
    <s v="Research Analyst"/>
    <x v="7"/>
    <s v="USA"/>
    <x v="0"/>
    <s v="2 to 3 hours per day"/>
    <x v="0"/>
    <x v="0"/>
    <x v="1"/>
  </r>
  <r>
    <x v="1716"/>
    <d v="2012-05-26T01:29:37"/>
    <s v="Â£29000"/>
    <n v="29000"/>
    <s v="GBP"/>
    <n v="45.709169889951241"/>
    <s v="ICT Technical Analyst"/>
    <x v="7"/>
    <s v="UK"/>
    <x v="3"/>
    <s v="4 to 6 hours a day"/>
    <x v="0"/>
    <x v="0"/>
    <x v="2"/>
  </r>
  <r>
    <x v="1717"/>
    <d v="2012-05-26T00:42:46"/>
    <n v="45000"/>
    <n v="45000"/>
    <s v="USD"/>
    <n v="45"/>
    <s v="DBA"/>
    <x v="7"/>
    <s v="USA"/>
    <x v="0"/>
    <s v="4 to 6 hours a day"/>
    <x v="0"/>
    <x v="0"/>
    <x v="2"/>
  </r>
  <r>
    <x v="1718"/>
    <d v="2012-05-26T00:44:09"/>
    <n v="45000"/>
    <n v="45000"/>
    <s v="USD"/>
    <n v="45"/>
    <s v="data analyst"/>
    <x v="7"/>
    <s v="USA"/>
    <x v="0"/>
    <s v="2 to 3 hours per day"/>
    <x v="0"/>
    <x v="0"/>
    <x v="1"/>
  </r>
  <r>
    <x v="1719"/>
    <d v="2012-05-26T00:56:37"/>
    <s v="45k"/>
    <n v="45000"/>
    <s v="USD"/>
    <n v="45"/>
    <s v="Accounting Assistant"/>
    <x v="4"/>
    <s v="USA"/>
    <x v="0"/>
    <s v="2 to 3 hours per day"/>
    <x v="0"/>
    <x v="0"/>
    <x v="1"/>
  </r>
  <r>
    <x v="1720"/>
    <d v="2012-05-26T01:19:22"/>
    <n v="45000"/>
    <n v="45000"/>
    <s v="USD"/>
    <n v="45"/>
    <s v="sales support"/>
    <x v="7"/>
    <s v="USA"/>
    <x v="0"/>
    <s v="4 to 6 hours a day"/>
    <x v="0"/>
    <x v="0"/>
    <x v="2"/>
  </r>
  <r>
    <x v="1721"/>
    <d v="2012-05-26T01:34:56"/>
    <n v="45000"/>
    <n v="45000"/>
    <s v="USD"/>
    <n v="45"/>
    <s v="QC Fabrication Inspector"/>
    <x v="0"/>
    <s v="USA"/>
    <x v="0"/>
    <s v="4 to 6 hours a day"/>
    <x v="0"/>
    <x v="0"/>
    <x v="2"/>
  </r>
  <r>
    <x v="1722"/>
    <d v="2012-05-26T03:07:46"/>
    <n v="45000"/>
    <n v="45000"/>
    <s v="USD"/>
    <n v="45"/>
    <s v="Analyst"/>
    <x v="7"/>
    <s v="USA"/>
    <x v="0"/>
    <s v="4 to 6 hours a day"/>
    <x v="0"/>
    <x v="0"/>
    <x v="2"/>
  </r>
  <r>
    <x v="1723"/>
    <d v="2012-05-26T03:15:30"/>
    <s v="Â£28500"/>
    <n v="28500"/>
    <s v="GBP"/>
    <n v="44.921080753917593"/>
    <s v="Data Quality &amp; Analysis Manager"/>
    <x v="6"/>
    <s v="UK"/>
    <x v="3"/>
    <s v="2 to 3 hours per day"/>
    <x v="0"/>
    <x v="0"/>
    <x v="1"/>
  </r>
  <r>
    <x v="1724"/>
    <d v="2012-05-26T00:41:06"/>
    <n v="35000"/>
    <n v="35000"/>
    <s v="EUR"/>
    <n v="44.463980364706273"/>
    <s v="Project manager"/>
    <x v="6"/>
    <s v="Greece"/>
    <x v="1"/>
    <s v="4 to 6 hours a day"/>
    <x v="0"/>
    <x v="0"/>
    <x v="2"/>
  </r>
  <r>
    <x v="1725"/>
    <d v="2012-05-26T03:37:46"/>
    <n v="28164"/>
    <n v="28164"/>
    <s v="GBP"/>
    <n v="44.391484854502991"/>
    <s v="Administration Officer"/>
    <x v="6"/>
    <s v="UK"/>
    <x v="3"/>
    <s v="4 to 6 hours a day"/>
    <x v="0"/>
    <x v="0"/>
    <x v="2"/>
  </r>
  <r>
    <x v="1726"/>
    <d v="2012-05-26T00:58:10"/>
    <n v="45000"/>
    <n v="45000"/>
    <s v="CAD"/>
    <n v="44.251268536364712"/>
    <s v="Technical support specialist"/>
    <x v="0"/>
    <s v="Canada"/>
    <x v="6"/>
    <s v="1 or 2 hours a day"/>
    <x v="0"/>
    <x v="0"/>
    <x v="3"/>
  </r>
  <r>
    <x v="1727"/>
    <d v="2012-05-26T02:00:10"/>
    <s v="Â£28000"/>
    <n v="28000"/>
    <s v="GBP"/>
    <n v="44.132991617883953"/>
    <s v="Central Services Manager"/>
    <x v="6"/>
    <s v="UK"/>
    <x v="3"/>
    <s v="2 to 3 hours per day"/>
    <x v="0"/>
    <x v="0"/>
    <x v="1"/>
  </r>
  <r>
    <x v="1728"/>
    <d v="2012-05-25T03:37:17"/>
    <s v="44000 $"/>
    <n v="44000"/>
    <s v="USD"/>
    <n v="44"/>
    <s v="CFO"/>
    <x v="3"/>
    <s v="Portugal"/>
    <x v="1"/>
    <s v="1 or 2 hours a day"/>
    <x v="0"/>
    <x v="0"/>
    <x v="3"/>
  </r>
  <r>
    <x v="1729"/>
    <d v="2012-05-26T00:42:10"/>
    <s v="US $44,000"/>
    <n v="44000"/>
    <s v="USD"/>
    <n v="44"/>
    <s v="School Tech Coordinator"/>
    <x v="6"/>
    <s v="USA"/>
    <x v="0"/>
    <s v="1 or 2 hours a day"/>
    <x v="0"/>
    <x v="0"/>
    <x v="3"/>
  </r>
  <r>
    <x v="1730"/>
    <d v="2012-05-26T02:00:42"/>
    <n v="44000"/>
    <n v="44000"/>
    <s v="USD"/>
    <n v="44"/>
    <s v="continuous improvement team member"/>
    <x v="7"/>
    <s v="USA"/>
    <x v="0"/>
    <s v="2 to 3 hours per day"/>
    <x v="0"/>
    <x v="0"/>
    <x v="1"/>
  </r>
  <r>
    <x v="1731"/>
    <d v="2012-05-26T01:18:58"/>
    <n v="3600"/>
    <n v="43200"/>
    <s v="USD"/>
    <n v="43.2"/>
    <s v="Projects Planner"/>
    <x v="6"/>
    <s v="Saudi Arabia"/>
    <x v="10"/>
    <s v="4 to 6 hours a day"/>
    <x v="0"/>
    <x v="0"/>
    <x v="2"/>
  </r>
  <r>
    <x v="1732"/>
    <d v="2012-05-26T00:55:50"/>
    <n v="42140"/>
    <n v="42140"/>
    <s v="USD"/>
    <n v="42.14"/>
    <s v="Information Analyst II"/>
    <x v="7"/>
    <s v="USA"/>
    <x v="0"/>
    <s v="4 to 6 hours a day"/>
    <x v="0"/>
    <x v="0"/>
    <x v="2"/>
  </r>
  <r>
    <x v="1733"/>
    <d v="2012-05-26T01:51:24"/>
    <n v="41932"/>
    <n v="41932"/>
    <s v="USD"/>
    <n v="41.932000000000002"/>
    <s v="Buyer"/>
    <x v="6"/>
    <s v="USA"/>
    <x v="0"/>
    <s v="2 to 3 hours per day"/>
    <x v="0"/>
    <x v="0"/>
    <x v="1"/>
  </r>
  <r>
    <x v="1734"/>
    <d v="2012-05-26T00:56:37"/>
    <n v="41600"/>
    <n v="41600"/>
    <s v="USD"/>
    <n v="41.6"/>
    <s v="Project Manager"/>
    <x v="6"/>
    <s v="USA"/>
    <x v="0"/>
    <s v="4 to 6 hours a day"/>
    <x v="0"/>
    <x v="0"/>
    <x v="2"/>
  </r>
  <r>
    <x v="1735"/>
    <d v="2012-05-26T00:50:11"/>
    <n v="41.405999999999999"/>
    <n v="41406"/>
    <s v="USD"/>
    <n v="41.405999999999999"/>
    <s v="Executive Assistant"/>
    <x v="7"/>
    <s v="Canada"/>
    <x v="6"/>
    <s v="1 or 2 hours a day"/>
    <x v="0"/>
    <x v="0"/>
    <x v="3"/>
  </r>
  <r>
    <x v="1736"/>
    <d v="2012-05-26T00:39:28"/>
    <n v="42000"/>
    <n v="42000"/>
    <s v="CAD"/>
    <n v="41.30118396727373"/>
    <s v="IT Asset Administrator"/>
    <x v="7"/>
    <s v="Canada"/>
    <x v="6"/>
    <s v="4 to 6 hours a day"/>
    <x v="0"/>
    <x v="0"/>
    <x v="2"/>
  </r>
  <r>
    <x v="1737"/>
    <d v="2012-05-25T04:48:33"/>
    <n v="2700"/>
    <n v="32400"/>
    <s v="EUR"/>
    <n v="41.160941823328095"/>
    <s v="Project Leader"/>
    <x v="6"/>
    <s v="Belgium"/>
    <x v="1"/>
    <s v="4 to 6 hours a day"/>
    <x v="0"/>
    <x v="0"/>
    <x v="2"/>
  </r>
  <r>
    <x v="1738"/>
    <d v="2012-05-25T07:00:52"/>
    <n v="41000"/>
    <n v="41000"/>
    <s v="USD"/>
    <n v="41"/>
    <s v="Specialist"/>
    <x v="0"/>
    <s v="USA"/>
    <x v="0"/>
    <s v="4 to 6 hours a day"/>
    <x v="0"/>
    <x v="0"/>
    <x v="2"/>
  </r>
  <r>
    <x v="1739"/>
    <d v="2012-05-26T01:25:05"/>
    <n v="41000"/>
    <n v="41000"/>
    <s v="USD"/>
    <n v="41"/>
    <s v="Operations Analyst"/>
    <x v="7"/>
    <s v="USA"/>
    <x v="0"/>
    <s v="4 to 6 hours a day"/>
    <x v="0"/>
    <x v="0"/>
    <x v="2"/>
  </r>
  <r>
    <x v="1740"/>
    <d v="2012-05-26T00:41:58"/>
    <n v="2300000"/>
    <n v="2300000"/>
    <s v="INR"/>
    <n v="40.958208381117906"/>
    <s v="Analytics lead"/>
    <x v="7"/>
    <s v="India"/>
    <x v="7"/>
    <s v="1 or 2 hours a day"/>
    <x v="0"/>
    <x v="0"/>
    <x v="3"/>
  </r>
  <r>
    <x v="1741"/>
    <d v="2012-05-26T00:50:31"/>
    <n v="40700"/>
    <n v="40700"/>
    <s v="USD"/>
    <n v="40.700000000000003"/>
    <s v="Sales Coordinator &amp; Analytical Support"/>
    <x v="7"/>
    <s v="USA"/>
    <x v="0"/>
    <s v="1 or 2 hours a day"/>
    <x v="0"/>
    <x v="0"/>
    <x v="3"/>
  </r>
  <r>
    <x v="1742"/>
    <d v="2012-05-25T04:43:51"/>
    <s v="40000 us"/>
    <n v="40000"/>
    <s v="USD"/>
    <n v="40"/>
    <s v="sales and marketing"/>
    <x v="6"/>
    <s v="USA"/>
    <x v="0"/>
    <s v="2 to 3 hours per day"/>
    <x v="0"/>
    <x v="0"/>
    <x v="1"/>
  </r>
  <r>
    <x v="1743"/>
    <d v="2012-05-26T00:39:04"/>
    <n v="40000"/>
    <n v="40000"/>
    <s v="USD"/>
    <n v="40"/>
    <s v="Admin"/>
    <x v="7"/>
    <s v="USA"/>
    <x v="0"/>
    <s v="4 to 6 hours a day"/>
    <x v="0"/>
    <x v="0"/>
    <x v="2"/>
  </r>
  <r>
    <x v="1744"/>
    <d v="2012-05-26T00:40:39"/>
    <n v="40000"/>
    <n v="40000"/>
    <s v="USD"/>
    <n v="40"/>
    <s v="Sales and Marketing Analyst "/>
    <x v="7"/>
    <s v="USA"/>
    <x v="0"/>
    <s v="4 to 6 hours a day"/>
    <x v="0"/>
    <x v="0"/>
    <x v="2"/>
  </r>
  <r>
    <x v="1745"/>
    <d v="2012-05-26T00:43:27"/>
    <n v="40000"/>
    <n v="40000"/>
    <s v="USD"/>
    <n v="40"/>
    <s v="Business Analyst"/>
    <x v="7"/>
    <s v="USA"/>
    <x v="0"/>
    <s v="4 to 6 hours a day"/>
    <x v="0"/>
    <x v="0"/>
    <x v="2"/>
  </r>
  <r>
    <x v="1746"/>
    <d v="2012-05-26T00:50:32"/>
    <n v="40000"/>
    <n v="40000"/>
    <s v="USD"/>
    <n v="40"/>
    <s v="analyst"/>
    <x v="7"/>
    <s v="USA"/>
    <x v="0"/>
    <s v="4 to 6 hours a day"/>
    <x v="0"/>
    <x v="0"/>
    <x v="2"/>
  </r>
  <r>
    <x v="1747"/>
    <d v="2012-05-26T01:09:56"/>
    <n v="40000"/>
    <n v="40000"/>
    <s v="USD"/>
    <n v="40"/>
    <s v="Analyst 2"/>
    <x v="7"/>
    <s v="USA"/>
    <x v="0"/>
    <s v="4 to 6 hours a day"/>
    <x v="0"/>
    <x v="0"/>
    <x v="2"/>
  </r>
  <r>
    <x v="1748"/>
    <d v="2012-05-26T01:23:57"/>
    <n v="40000"/>
    <n v="40000"/>
    <s v="USD"/>
    <n v="40"/>
    <s v="Royalties Coordinator"/>
    <x v="6"/>
    <s v="USA"/>
    <x v="0"/>
    <s v="4 to 6 hours a day"/>
    <x v="0"/>
    <x v="0"/>
    <x v="2"/>
  </r>
  <r>
    <x v="1749"/>
    <d v="2012-05-26T01:27:52"/>
    <n v="40000"/>
    <n v="40000"/>
    <s v="USD"/>
    <n v="40"/>
    <s v="Dp manager"/>
    <x v="6"/>
    <s v="Hungary"/>
    <x v="4"/>
    <s v="4 to 6 hours a day"/>
    <x v="0"/>
    <x v="0"/>
    <x v="2"/>
  </r>
  <r>
    <x v="1750"/>
    <d v="2012-05-26T02:05:58"/>
    <n v="40000"/>
    <n v="40000"/>
    <s v="USD"/>
    <n v="40"/>
    <s v="Accounting Manager"/>
    <x v="6"/>
    <s v="USA"/>
    <x v="0"/>
    <s v="2 to 3 hours per day"/>
    <x v="0"/>
    <x v="0"/>
    <x v="1"/>
  </r>
  <r>
    <x v="1751"/>
    <d v="2012-05-26T03:40:26"/>
    <n v="40000"/>
    <n v="40000"/>
    <s v="USD"/>
    <n v="40"/>
    <s v="BAS"/>
    <x v="7"/>
    <s v="USA"/>
    <x v="0"/>
    <s v="2 to 3 hours per day"/>
    <x v="0"/>
    <x v="0"/>
    <x v="1"/>
  </r>
  <r>
    <x v="1752"/>
    <d v="2012-05-26T03:08:28"/>
    <n v="25000"/>
    <n v="25000"/>
    <s v="GBP"/>
    <n v="39.404456801682102"/>
    <s v="Analyst"/>
    <x v="7"/>
    <s v="UK"/>
    <x v="3"/>
    <s v="4 to 6 hours a day"/>
    <x v="0"/>
    <x v="0"/>
    <x v="2"/>
  </r>
  <r>
    <x v="1753"/>
    <d v="2012-05-25T06:57:52"/>
    <n v="38000"/>
    <n v="38000"/>
    <s v="USD"/>
    <n v="38"/>
    <s v="Senior Analyst"/>
    <x v="7"/>
    <s v="USA"/>
    <x v="0"/>
    <s v="4 to 6 hours a day"/>
    <x v="0"/>
    <x v="0"/>
    <x v="2"/>
  </r>
  <r>
    <x v="1754"/>
    <d v="2012-05-26T00:39:38"/>
    <n v="36000"/>
    <n v="36000"/>
    <s v="USD"/>
    <n v="36"/>
    <s v="Graphic Design Manager"/>
    <x v="6"/>
    <s v="USA"/>
    <x v="0"/>
    <s v="2 to 3 hours per day"/>
    <x v="0"/>
    <x v="0"/>
    <x v="1"/>
  </r>
  <r>
    <x v="1755"/>
    <d v="2012-05-26T00:40:57"/>
    <n v="36000"/>
    <n v="36000"/>
    <s v="USD"/>
    <n v="36"/>
    <s v="Analyst"/>
    <x v="7"/>
    <s v="USA"/>
    <x v="0"/>
    <s v="4 to 6 hours a day"/>
    <x v="0"/>
    <x v="0"/>
    <x v="2"/>
  </r>
  <r>
    <x v="1756"/>
    <d v="2012-05-26T00:42:32"/>
    <s v="36000 usd"/>
    <n v="36000"/>
    <s v="USD"/>
    <n v="36"/>
    <s v="senior accountant"/>
    <x v="4"/>
    <s v="Turkey"/>
    <x v="10"/>
    <s v="4 to 6 hours a day"/>
    <x v="0"/>
    <x v="0"/>
    <x v="2"/>
  </r>
  <r>
    <x v="1757"/>
    <d v="2012-05-26T01:15:12"/>
    <s v="36000 $"/>
    <n v="36000"/>
    <s v="USD"/>
    <n v="36"/>
    <s v="Senior Specialist"/>
    <x v="0"/>
    <s v="Russia"/>
    <x v="9"/>
    <s v="4 to 6 hours a day"/>
    <x v="0"/>
    <x v="0"/>
    <x v="2"/>
  </r>
  <r>
    <x v="1758"/>
    <d v="2012-05-26T00:44:40"/>
    <n v="35000"/>
    <n v="35000"/>
    <s v="USD"/>
    <n v="35"/>
    <s v="Program Services Coordinator"/>
    <x v="6"/>
    <s v="USA"/>
    <x v="0"/>
    <s v="2 to 3 hours per day"/>
    <x v="0"/>
    <x v="0"/>
    <x v="1"/>
  </r>
  <r>
    <x v="1759"/>
    <d v="2012-05-26T02:17:01"/>
    <n v="35000"/>
    <n v="35000"/>
    <s v="USD"/>
    <n v="35"/>
    <s v="Credit Analyst"/>
    <x v="7"/>
    <s v="Russia"/>
    <x v="9"/>
    <s v="4 to 6 hours a day"/>
    <x v="0"/>
    <x v="0"/>
    <x v="2"/>
  </r>
  <r>
    <x v="1760"/>
    <d v="2012-05-26T05:50:26"/>
    <n v="35000"/>
    <n v="35000"/>
    <s v="USD"/>
    <n v="35"/>
    <s v="Analyst"/>
    <x v="7"/>
    <s v="USA"/>
    <x v="0"/>
    <s v="2 to 3 hours per day"/>
    <x v="0"/>
    <x v="0"/>
    <x v="1"/>
  </r>
  <r>
    <x v="1761"/>
    <d v="2012-05-26T01:07:42"/>
    <n v="1920000"/>
    <n v="1920000"/>
    <s v="INR"/>
    <n v="34.191200039889729"/>
    <s v="Project Manager"/>
    <x v="6"/>
    <s v="India"/>
    <x v="7"/>
    <s v="2 to 3 hours per day"/>
    <x v="0"/>
    <x v="0"/>
    <x v="1"/>
  </r>
  <r>
    <x v="1762"/>
    <d v="2012-05-26T02:07:28"/>
    <n v="34000"/>
    <n v="34000"/>
    <s v="USD"/>
    <n v="34"/>
    <s v="Information Research Technician II"/>
    <x v="7"/>
    <s v="USA"/>
    <x v="0"/>
    <s v="4 to 6 hours a day"/>
    <x v="0"/>
    <x v="0"/>
    <x v="2"/>
  </r>
  <r>
    <x v="1763"/>
    <d v="2012-05-26T00:53:46"/>
    <s v="INR18Lacs or US$36000"/>
    <n v="1800000"/>
    <s v="INR"/>
    <n v="32.054250037396621"/>
    <s v="Chief Manager"/>
    <x v="6"/>
    <s v="India"/>
    <x v="7"/>
    <s v="1 or 2 hours a day"/>
    <x v="0"/>
    <x v="0"/>
    <x v="3"/>
  </r>
  <r>
    <x v="1764"/>
    <d v="2012-05-26T01:24:03"/>
    <s v="Â£20000/year but i work part time 30h/week"/>
    <n v="20000"/>
    <s v="GBP"/>
    <n v="31.523565441345685"/>
    <s v="Graduate Structural Engineer"/>
    <x v="8"/>
    <s v="UK"/>
    <x v="3"/>
    <s v="1 or 2 hours a day"/>
    <x v="0"/>
    <x v="0"/>
    <x v="3"/>
  </r>
  <r>
    <x v="1765"/>
    <d v="2012-05-26T05:48:12"/>
    <s v="Â£20000"/>
    <n v="20000"/>
    <s v="GBP"/>
    <n v="31.523565441345685"/>
    <s v="IT Consultant"/>
    <x v="2"/>
    <s v="UK"/>
    <x v="3"/>
    <s v="4 to 6 hours a day"/>
    <x v="0"/>
    <x v="0"/>
    <x v="2"/>
  </r>
  <r>
    <x v="1766"/>
    <d v="2012-05-26T01:06:02"/>
    <s v="$31,000 USD"/>
    <n v="31000"/>
    <s v="USD"/>
    <n v="31"/>
    <s v="Site Technician"/>
    <x v="7"/>
    <s v="USA"/>
    <x v="0"/>
    <s v="4 to 6 hours a day"/>
    <x v="0"/>
    <x v="0"/>
    <x v="2"/>
  </r>
  <r>
    <x v="1767"/>
    <d v="2012-05-26T01:20:46"/>
    <n v="31000"/>
    <n v="31000"/>
    <s v="USD"/>
    <n v="31"/>
    <s v="Support Specialist "/>
    <x v="0"/>
    <s v="USA"/>
    <x v="0"/>
    <s v="2 to 3 hours per day"/>
    <x v="0"/>
    <x v="0"/>
    <x v="1"/>
  </r>
  <r>
    <x v="1768"/>
    <d v="2012-05-25T05:11:37"/>
    <n v="30000"/>
    <n v="30000"/>
    <s v="USD"/>
    <n v="30"/>
    <s v="Academic Advisor"/>
    <x v="2"/>
    <s v="USA"/>
    <x v="0"/>
    <s v="2 to 3 hours per day"/>
    <x v="0"/>
    <x v="0"/>
    <x v="1"/>
  </r>
  <r>
    <x v="1769"/>
    <d v="2012-05-26T02:06:38"/>
    <n v="30000"/>
    <n v="30000"/>
    <s v="USD"/>
    <n v="30"/>
    <s v="ceo"/>
    <x v="3"/>
    <s v="India"/>
    <x v="7"/>
    <s v="2 to 3 hours per day"/>
    <x v="0"/>
    <x v="0"/>
    <x v="1"/>
  </r>
  <r>
    <x v="1770"/>
    <d v="2012-05-26T02:27:50"/>
    <s v="US $30,000.00 "/>
    <n v="30000"/>
    <s v="USD"/>
    <n v="30"/>
    <s v="Supervisor"/>
    <x v="6"/>
    <s v="USA"/>
    <x v="0"/>
    <s v="2 to 3 hours per day"/>
    <x v="0"/>
    <x v="0"/>
    <x v="1"/>
  </r>
  <r>
    <x v="1771"/>
    <d v="2012-05-26T02:29:37"/>
    <s v="30000 $"/>
    <n v="30000"/>
    <s v="USD"/>
    <n v="30"/>
    <s v="BI Developer"/>
    <x v="1"/>
    <s v="Romania"/>
    <x v="4"/>
    <s v="1 or 2 hours a day"/>
    <x v="0"/>
    <x v="0"/>
    <x v="3"/>
  </r>
  <r>
    <x v="1772"/>
    <d v="2012-05-26T03:19:00"/>
    <n v="30000"/>
    <n v="30000"/>
    <s v="USD"/>
    <n v="30"/>
    <s v="video production"/>
    <x v="7"/>
    <s v="USA"/>
    <x v="0"/>
    <s v="Excel ?!? What Excel?"/>
    <x v="0"/>
    <x v="0"/>
    <x v="4"/>
  </r>
  <r>
    <x v="1773"/>
    <d v="2012-05-26T01:35:35"/>
    <n v="29000"/>
    <n v="29000"/>
    <s v="USD"/>
    <n v="29"/>
    <s v="Assistant Outside Plant Project Manager"/>
    <x v="6"/>
    <s v="USA"/>
    <x v="0"/>
    <s v="4 to 6 hours a day"/>
    <x v="0"/>
    <x v="0"/>
    <x v="2"/>
  </r>
  <r>
    <x v="1774"/>
    <d v="2012-05-25T06:27:29"/>
    <s v="Â£18000"/>
    <n v="18000"/>
    <s v="GBP"/>
    <n v="28.371208897211112"/>
    <s v="Building Design and Performance Researcher"/>
    <x v="6"/>
    <s v="UK"/>
    <x v="3"/>
    <s v="1 or 2 hours a day"/>
    <x v="0"/>
    <x v="0"/>
    <x v="3"/>
  </r>
  <r>
    <x v="1775"/>
    <d v="2012-05-26T00:51:43"/>
    <n v="28000"/>
    <n v="28000"/>
    <s v="USD"/>
    <n v="28"/>
    <s v="Administrative Assistant"/>
    <x v="7"/>
    <s v="USA"/>
    <x v="0"/>
    <s v="4 to 6 hours a day"/>
    <x v="0"/>
    <x v="0"/>
    <x v="2"/>
  </r>
  <r>
    <x v="1776"/>
    <d v="2012-05-26T01:17:11"/>
    <s v="AED100000"/>
    <n v="100000"/>
    <s v="AED"/>
    <n v="27.22192126875931"/>
    <s v="Accountant"/>
    <x v="4"/>
    <s v="Dubai"/>
    <x v="10"/>
    <s v="4 to 6 hours a day"/>
    <x v="0"/>
    <x v="0"/>
    <x v="2"/>
  </r>
  <r>
    <x v="1777"/>
    <d v="2012-05-26T04:19:05"/>
    <s v="Â£16400"/>
    <n v="16400"/>
    <s v="GBP"/>
    <n v="25.849323661903458"/>
    <s v="Job Build analyst"/>
    <x v="7"/>
    <s v="UK"/>
    <x v="3"/>
    <s v="4 to 6 hours a day"/>
    <x v="0"/>
    <x v="0"/>
    <x v="2"/>
  </r>
  <r>
    <x v="1778"/>
    <d v="2012-05-26T01:05:14"/>
    <n v="25000"/>
    <n v="25000"/>
    <s v="USD"/>
    <n v="25"/>
    <s v="Team Lead"/>
    <x v="6"/>
    <s v="India"/>
    <x v="7"/>
    <s v="1 or 2 hours a day"/>
    <x v="0"/>
    <x v="0"/>
    <x v="3"/>
  </r>
  <r>
    <x v="1779"/>
    <d v="2012-05-26T01:45:58"/>
    <n v="25000"/>
    <n v="25000"/>
    <s v="USD"/>
    <n v="25"/>
    <s v="Manager"/>
    <x v="6"/>
    <s v="India"/>
    <x v="7"/>
    <s v="4 to 6 hours a day"/>
    <x v="0"/>
    <x v="0"/>
    <x v="2"/>
  </r>
  <r>
    <x v="1780"/>
    <d v="2012-05-26T01:25:06"/>
    <n v="1400000"/>
    <n v="1400000"/>
    <s v="INR"/>
    <n v="24.931083362419596"/>
    <s v="Marketing"/>
    <x v="6"/>
    <s v="India"/>
    <x v="7"/>
    <s v="1 or 2 hours a day"/>
    <x v="0"/>
    <x v="0"/>
    <x v="3"/>
  </r>
  <r>
    <x v="1781"/>
    <d v="2012-05-26T00:40:27"/>
    <n v="24000"/>
    <n v="24000"/>
    <s v="USD"/>
    <n v="24"/>
    <s v="Paraeducator"/>
    <x v="6"/>
    <s v="USA"/>
    <x v="0"/>
    <s v="2 to 3 hours per day"/>
    <x v="0"/>
    <x v="0"/>
    <x v="1"/>
  </r>
  <r>
    <x v="1782"/>
    <d v="2012-05-26T02:31:24"/>
    <n v="24"/>
    <n v="24000"/>
    <s v="USD"/>
    <n v="24"/>
    <s v="engineer"/>
    <x v="8"/>
    <s v="USA"/>
    <x v="0"/>
    <s v="1 or 2 hours a day"/>
    <x v="0"/>
    <x v="0"/>
    <x v="3"/>
  </r>
  <r>
    <x v="1783"/>
    <d v="2012-05-26T03:21:26"/>
    <n v="2000"/>
    <n v="24000"/>
    <s v="USD"/>
    <n v="24"/>
    <s v="engineer"/>
    <x v="8"/>
    <s v="mozambique"/>
    <x v="8"/>
    <s v="2 to 3 hours per day"/>
    <x v="0"/>
    <x v="0"/>
    <x v="1"/>
  </r>
  <r>
    <x v="1784"/>
    <d v="2012-05-26T00:47:45"/>
    <s v="Rs. 1300000"/>
    <n v="1300000"/>
    <s v="INR"/>
    <n v="23.150291693675339"/>
    <s v="Manager"/>
    <x v="6"/>
    <s v="India"/>
    <x v="7"/>
    <s v="4 to 6 hours a day"/>
    <x v="0"/>
    <x v="0"/>
    <x v="2"/>
  </r>
  <r>
    <x v="1785"/>
    <d v="2012-05-26T04:01:45"/>
    <s v="23000 USD"/>
    <n v="23000"/>
    <s v="USD"/>
    <n v="23"/>
    <s v="IT solutions coordinator"/>
    <x v="6"/>
    <s v="Hungary"/>
    <x v="4"/>
    <s v="4 to 6 hours a day"/>
    <x v="0"/>
    <x v="0"/>
    <x v="2"/>
  </r>
  <r>
    <x v="1786"/>
    <d v="2012-05-26T00:48:04"/>
    <n v="22880"/>
    <n v="22880"/>
    <s v="USD"/>
    <n v="22.88"/>
    <s v="Accounting "/>
    <x v="4"/>
    <s v="USA"/>
    <x v="0"/>
    <s v="4 to 6 hours a day"/>
    <x v="0"/>
    <x v="0"/>
    <x v="2"/>
  </r>
  <r>
    <x v="1787"/>
    <d v="2012-05-26T01:57:40"/>
    <n v="1500"/>
    <n v="18000"/>
    <s v="EUR"/>
    <n v="22.867189901848938"/>
    <s v="marketing and sales "/>
    <x v="6"/>
    <s v="Portugal"/>
    <x v="1"/>
    <s v="2 to 3 hours per day"/>
    <x v="0"/>
    <x v="0"/>
    <x v="1"/>
  </r>
  <r>
    <x v="1788"/>
    <d v="2012-05-26T01:31:42"/>
    <s v="22000 usd"/>
    <n v="22000"/>
    <s v="USD"/>
    <n v="22"/>
    <s v="Product Manager Sr"/>
    <x v="6"/>
    <s v="Mexico"/>
    <x v="2"/>
    <s v="4 to 6 hours a day"/>
    <x v="0"/>
    <x v="0"/>
    <x v="2"/>
  </r>
  <r>
    <x v="1789"/>
    <d v="2012-05-26T01:02:07"/>
    <n v="1200000"/>
    <n v="1200000"/>
    <s v="INR"/>
    <n v="21.369500024931082"/>
    <s v="Branch head -sales"/>
    <x v="6"/>
    <s v="India"/>
    <x v="7"/>
    <s v="2 to 3 hours per day"/>
    <x v="0"/>
    <x v="0"/>
    <x v="1"/>
  </r>
  <r>
    <x v="1790"/>
    <d v="2012-05-26T00:40:48"/>
    <n v="21000"/>
    <n v="21000"/>
    <s v="USD"/>
    <n v="21"/>
    <s v="IT support"/>
    <x v="7"/>
    <s v="arabian Gulf"/>
    <x v="10"/>
    <s v="1 or 2 hours a day"/>
    <x v="0"/>
    <x v="0"/>
    <x v="3"/>
  </r>
  <r>
    <x v="1791"/>
    <d v="2012-05-26T01:04:17"/>
    <n v="20000"/>
    <n v="20000"/>
    <s v="USD"/>
    <n v="20"/>
    <s v="category manager"/>
    <x v="6"/>
    <s v="India"/>
    <x v="7"/>
    <s v="4 to 6 hours a day"/>
    <x v="0"/>
    <x v="0"/>
    <x v="2"/>
  </r>
  <r>
    <x v="1792"/>
    <d v="2012-05-26T03:15:50"/>
    <n v="20000"/>
    <n v="20000"/>
    <s v="USD"/>
    <n v="20"/>
    <s v="Specialist"/>
    <x v="0"/>
    <s v="India"/>
    <x v="7"/>
    <s v="4 to 6 hours a day"/>
    <x v="0"/>
    <x v="0"/>
    <x v="2"/>
  </r>
  <r>
    <x v="1793"/>
    <d v="2012-05-26T03:34:04"/>
    <s v="20000 US$"/>
    <n v="20000"/>
    <s v="USD"/>
    <n v="20"/>
    <s v="Consultant"/>
    <x v="2"/>
    <s v="India"/>
    <x v="7"/>
    <s v="2 to 3 hours per day"/>
    <x v="0"/>
    <x v="0"/>
    <x v="1"/>
  </r>
  <r>
    <x v="1794"/>
    <d v="2012-05-26T00:48:57"/>
    <s v="Rd. 11 lakhs"/>
    <n v="1100000"/>
    <s v="INR"/>
    <n v="19.588708356186824"/>
    <s v="Asst manager investor relations and business analytics"/>
    <x v="6"/>
    <s v="India"/>
    <x v="7"/>
    <s v="4 to 6 hours a day"/>
    <x v="0"/>
    <x v="0"/>
    <x v="2"/>
  </r>
  <r>
    <x v="1795"/>
    <d v="2012-05-26T02:43:21"/>
    <n v="1100000"/>
    <n v="1100000"/>
    <s v="INR"/>
    <n v="19.588708356186824"/>
    <s v="manager - MIS &amp; operations planning"/>
    <x v="6"/>
    <s v="India"/>
    <x v="7"/>
    <s v="4 to 6 hours a day"/>
    <x v="0"/>
    <x v="0"/>
    <x v="2"/>
  </r>
  <r>
    <x v="1796"/>
    <d v="2012-05-25T05:01:09"/>
    <s v="1600 $"/>
    <n v="19200"/>
    <s v="USD"/>
    <n v="19.2"/>
    <s v="Analyst"/>
    <x v="7"/>
    <s v="Poland"/>
    <x v="4"/>
    <s v="2 to 3 hours per day"/>
    <x v="0"/>
    <x v="0"/>
    <x v="1"/>
  </r>
  <r>
    <x v="1797"/>
    <d v="2012-05-26T00:40:52"/>
    <n v="19200"/>
    <n v="19200"/>
    <s v="USD"/>
    <n v="19.2"/>
    <s v="Sr Administrative Assistant"/>
    <x v="7"/>
    <s v="Mexico"/>
    <x v="2"/>
    <s v="4 to 6 hours a day"/>
    <x v="0"/>
    <x v="0"/>
    <x v="2"/>
  </r>
  <r>
    <x v="1798"/>
    <d v="2012-05-26T01:50:56"/>
    <n v="18000"/>
    <n v="18000"/>
    <s v="USD"/>
    <n v="18"/>
    <s v="ceo"/>
    <x v="3"/>
    <s v="India"/>
    <x v="7"/>
    <s v="2 to 3 hours per day"/>
    <x v="0"/>
    <x v="0"/>
    <x v="1"/>
  </r>
  <r>
    <x v="1799"/>
    <d v="2012-05-26T05:30:12"/>
    <n v="1500"/>
    <n v="18000"/>
    <s v="USD"/>
    <n v="18"/>
    <s v="Engineer"/>
    <x v="8"/>
    <s v="Brazil"/>
    <x v="2"/>
    <s v="4 to 6 hours a day"/>
    <x v="0"/>
    <x v="0"/>
    <x v="2"/>
  </r>
  <r>
    <x v="1800"/>
    <d v="2012-05-25T04:31:41"/>
    <n v="1000000"/>
    <n v="1000000"/>
    <s v="INR"/>
    <n v="17.807916687442567"/>
    <s v="Manager"/>
    <x v="6"/>
    <s v="India"/>
    <x v="7"/>
    <s v="4 to 6 hours a day"/>
    <x v="0"/>
    <x v="0"/>
    <x v="2"/>
  </r>
  <r>
    <x v="1801"/>
    <d v="2012-05-26T01:27:44"/>
    <s v="INR 1000000"/>
    <n v="1000000"/>
    <s v="INR"/>
    <n v="17.807916687442567"/>
    <s v="Manager"/>
    <x v="6"/>
    <s v="India"/>
    <x v="7"/>
    <s v="4 to 6 hours a day"/>
    <x v="0"/>
    <x v="0"/>
    <x v="2"/>
  </r>
  <r>
    <x v="1802"/>
    <d v="2012-05-26T02:04:05"/>
    <s v="120000 BDT"/>
    <n v="1440000"/>
    <s v="BDT"/>
    <n v="17.598017290051988"/>
    <s v="Computer Operator"/>
    <x v="7"/>
    <s v="Bangladesh"/>
    <x v="5"/>
    <s v="2 to 3 hours per day"/>
    <x v="0"/>
    <x v="0"/>
    <x v="1"/>
  </r>
  <r>
    <x v="1803"/>
    <d v="2012-05-25T04:52:23"/>
    <s v="900000 INR"/>
    <n v="900000"/>
    <s v="INR"/>
    <n v="16.02712501869831"/>
    <s v="Applications Engineer"/>
    <x v="8"/>
    <s v="India"/>
    <x v="7"/>
    <s v="1 or 2 hours a day"/>
    <x v="0"/>
    <x v="0"/>
    <x v="3"/>
  </r>
  <r>
    <x v="1804"/>
    <d v="2012-05-26T02:57:47"/>
    <n v="900000"/>
    <n v="900000"/>
    <s v="INR"/>
    <n v="16.02712501869831"/>
    <s v="Regional Manager"/>
    <x v="6"/>
    <s v="India"/>
    <x v="7"/>
    <s v="1 or 2 hours a day"/>
    <x v="0"/>
    <x v="0"/>
    <x v="3"/>
  </r>
  <r>
    <x v="1805"/>
    <d v="2012-05-26T01:22:09"/>
    <n v="16000"/>
    <n v="16000"/>
    <s v="USD"/>
    <n v="16"/>
    <s v="VP of Finance"/>
    <x v="3"/>
    <s v="USA"/>
    <x v="0"/>
    <s v="1 or 2 hours a day"/>
    <x v="0"/>
    <x v="0"/>
    <x v="3"/>
  </r>
  <r>
    <x v="1806"/>
    <d v="2012-05-26T01:15:25"/>
    <n v="15000"/>
    <n v="15000"/>
    <s v="USD"/>
    <n v="15"/>
    <s v="moneymaker"/>
    <x v="6"/>
    <s v="USA"/>
    <x v="0"/>
    <s v="2 to 3 hours per day"/>
    <x v="0"/>
    <x v="0"/>
    <x v="1"/>
  </r>
  <r>
    <x v="1807"/>
    <d v="2012-05-26T01:59:48"/>
    <n v="15000"/>
    <n v="15000"/>
    <s v="USD"/>
    <n v="15"/>
    <s v="Economist"/>
    <x v="1"/>
    <s v="Ukraine"/>
    <x v="9"/>
    <s v="2 to 3 hours per day"/>
    <x v="0"/>
    <x v="0"/>
    <x v="1"/>
  </r>
  <r>
    <x v="1808"/>
    <d v="2012-05-26T04:36:43"/>
    <n v="15000"/>
    <n v="15000"/>
    <s v="USD"/>
    <n v="15"/>
    <s v="Asst.Manager"/>
    <x v="6"/>
    <s v="India"/>
    <x v="7"/>
    <s v="4 to 6 hours a day"/>
    <x v="0"/>
    <x v="0"/>
    <x v="2"/>
  </r>
  <r>
    <x v="1809"/>
    <d v="2012-05-25T05:20:10"/>
    <n v="14500"/>
    <n v="14500"/>
    <s v="USD"/>
    <n v="14.5"/>
    <s v="Business Analsyt"/>
    <x v="7"/>
    <s v="India"/>
    <x v="7"/>
    <s v="4 to 6 hours a day"/>
    <x v="0"/>
    <x v="0"/>
    <x v="2"/>
  </r>
  <r>
    <x v="1810"/>
    <d v="2012-05-25T05:46:47"/>
    <n v="800000"/>
    <n v="800000"/>
    <s v="INR"/>
    <n v="14.246333349954055"/>
    <s v="Team Lead"/>
    <x v="6"/>
    <s v="India"/>
    <x v="7"/>
    <s v="2 to 3 hours per day"/>
    <x v="0"/>
    <x v="0"/>
    <x v="1"/>
  </r>
  <r>
    <x v="1811"/>
    <d v="2012-05-26T00:43:08"/>
    <n v="800000"/>
    <n v="800000"/>
    <s v="INR"/>
    <n v="14.246333349954055"/>
    <s v="Manager : Accounts"/>
    <x v="6"/>
    <s v="India"/>
    <x v="7"/>
    <s v="2 to 3 hours per day"/>
    <x v="0"/>
    <x v="0"/>
    <x v="1"/>
  </r>
  <r>
    <x v="1812"/>
    <d v="2012-05-25T03:43:56"/>
    <n v="14000"/>
    <n v="14000"/>
    <s v="USD"/>
    <n v="14"/>
    <s v="quality engineer"/>
    <x v="8"/>
    <s v="Hungary"/>
    <x v="4"/>
    <s v="4 to 6 hours a day"/>
    <x v="0"/>
    <x v="0"/>
    <x v="2"/>
  </r>
  <r>
    <x v="1813"/>
    <d v="2012-05-26T01:14:55"/>
    <n v="14000"/>
    <n v="14000"/>
    <s v="USD"/>
    <n v="14"/>
    <s v="Auxiliar Administrativo"/>
    <x v="7"/>
    <s v="Brazil"/>
    <x v="2"/>
    <s v="1 or 2 hours a day"/>
    <x v="0"/>
    <x v="0"/>
    <x v="3"/>
  </r>
  <r>
    <x v="1814"/>
    <d v="2012-05-25T04:24:01"/>
    <n v="13500"/>
    <n v="13500"/>
    <s v="USD"/>
    <n v="13.5"/>
    <s v="DSE Co-ordinator"/>
    <x v="6"/>
    <s v="India"/>
    <x v="7"/>
    <s v="4 to 6 hours a day"/>
    <x v="0"/>
    <x v="0"/>
    <x v="2"/>
  </r>
  <r>
    <x v="1815"/>
    <d v="2012-05-26T02:01:31"/>
    <s v="7,50,000 INR"/>
    <n v="750000"/>
    <s v="INR"/>
    <n v="13.355937515581925"/>
    <s v="Business Analyst"/>
    <x v="7"/>
    <s v="India"/>
    <x v="7"/>
    <s v="1 or 2 hours a day"/>
    <x v="0"/>
    <x v="0"/>
    <x v="3"/>
  </r>
  <r>
    <x v="1816"/>
    <d v="2012-05-26T03:53:29"/>
    <s v="Rs. 7,20,000/-"/>
    <n v="720000"/>
    <s v="INR"/>
    <n v="12.821700014958649"/>
    <s v="Manager Finance"/>
    <x v="6"/>
    <s v="India"/>
    <x v="7"/>
    <s v="2 to 3 hours per day"/>
    <x v="0"/>
    <x v="0"/>
    <x v="1"/>
  </r>
  <r>
    <x v="1817"/>
    <d v="2012-05-25T05:47:52"/>
    <n v="1000"/>
    <n v="12000"/>
    <s v="USD"/>
    <n v="12"/>
    <s v="Freelance consultant"/>
    <x v="2"/>
    <s v="USA"/>
    <x v="0"/>
    <s v="1 or 2 hours a day"/>
    <x v="0"/>
    <x v="0"/>
    <x v="3"/>
  </r>
  <r>
    <x v="1818"/>
    <d v="2012-05-26T00:42:34"/>
    <n v="1000"/>
    <n v="12000"/>
    <s v="USD"/>
    <n v="12"/>
    <s v="Freelance"/>
    <x v="2"/>
    <s v="Pakistan"/>
    <x v="5"/>
    <s v="1 or 2 hours a day"/>
    <x v="0"/>
    <x v="0"/>
    <x v="3"/>
  </r>
  <r>
    <x v="1819"/>
    <d v="2012-05-26T02:00:54"/>
    <n v="12000"/>
    <n v="12000"/>
    <s v="USD"/>
    <n v="12"/>
    <s v="MIS Officer"/>
    <x v="1"/>
    <s v="South Africa"/>
    <x v="8"/>
    <s v="4 to 6 hours a day"/>
    <x v="0"/>
    <x v="0"/>
    <x v="2"/>
  </r>
  <r>
    <x v="1820"/>
    <d v="2012-05-26T02:20:22"/>
    <n v="12000"/>
    <n v="12000"/>
    <s v="USD"/>
    <n v="12"/>
    <s v="teacher"/>
    <x v="7"/>
    <s v="iran"/>
    <x v="10"/>
    <s v="2 to 3 hours per day"/>
    <x v="0"/>
    <x v="0"/>
    <x v="1"/>
  </r>
  <r>
    <x v="1821"/>
    <d v="2012-05-26T01:40:05"/>
    <n v="950"/>
    <n v="11400"/>
    <s v="USD"/>
    <n v="11.4"/>
    <s v="Advisor"/>
    <x v="2"/>
    <s v="Brazil"/>
    <x v="2"/>
    <s v="4 to 6 hours a day"/>
    <x v="0"/>
    <x v="0"/>
    <x v="2"/>
  </r>
  <r>
    <x v="1822"/>
    <d v="2012-05-26T02:00:04"/>
    <s v="Rs 6.2 lakhs"/>
    <n v="620000"/>
    <s v="INR"/>
    <n v="11.040908346214392"/>
    <s v="assistant manager (finance)"/>
    <x v="6"/>
    <s v="India"/>
    <x v="7"/>
    <s v="1 or 2 hours a day"/>
    <x v="0"/>
    <x v="0"/>
    <x v="3"/>
  </r>
  <r>
    <x v="1823"/>
    <d v="2012-05-26T01:30:56"/>
    <s v="PhP 456,000"/>
    <n v="456000"/>
    <s v="PHP"/>
    <n v="10.809503829551192"/>
    <s v="Reporting Shared Services Oferring Lead"/>
    <x v="1"/>
    <s v="Philippines"/>
    <x v="5"/>
    <s v="4 to 6 hours a day"/>
    <x v="0"/>
    <x v="0"/>
    <x v="2"/>
  </r>
  <r>
    <x v="1824"/>
    <d v="2012-05-25T04:55:35"/>
    <s v="Rs 600000"/>
    <n v="600000"/>
    <s v="INR"/>
    <n v="10.684750012465541"/>
    <s v="strategy manager"/>
    <x v="6"/>
    <s v="India"/>
    <x v="7"/>
    <s v="4 to 6 hours a day"/>
    <x v="0"/>
    <x v="0"/>
    <x v="2"/>
  </r>
  <r>
    <x v="1825"/>
    <d v="2012-05-26T04:13:54"/>
    <s v="Rs 6L"/>
    <n v="600000"/>
    <s v="INR"/>
    <n v="10.684750012465541"/>
    <s v="Business Co ordinator"/>
    <x v="6"/>
    <s v="India"/>
    <x v="7"/>
    <s v="4 to 6 hours a day"/>
    <x v="0"/>
    <x v="0"/>
    <x v="2"/>
  </r>
  <r>
    <x v="1826"/>
    <d v="2012-05-26T04:48:35"/>
    <n v="600000"/>
    <n v="600000"/>
    <s v="INR"/>
    <n v="10.684750012465541"/>
    <s v="Project Manager"/>
    <x v="6"/>
    <s v="India"/>
    <x v="7"/>
    <s v="4 to 6 hours a day"/>
    <x v="0"/>
    <x v="0"/>
    <x v="2"/>
  </r>
  <r>
    <x v="1827"/>
    <d v="2012-05-26T01:10:56"/>
    <s v="35,000 Philippine Peso"/>
    <n v="420000"/>
    <s v="PHP"/>
    <n v="9.9561219482708356"/>
    <s v="Global Problem Management - IT"/>
    <x v="6"/>
    <s v="Philippines"/>
    <x v="5"/>
    <s v="4 to 6 hours a day"/>
    <x v="0"/>
    <x v="0"/>
    <x v="2"/>
  </r>
  <r>
    <x v="1828"/>
    <d v="2012-05-25T04:16:32"/>
    <n v="550000"/>
    <n v="550000"/>
    <s v="INR"/>
    <n v="9.7943541780934122"/>
    <s v="AGM"/>
    <x v="6"/>
    <s v="India"/>
    <x v="7"/>
    <s v="2 to 3 hours per day"/>
    <x v="0"/>
    <x v="0"/>
    <x v="1"/>
  </r>
  <r>
    <x v="1829"/>
    <d v="2012-05-26T01:59:21"/>
    <s v="INR 5,40,000"/>
    <n v="540000"/>
    <s v="INR"/>
    <n v="9.6162750112189865"/>
    <s v="Senior Billing Engineer"/>
    <x v="8"/>
    <s v="India"/>
    <x v="7"/>
    <s v="4 to 6 hours a day"/>
    <x v="0"/>
    <x v="0"/>
    <x v="2"/>
  </r>
  <r>
    <x v="1830"/>
    <d v="2012-05-26T00:48:11"/>
    <s v="Rs 5 lakh"/>
    <n v="500000"/>
    <s v="INR"/>
    <n v="8.9039583437212837"/>
    <s v="QA Executive"/>
    <x v="7"/>
    <s v="India"/>
    <x v="7"/>
    <s v="2 to 3 hours per day"/>
    <x v="0"/>
    <x v="0"/>
    <x v="1"/>
  </r>
  <r>
    <x v="1831"/>
    <d v="2012-05-26T00:57:21"/>
    <s v="INR 500000"/>
    <n v="500000"/>
    <s v="INR"/>
    <n v="8.9039583437212837"/>
    <s v="Project Manager"/>
    <x v="6"/>
    <s v="India"/>
    <x v="7"/>
    <s v="4 to 6 hours a day"/>
    <x v="0"/>
    <x v="0"/>
    <x v="2"/>
  </r>
  <r>
    <x v="1832"/>
    <d v="2012-05-26T01:54:47"/>
    <s v="Rs. 500000"/>
    <n v="500000"/>
    <s v="INR"/>
    <n v="8.9039583437212837"/>
    <s v="Owner"/>
    <x v="6"/>
    <s v="India"/>
    <x v="7"/>
    <s v="2 to 3 hours per day"/>
    <x v="0"/>
    <x v="0"/>
    <x v="1"/>
  </r>
  <r>
    <x v="1833"/>
    <d v="2012-05-26T02:55:29"/>
    <s v="500000 rupees"/>
    <n v="500000"/>
    <s v="INR"/>
    <n v="8.9039583437212837"/>
    <s v="Business Analyst"/>
    <x v="7"/>
    <s v="India"/>
    <x v="7"/>
    <s v="4 to 6 hours a day"/>
    <x v="0"/>
    <x v="0"/>
    <x v="2"/>
  </r>
  <r>
    <x v="1834"/>
    <d v="2012-05-26T04:16:16"/>
    <s v="Rs 500000"/>
    <n v="500000"/>
    <s v="INR"/>
    <n v="8.9039583437212837"/>
    <s v="duty manager"/>
    <x v="6"/>
    <s v="India"/>
    <x v="7"/>
    <s v="2 to 3 hours per day"/>
    <x v="0"/>
    <x v="0"/>
    <x v="1"/>
  </r>
  <r>
    <x v="1835"/>
    <d v="2012-05-26T00:58:03"/>
    <n v="480000"/>
    <n v="480000"/>
    <s v="INR"/>
    <n v="8.5478000099724323"/>
    <s v="Cash Officer"/>
    <x v="6"/>
    <s v="India"/>
    <x v="7"/>
    <s v="4 to 6 hours a day"/>
    <x v="0"/>
    <x v="0"/>
    <x v="2"/>
  </r>
  <r>
    <x v="1836"/>
    <d v="2012-05-26T01:50:59"/>
    <s v="480000 Rs."/>
    <n v="480000"/>
    <s v="INR"/>
    <n v="8.5478000099724323"/>
    <s v="System Manager"/>
    <x v="6"/>
    <s v="India"/>
    <x v="7"/>
    <s v="1 or 2 hours a day"/>
    <x v="0"/>
    <x v="0"/>
    <x v="3"/>
  </r>
  <r>
    <x v="1837"/>
    <d v="2012-05-26T02:20:15"/>
    <s v="8500 USD"/>
    <n v="8500"/>
    <s v="USD"/>
    <n v="8.5"/>
    <s v="Accounting Coordinator"/>
    <x v="4"/>
    <s v="Romania"/>
    <x v="4"/>
    <s v="2 to 3 hours per day"/>
    <x v="0"/>
    <x v="0"/>
    <x v="1"/>
  </r>
  <r>
    <x v="1838"/>
    <d v="2012-05-26T02:35:10"/>
    <n v="8500"/>
    <n v="8500"/>
    <s v="USD"/>
    <n v="8.5"/>
    <s v="Assesor"/>
    <x v="7"/>
    <s v="Colombia"/>
    <x v="2"/>
    <s v="1 or 2 hours a day"/>
    <x v="0"/>
    <x v="0"/>
    <x v="3"/>
  </r>
  <r>
    <x v="1839"/>
    <d v="2012-05-26T04:14:27"/>
    <n v="8400"/>
    <n v="8400"/>
    <s v="USD"/>
    <n v="8.4"/>
    <s v="Manager"/>
    <x v="6"/>
    <s v="India"/>
    <x v="7"/>
    <s v="4 to 6 hours a day"/>
    <x v="0"/>
    <x v="0"/>
    <x v="2"/>
  </r>
  <r>
    <x v="1840"/>
    <d v="2012-05-26T01:19:09"/>
    <s v="4.5 lakh INR"/>
    <n v="450000"/>
    <s v="INR"/>
    <n v="8.0135625093491551"/>
    <s v="Business Analyst"/>
    <x v="7"/>
    <s v="India"/>
    <x v="7"/>
    <s v="4 to 6 hours a day"/>
    <x v="0"/>
    <x v="0"/>
    <x v="2"/>
  </r>
  <r>
    <x v="1841"/>
    <d v="2012-05-26T01:09:34"/>
    <n v="7600"/>
    <n v="7600"/>
    <s v="USD"/>
    <n v="7.6"/>
    <s v="DP specialist"/>
    <x v="0"/>
    <s v="Ukraine"/>
    <x v="9"/>
    <s v="1 or 2 hours a day"/>
    <x v="0"/>
    <x v="0"/>
    <x v="3"/>
  </r>
  <r>
    <x v="1842"/>
    <d v="2012-05-25T06:26:44"/>
    <n v="7500"/>
    <n v="7500"/>
    <s v="USD"/>
    <n v="7.5"/>
    <s v="Analyst"/>
    <x v="7"/>
    <s v="India"/>
    <x v="7"/>
    <s v="4 to 6 hours a day"/>
    <x v="0"/>
    <x v="0"/>
    <x v="2"/>
  </r>
  <r>
    <x v="1843"/>
    <d v="2012-05-26T00:45:53"/>
    <n v="420000"/>
    <n v="420000"/>
    <s v="INR"/>
    <n v="7.479325008725878"/>
    <s v="managerial"/>
    <x v="6"/>
    <s v="India"/>
    <x v="7"/>
    <s v="1 or 2 hours a day"/>
    <x v="0"/>
    <x v="0"/>
    <x v="3"/>
  </r>
  <r>
    <x v="1844"/>
    <d v="2012-05-25T05:13:50"/>
    <s v="Rs. 400000"/>
    <n v="400000"/>
    <s v="INR"/>
    <n v="7.1231666749770275"/>
    <s v="Coordination"/>
    <x v="6"/>
    <s v="India"/>
    <x v="7"/>
    <s v="4 to 6 hours a day"/>
    <x v="0"/>
    <x v="0"/>
    <x v="2"/>
  </r>
  <r>
    <x v="1845"/>
    <d v="2012-05-26T01:33:37"/>
    <s v="400000 INR"/>
    <n v="400000"/>
    <s v="INR"/>
    <n v="7.1231666749770275"/>
    <s v="Test Analyst"/>
    <x v="7"/>
    <s v="India"/>
    <x v="7"/>
    <s v="4 to 6 hours a day"/>
    <x v="0"/>
    <x v="0"/>
    <x v="2"/>
  </r>
  <r>
    <x v="1846"/>
    <d v="2012-05-26T02:09:57"/>
    <n v="400000"/>
    <n v="400000"/>
    <s v="INR"/>
    <n v="7.1231666749770275"/>
    <s v="Analyst"/>
    <x v="7"/>
    <s v="India"/>
    <x v="7"/>
    <s v="4 to 6 hours a day"/>
    <x v="0"/>
    <x v="0"/>
    <x v="2"/>
  </r>
  <r>
    <x v="1847"/>
    <d v="2012-05-25T04:57:06"/>
    <s v="360000 INR"/>
    <n v="360000"/>
    <s v="INR"/>
    <n v="6.4108500074793247"/>
    <s v="Specialist"/>
    <x v="0"/>
    <s v="India"/>
    <x v="7"/>
    <s v="4 to 6 hours a day"/>
    <x v="0"/>
    <x v="0"/>
    <x v="2"/>
  </r>
  <r>
    <x v="1848"/>
    <d v="2012-05-26T01:35:18"/>
    <s v="30000 Rs"/>
    <n v="360000"/>
    <s v="INR"/>
    <n v="6.4108500074793247"/>
    <s v="Business Analysit"/>
    <x v="7"/>
    <s v="India"/>
    <x v="7"/>
    <s v="2 to 3 hours per day"/>
    <x v="0"/>
    <x v="0"/>
    <x v="1"/>
  </r>
  <r>
    <x v="1849"/>
    <d v="2012-05-26T05:27:37"/>
    <s v="PKR 50,000"/>
    <n v="600000"/>
    <s v="PKR"/>
    <n v="6.3684532300794787"/>
    <s v="Trainer"/>
    <x v="2"/>
    <s v="Pakistan"/>
    <x v="5"/>
    <s v="4 to 6 hours a day"/>
    <x v="0"/>
    <x v="0"/>
    <x v="2"/>
  </r>
  <r>
    <x v="1850"/>
    <d v="2012-05-26T00:57:35"/>
    <s v="INR 350k"/>
    <n v="350000"/>
    <s v="INR"/>
    <n v="6.2327708406048989"/>
    <s v="Jr. Executive Finance"/>
    <x v="4"/>
    <s v="India"/>
    <x v="7"/>
    <s v="4 to 6 hours a day"/>
    <x v="0"/>
    <x v="0"/>
    <x v="2"/>
  </r>
  <r>
    <x v="1851"/>
    <d v="2012-05-26T00:43:36"/>
    <s v="28000rs"/>
    <n v="336000"/>
    <s v="INR"/>
    <n v="5.9834600069807031"/>
    <s v="MIS Team Leader"/>
    <x v="1"/>
    <s v="India"/>
    <x v="7"/>
    <s v="4 to 6 hours a day"/>
    <x v="0"/>
    <x v="0"/>
    <x v="2"/>
  </r>
  <r>
    <x v="1852"/>
    <d v="2012-05-25T03:11:32"/>
    <n v="5846"/>
    <n v="5846"/>
    <s v="USD"/>
    <n v="5.8460000000000001"/>
    <s v="MIS Analyst"/>
    <x v="7"/>
    <s v="India"/>
    <x v="7"/>
    <s v="4 to 6 hours a day"/>
    <x v="0"/>
    <x v="0"/>
    <x v="2"/>
  </r>
  <r>
    <x v="1853"/>
    <d v="2012-05-26T02:08:10"/>
    <n v="300000"/>
    <n v="300000"/>
    <s v="INR"/>
    <n v="5.3423750062327704"/>
    <s v="Sr. Systems Engineer"/>
    <x v="8"/>
    <s v="India"/>
    <x v="7"/>
    <s v="1 or 2 hours a day"/>
    <x v="0"/>
    <x v="0"/>
    <x v="3"/>
  </r>
  <r>
    <x v="1854"/>
    <d v="2012-05-26T02:42:20"/>
    <s v="Rs. 300000"/>
    <n v="300000"/>
    <s v="INR"/>
    <n v="5.3423750062327704"/>
    <s v="Web Portal Manager"/>
    <x v="6"/>
    <s v="India"/>
    <x v="7"/>
    <s v="4 to 6 hours a day"/>
    <x v="0"/>
    <x v="0"/>
    <x v="2"/>
  </r>
  <r>
    <x v="1855"/>
    <d v="2012-05-26T03:11:21"/>
    <s v="5250 $"/>
    <n v="5250"/>
    <s v="USD"/>
    <n v="5.25"/>
    <s v="Treasure Specialist"/>
    <x v="0"/>
    <s v="Republic of Georgia"/>
    <x v="10"/>
    <s v="4 to 6 hours a day"/>
    <x v="0"/>
    <x v="0"/>
    <x v="2"/>
  </r>
  <r>
    <x v="1856"/>
    <d v="2012-05-26T02:50:16"/>
    <s v="5000 $"/>
    <n v="5000"/>
    <s v="USD"/>
    <n v="5"/>
    <s v="mis"/>
    <x v="1"/>
    <s v="India"/>
    <x v="7"/>
    <s v="4 to 6 hours a day"/>
    <x v="0"/>
    <x v="0"/>
    <x v="2"/>
  </r>
  <r>
    <x v="1857"/>
    <d v="2012-05-26T00:53:02"/>
    <s v="Rs. 275000"/>
    <n v="275000"/>
    <s v="INR"/>
    <n v="4.8971770890467061"/>
    <s v="low level monitoring"/>
    <x v="7"/>
    <s v="India"/>
    <x v="7"/>
    <s v="2 to 3 hours per day"/>
    <x v="0"/>
    <x v="0"/>
    <x v="1"/>
  </r>
  <r>
    <x v="1858"/>
    <d v="2012-05-25T06:10:18"/>
    <n v="4320"/>
    <n v="4320"/>
    <s v="USD"/>
    <n v="4.32"/>
    <s v="Financial Planner"/>
    <x v="4"/>
    <s v="India"/>
    <x v="7"/>
    <s v="2 to 3 hours per day"/>
    <x v="0"/>
    <x v="0"/>
    <x v="1"/>
  </r>
  <r>
    <x v="1859"/>
    <d v="2012-05-26T01:39:37"/>
    <s v="3.8 k"/>
    <n v="3800"/>
    <s v="USD"/>
    <n v="3.8"/>
    <s v="MIS EXCUTIVE"/>
    <x v="1"/>
    <s v="India"/>
    <x v="7"/>
    <s v="4 to 6 hours a day"/>
    <x v="0"/>
    <x v="0"/>
    <x v="2"/>
  </r>
  <r>
    <x v="1860"/>
    <d v="2012-05-26T00:58:56"/>
    <n v="200000"/>
    <n v="200000"/>
    <s v="INR"/>
    <n v="3.5615833374885137"/>
    <s v="medical biller"/>
    <x v="7"/>
    <s v="India"/>
    <x v="7"/>
    <s v="1 or 2 hours a day"/>
    <x v="0"/>
    <x v="0"/>
    <x v="3"/>
  </r>
  <r>
    <x v="1861"/>
    <d v="2012-05-26T02:19:12"/>
    <s v="INR 200000"/>
    <n v="200000"/>
    <s v="INR"/>
    <n v="3.5615833374885137"/>
    <s v="Consultant"/>
    <x v="2"/>
    <s v="India"/>
    <x v="7"/>
    <s v="1 or 2 hours a day"/>
    <x v="0"/>
    <x v="0"/>
    <x v="3"/>
  </r>
  <r>
    <x v="1862"/>
    <d v="2012-05-26T03:49:21"/>
    <s v="200000 Rupees"/>
    <n v="200000"/>
    <s v="INR"/>
    <n v="3.5615833374885137"/>
    <s v="chemist"/>
    <x v="7"/>
    <s v="India"/>
    <x v="7"/>
    <s v="2 to 3 hours per day"/>
    <x v="0"/>
    <x v="0"/>
    <x v="1"/>
  </r>
  <r>
    <x v="1863"/>
    <d v="2012-05-26T00:48:48"/>
    <n v="180000"/>
    <n v="180000"/>
    <s v="INR"/>
    <n v="3.2054250037396623"/>
    <s v="Sr. Associate"/>
    <x v="7"/>
    <s v="India"/>
    <x v="7"/>
    <s v="4 to 6 hours a day"/>
    <x v="0"/>
    <x v="0"/>
    <x v="2"/>
  </r>
  <r>
    <x v="1864"/>
    <d v="2012-05-26T00:49:35"/>
    <n v="180000"/>
    <n v="180000"/>
    <s v="INR"/>
    <n v="3.2054250037396623"/>
    <s v="Sr. Associate"/>
    <x v="7"/>
    <s v="India"/>
    <x v="7"/>
    <s v="4 to 6 hours a day"/>
    <x v="0"/>
    <x v="0"/>
    <x v="2"/>
  </r>
  <r>
    <x v="1865"/>
    <d v="2012-05-26T01:19:37"/>
    <s v="Rs.1.8 lakhs "/>
    <n v="180000"/>
    <s v="INR"/>
    <n v="3.2054250037396623"/>
    <s v="Administrative Officer"/>
    <x v="6"/>
    <s v="India"/>
    <x v="7"/>
    <s v="4 to 6 hours a day"/>
    <x v="0"/>
    <x v="0"/>
    <x v="2"/>
  </r>
  <r>
    <x v="1866"/>
    <d v="2012-05-26T00:39:54"/>
    <s v="Rs. 12,000/-"/>
    <n v="144000"/>
    <s v="INR"/>
    <n v="2.5643400029917296"/>
    <s v="Financial Consultant"/>
    <x v="2"/>
    <s v="India"/>
    <x v="7"/>
    <s v="1 or 2 hours a day"/>
    <x v="0"/>
    <x v="0"/>
    <x v="3"/>
  </r>
  <r>
    <x v="1867"/>
    <d v="2012-05-26T03:13:13"/>
    <n v="125000"/>
    <n v="125000"/>
    <s v="INR"/>
    <n v="2.2259895859303209"/>
    <s v="clerk"/>
    <x v="7"/>
    <s v="India"/>
    <x v="7"/>
    <s v="4 to 6 hours a day"/>
    <x v="0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vtBar2" cacheId="0" applyNumberFormats="0" applyBorderFormats="0" applyFontFormats="0" applyPatternFormats="0" applyAlignmentFormats="0" applyWidthHeightFormats="1" dataCaption="Values" updatedVersion="4" minRefreshableVersion="3" showCalcMbrs="0" itemPrintTitles="1" createdVersion="3" indent="0" outline="1" outlineData="1" multipleFieldFilters="0" chartFormat="7">
  <location ref="I5:K16" firstHeaderRow="1" firstDataRow="2" firstDataCol="1" rowPageCount="3" colPageCount="1"/>
  <pivotFields count="14">
    <pivotField showAll="0"/>
    <pivotField numFmtId="164" showAll="0"/>
    <pivotField showAll="0"/>
    <pivotField showAll="0"/>
    <pivotField showAll="0"/>
    <pivotField dataField="1" showAll="0"/>
    <pivotField showAll="0"/>
    <pivotField axis="axisRow" showAll="0" sortType="descending">
      <items count="11">
        <item x="4"/>
        <item x="7"/>
        <item x="2"/>
        <item x="5"/>
        <item x="3"/>
        <item x="8"/>
        <item x="6"/>
        <item m="1" x="9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axis="axisPage" multipleItemSelectionAllowed="1" showAll="0" sortType="descending">
      <items count="23">
        <item x="0"/>
        <item x="3"/>
        <item m="1" x="20"/>
        <item m="1" x="16"/>
        <item m="1" x="21"/>
        <item x="2"/>
        <item x="9"/>
        <item m="1" x="18"/>
        <item m="1" x="19"/>
        <item x="10"/>
        <item x="7"/>
        <item m="1" x="17"/>
        <item x="1"/>
        <item x="4"/>
        <item m="1" x="15"/>
        <item x="5"/>
        <item m="1" x="12"/>
        <item m="1" x="14"/>
        <item m="1" x="13"/>
        <item x="6"/>
        <item x="11"/>
        <item x="8"/>
        <item t="default"/>
      </items>
    </pivotField>
    <pivotField multipleItemSelectionAllowed="1" showAll="0"/>
    <pivotField axis="axisPage" multipleItemSelectionAllowed="1" showAll="0">
      <items count="58"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  <pivotField axis="axisPage" multipleItemSelectionAllowed="1" showAll="0" defaultSubtotal="0">
      <items count="9">
        <item x="6"/>
        <item x="5"/>
        <item m="1" x="8"/>
        <item m="1" x="7"/>
        <item x="2"/>
        <item x="1"/>
        <item x="0"/>
        <item x="3"/>
        <item x="4"/>
      </items>
    </pivotField>
    <pivotField dataField="1" showAll="0" defaultSubtotal="0">
      <items count="5">
        <item x="4"/>
        <item x="3"/>
        <item x="1"/>
        <item x="2"/>
        <item x="0"/>
      </items>
    </pivotField>
  </pivotFields>
  <rowFields count="1">
    <field x="7"/>
  </rowFields>
  <rowItems count="10">
    <i>
      <x v="4"/>
    </i>
    <i>
      <x v="3"/>
    </i>
    <i>
      <x v="2"/>
    </i>
    <i>
      <x v="9"/>
    </i>
    <i>
      <x v="5"/>
    </i>
    <i>
      <x v="1"/>
    </i>
    <i>
      <x v="6"/>
    </i>
    <i>
      <x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3">
    <pageField fld="11" hier="-1"/>
    <pageField fld="9" hier="-1"/>
    <pageField fld="12" hier="-1"/>
  </pageFields>
  <dataFields count="2">
    <dataField name="Avg of hours of a day you work on Excel" fld="13" subtotal="average" baseField="0" baseItem="0" numFmtId="3"/>
    <dataField name="Avg of Salary in K USD" fld="5" subtotal="average" baseField="0" baseItem="0" numFmtId="3"/>
  </dataFields>
  <chartFormats count="6">
    <chartFormat chart="0" format="16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6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6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6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4" format="17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2.xml><?xml version="1.0" encoding="utf-8"?>
<pivotTableDefinition xmlns="http://schemas.openxmlformats.org/spreadsheetml/2006/main" name="pvtBar1" cacheId="0" applyNumberFormats="0" applyBorderFormats="0" applyFontFormats="0" applyPatternFormats="0" applyAlignmentFormats="0" applyWidthHeightFormats="1" dataCaption="Values" updatedVersion="4" minRefreshableVersion="3" showCalcMbrs="0" itemPrintTitles="1" createdVersion="3" indent="0" outline="1" outlineData="1" multipleFieldFilters="0" chartFormat="6">
  <location ref="A5:C13" firstHeaderRow="1" firstDataRow="2" firstDataCol="1" rowPageCount="3" colPageCount="1"/>
  <pivotFields count="14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x="4"/>
        <item x="7"/>
        <item x="2"/>
        <item x="5"/>
        <item x="3"/>
        <item x="8"/>
        <item x="6"/>
        <item m="1" x="9"/>
        <item x="1"/>
        <item x="0"/>
        <item t="default"/>
      </items>
    </pivotField>
    <pivotField showAll="0"/>
    <pivotField axis="axisPage" multipleItemSelectionAllowed="1" showAll="0" sortType="descending">
      <items count="23">
        <item x="0"/>
        <item x="3"/>
        <item m="1" x="20"/>
        <item m="1" x="16"/>
        <item m="1" x="21"/>
        <item x="2"/>
        <item x="9"/>
        <item m="1" x="18"/>
        <item m="1" x="19"/>
        <item x="10"/>
        <item x="7"/>
        <item m="1" x="17"/>
        <item x="1"/>
        <item x="4"/>
        <item m="1" x="15"/>
        <item x="5"/>
        <item m="1" x="12"/>
        <item m="1" x="14"/>
        <item m="1" x="13"/>
        <item x="6"/>
        <item x="11"/>
        <item x="8"/>
        <item t="default"/>
      </items>
    </pivotField>
    <pivotField multipleItemSelectionAllowed="1" showAll="0"/>
    <pivotField axis="axisPage" multipleItemSelectionAllowed="1" showAll="0">
      <items count="58"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  <pivotField axis="axisRow" showAll="0" defaultSubtotal="0">
      <items count="9">
        <item x="6"/>
        <item x="5"/>
        <item m="1" x="8"/>
        <item m="1" x="7"/>
        <item x="0"/>
        <item x="4"/>
        <item x="3"/>
        <item x="2"/>
        <item x="1"/>
      </items>
    </pivotField>
    <pivotField dataField="1" showAll="0" defaultSubtotal="0">
      <items count="5">
        <item x="4"/>
        <item x="3"/>
        <item x="1"/>
        <item x="2"/>
        <item x="0"/>
      </items>
    </pivotField>
  </pivotFields>
  <rowFields count="1">
    <field x="12"/>
  </rowFields>
  <rowItems count="7">
    <i>
      <x/>
    </i>
    <i>
      <x v="1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3">
    <pageField fld="11" hier="-1"/>
    <pageField fld="9" hier="-1"/>
    <pageField fld="7" hier="-1"/>
  </pageFields>
  <dataFields count="2">
    <dataField name="Avg of hours of a day you work on Excel" fld="13" subtotal="average" baseField="0" baseItem="0" numFmtId="3"/>
    <dataField name="Avg of Salary in K USD" fld="5" subtotal="average" baseField="0" baseItem="0" numFmtId="3"/>
  </dataFields>
  <chartFormats count="4">
    <chartFormat chart="0" format="16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16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3.xml><?xml version="1.0" encoding="utf-8"?>
<pivotTableDefinition xmlns="http://schemas.openxmlformats.org/spreadsheetml/2006/main" name="pvtBar3" cacheId="0" applyNumberFormats="0" applyBorderFormats="0" applyFontFormats="0" applyPatternFormats="0" applyAlignmentFormats="0" applyWidthHeightFormats="1" dataCaption="Values" updatedVersion="4" minRefreshableVersion="3" showCalcMbrs="0" itemPrintTitles="1" createdVersion="3" indent="0" outline="1" outlineData="1" multipleFieldFilters="0" chartFormat="8">
  <location ref="Q5:S19" firstHeaderRow="1" firstDataRow="2" firstDataCol="1" rowPageCount="3" colPageCount="1"/>
  <pivotFields count="14">
    <pivotField showAll="0"/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 sortType="descending">
      <items count="11">
        <item x="4"/>
        <item x="7"/>
        <item x="2"/>
        <item x="5"/>
        <item x="3"/>
        <item x="8"/>
        <item x="6"/>
        <item m="1" x="9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axis="axisRow" multipleItemSelectionAllowed="1" showAll="0" sortType="descending">
      <items count="23">
        <item x="0"/>
        <item x="3"/>
        <item m="1" x="20"/>
        <item m="1" x="16"/>
        <item m="1" x="21"/>
        <item m="1" x="18"/>
        <item m="1" x="19"/>
        <item x="10"/>
        <item x="7"/>
        <item m="1" x="17"/>
        <item x="1"/>
        <item m="1" x="15"/>
        <item m="1" x="12"/>
        <item m="1" x="14"/>
        <item m="1" x="13"/>
        <item x="6"/>
        <item x="11"/>
        <item x="8"/>
        <item x="2"/>
        <item x="4"/>
        <item x="5"/>
        <item x="9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multipleItemSelectionAllowed="1" showAll="0"/>
    <pivotField axis="axisPage" multipleItemSelectionAllowed="1" showAll="0">
      <items count="58"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  <pivotField axis="axisPage" multipleItemSelectionAllowed="1" showAll="0" defaultSubtotal="0">
      <items count="9">
        <item x="6"/>
        <item x="5"/>
        <item m="1" x="8"/>
        <item m="1" x="7"/>
        <item x="2"/>
        <item x="1"/>
        <item x="0"/>
        <item x="3"/>
        <item x="4"/>
      </items>
    </pivotField>
    <pivotField dataField="1" showAll="0" defaultSubtotal="0">
      <items count="5">
        <item x="4"/>
        <item x="3"/>
        <item x="1"/>
        <item x="2"/>
        <item x="0"/>
      </items>
    </pivotField>
  </pivotFields>
  <rowFields count="1">
    <field x="9"/>
  </rowFields>
  <rowItems count="13">
    <i>
      <x v="16"/>
    </i>
    <i>
      <x v="19"/>
    </i>
    <i>
      <x/>
    </i>
    <i>
      <x v="15"/>
    </i>
    <i>
      <x v="1"/>
    </i>
    <i>
      <x v="10"/>
    </i>
    <i>
      <x v="21"/>
    </i>
    <i>
      <x v="7"/>
    </i>
    <i>
      <x v="17"/>
    </i>
    <i>
      <x v="18"/>
    </i>
    <i>
      <x v="20"/>
    </i>
    <i>
      <x v="8"/>
    </i>
    <i t="grand">
      <x/>
    </i>
  </rowItems>
  <colFields count="1">
    <field x="-2"/>
  </colFields>
  <colItems count="2">
    <i>
      <x/>
    </i>
    <i i="1">
      <x v="1"/>
    </i>
  </colItems>
  <pageFields count="3">
    <pageField fld="11" hier="-1"/>
    <pageField fld="12" hier="-1"/>
    <pageField fld="7" hier="-1"/>
  </pageFields>
  <dataFields count="2">
    <dataField name="Avg of hours of a day you work on Excel" fld="13" subtotal="average" baseField="0" baseItem="0" numFmtId="3"/>
    <dataField name="Avg of Salary in K USD" fld="5" subtotal="average" baseField="0" baseItem="0" numFmtId="3"/>
  </dataFields>
  <chartFormats count="8">
    <chartFormat chart="0" format="16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6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6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66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67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6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16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5" format="17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4.xml><?xml version="1.0" encoding="utf-8"?>
<pivotTableDefinition xmlns="http://schemas.openxmlformats.org/spreadsheetml/2006/main" name="pvtBox3" cacheId="0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chartFormat="3">
  <location ref="AJ24:AV1893" firstHeaderRow="1" firstDataRow="2" firstDataCol="1" rowPageCount="3" colPageCount="1"/>
  <pivotFields count="14">
    <pivotField axis="axisRow" showAll="0">
      <items count="1884">
        <item x="1852"/>
        <item x="109"/>
        <item x="56"/>
        <item x="1704"/>
        <item x="61"/>
        <item x="81"/>
        <item x="1463"/>
        <item x="116"/>
        <item x="1728"/>
        <item x="115"/>
        <item x="1615"/>
        <item x="1812"/>
        <item x="113"/>
        <item x="69"/>
        <item x="1545"/>
        <item x="30"/>
        <item x="1498"/>
        <item x="74"/>
        <item x="1828"/>
        <item x="1689"/>
        <item x="1814"/>
        <item x="1515"/>
        <item x="1800"/>
        <item x="1572"/>
        <item x="1742"/>
        <item x="50"/>
        <item x="1737"/>
        <item x="1803"/>
        <item x="1824"/>
        <item x="83"/>
        <item x="1847"/>
        <item x="58"/>
        <item x="1796"/>
        <item x="121"/>
        <item x="1469"/>
        <item x="1599"/>
        <item x="1768"/>
        <item x="1844"/>
        <item x="1589"/>
        <item x="1809"/>
        <item x="1602"/>
        <item x="1645"/>
        <item m="1" x="1882"/>
        <item x="1810"/>
        <item x="1688"/>
        <item x="1817"/>
        <item x="1650"/>
        <item x="12"/>
        <item x="1651"/>
        <item x="1626"/>
        <item x="94"/>
        <item x="1858"/>
        <item x="1628"/>
        <item x="1842"/>
        <item x="1774"/>
        <item x="1627"/>
        <item x="1753"/>
        <item x="1738"/>
        <item x="38"/>
        <item x="59"/>
        <item x="49"/>
        <item x="1667"/>
        <item x="1546"/>
        <item x="1703"/>
        <item x="1540"/>
        <item x="1544"/>
        <item x="64"/>
        <item x="1506"/>
        <item x="1652"/>
        <item x="31"/>
        <item x="1505"/>
        <item x="92"/>
        <item x="55"/>
        <item x="110"/>
        <item x="1633"/>
        <item x="1467"/>
        <item x="106"/>
        <item x="1690"/>
        <item x="100"/>
        <item x="1708"/>
        <item x="5"/>
        <item x="1483"/>
        <item x="122"/>
        <item x="93"/>
        <item x="1492"/>
        <item x="1552"/>
        <item x="1743"/>
        <item x="1736"/>
        <item x="1479"/>
        <item x="1754"/>
        <item x="1866"/>
        <item x="1573"/>
        <item x="1519"/>
        <item x="1781"/>
        <item x="1531"/>
        <item x="1744"/>
        <item x="1653"/>
        <item x="1578"/>
        <item x="1553"/>
        <item x="1532"/>
        <item x="1790"/>
        <item x="1677"/>
        <item x="1797"/>
        <item x="1755"/>
        <item x="1649"/>
        <item x="1614"/>
        <item x="1724"/>
        <item x="1547"/>
        <item x="1691"/>
        <item x="1646"/>
        <item x="88"/>
        <item x="1705"/>
        <item x="1609"/>
        <item x="1548"/>
        <item x="1656"/>
        <item x="101"/>
        <item x="1678"/>
        <item x="1643"/>
        <item x="35"/>
        <item x="1692"/>
        <item x="1740"/>
        <item x="1554"/>
        <item x="10"/>
        <item x="1729"/>
        <item x="41"/>
        <item x="1756"/>
        <item x="1818"/>
        <item x="76"/>
        <item x="1717"/>
        <item x="1668"/>
        <item x="1491"/>
        <item x="1590"/>
        <item x="1811"/>
        <item x="1603"/>
        <item x="1701"/>
        <item x="1745"/>
        <item x="1632"/>
        <item x="1851"/>
        <item x="1671"/>
        <item x="1501"/>
        <item x="1654"/>
        <item x="1718"/>
        <item x="1527"/>
        <item x="1539"/>
        <item x="1555"/>
        <item x="1600"/>
        <item x="65"/>
        <item x="1758"/>
        <item x="1516"/>
        <item x="42"/>
        <item x="89"/>
        <item x="107"/>
        <item x="1533"/>
        <item x="40"/>
        <item x="13"/>
        <item x="1687"/>
        <item x="1843"/>
        <item x="1574"/>
        <item x="1647"/>
        <item x="1662"/>
        <item x="1634"/>
        <item x="1784"/>
        <item x="1499"/>
        <item x="8"/>
        <item x="1786"/>
        <item x="1556"/>
        <item x="1830"/>
        <item x="1538"/>
        <item x="1863"/>
        <item x="1713"/>
        <item x="1610"/>
        <item x="1794"/>
        <item x="1528"/>
        <item x="32"/>
        <item x="1864"/>
        <item x="95"/>
        <item x="85"/>
        <item x="1490"/>
        <item x="1735"/>
        <item x="1593"/>
        <item x="1741"/>
        <item x="1746"/>
        <item x="1635"/>
        <item x="20"/>
        <item x="112"/>
        <item x="1557"/>
        <item x="1644"/>
        <item x="1775"/>
        <item x="1636"/>
        <item x="1517"/>
        <item x="1611"/>
        <item x="1594"/>
        <item x="133"/>
        <item x="1512"/>
        <item x="1534"/>
        <item x="1857"/>
        <item x="134"/>
        <item x="1684"/>
        <item x="14"/>
        <item x="1763"/>
        <item x="1709"/>
        <item x="1624"/>
        <item x="1495"/>
        <item x="1693"/>
        <item x="1459"/>
        <item x="79"/>
        <item x="98"/>
        <item x="84"/>
        <item x="1507"/>
        <item x="1732"/>
        <item x="1558"/>
        <item x="1734"/>
        <item x="1719"/>
        <item m="1" x="1878"/>
        <item x="1831"/>
        <item x="1850"/>
        <item x="1584"/>
        <item x="1473"/>
        <item x="1835"/>
        <item x="1559"/>
        <item x="1694"/>
        <item x="1726"/>
        <item x="1606"/>
        <item x="1860"/>
        <item x="1617"/>
        <item x="1489"/>
        <item x="1520"/>
        <item x="1674"/>
        <item x="1591"/>
        <item x="1637"/>
        <item x="1616"/>
        <item x="1789"/>
        <item x="1514"/>
        <item x="108"/>
        <item x="1581"/>
        <item x="66"/>
        <item x="1565"/>
        <item x="1535"/>
        <item x="1595"/>
        <item x="1621"/>
        <item x="1560"/>
        <item x="1472"/>
        <item x="1518"/>
        <item x="1791"/>
        <item x="1707"/>
        <item x="1778"/>
        <item x="1675"/>
        <item x="86"/>
        <item x="1766"/>
        <item x="25"/>
        <item x="1476"/>
        <item x="124"/>
        <item x="1685"/>
        <item x="18"/>
        <item x="1761"/>
        <item x="78"/>
        <item x="1582"/>
        <item x="48"/>
        <item x="97"/>
        <item x="62"/>
        <item x="130"/>
        <item x="1569"/>
        <item x="29"/>
        <item x="1503"/>
        <item x="1841"/>
        <item x="1747"/>
        <item x="1561"/>
        <item x="60"/>
        <item x="1513"/>
        <item x="1827"/>
        <item x="1575"/>
        <item x="1562"/>
        <item x="103"/>
        <item x="87"/>
        <item x="71"/>
        <item x="1813"/>
        <item x="36"/>
        <item x="1757"/>
        <item x="1806"/>
        <item x="99"/>
        <item x="1776"/>
        <item x="102"/>
        <item x="39"/>
        <item x="16"/>
        <item x="1702"/>
        <item x="1618"/>
        <item x="1731"/>
        <item x="1840"/>
        <item x="67"/>
        <item x="1720"/>
        <item x="1865"/>
        <item x="51"/>
        <item x="1767"/>
        <item x="1576"/>
        <item x="1805"/>
        <item x="90"/>
        <item x="82"/>
        <item x="1672"/>
        <item x="26"/>
        <item x="1612"/>
        <item x="117"/>
        <item x="23"/>
        <item x="1"/>
        <item x="1748"/>
        <item x="1764"/>
        <item x="1739"/>
        <item x="1780"/>
        <item x="1480"/>
        <item x="54"/>
        <item x="120"/>
        <item x="1596"/>
        <item x="0"/>
        <item x="1663"/>
        <item x="1638"/>
        <item x="1801"/>
        <item x="1749"/>
        <item x="1474"/>
        <item x="131"/>
        <item x="1716"/>
        <item x="1710"/>
        <item x="43"/>
        <item x="1823"/>
        <item x="1529"/>
        <item x="1788"/>
        <item x="1496"/>
        <item x="1630"/>
        <item x="1622"/>
        <item x="68"/>
        <item x="6"/>
        <item x="1845"/>
        <item x="1470"/>
        <item x="1721"/>
        <item x="9"/>
        <item x="1848"/>
        <item x="1773"/>
        <item x="114"/>
        <item x="45"/>
        <item x="1521"/>
        <item x="1508"/>
        <item x="1859"/>
        <item x="1821"/>
        <item x="1661"/>
        <item x="1673"/>
        <item x="1477"/>
        <item x="128"/>
        <item x="1468"/>
        <item x="77"/>
        <item x="1657"/>
        <item x="1585"/>
        <item x="1580"/>
        <item x="1464"/>
        <item x="1605"/>
        <item x="33"/>
        <item x="47"/>
        <item x="1779"/>
        <item x="1601"/>
        <item x="1549"/>
        <item x="1607"/>
        <item x="1537"/>
        <item x="91"/>
        <item x="70"/>
        <item x="1478"/>
        <item x="1798"/>
        <item x="1836"/>
        <item x="1733"/>
        <item x="3"/>
        <item x="1462"/>
        <item x="1466"/>
        <item x="1832"/>
        <item x="1566"/>
        <item x="1787"/>
        <item x="1524"/>
        <item x="17"/>
        <item x="1829"/>
        <item x="1706"/>
        <item x="1714"/>
        <item x="1807"/>
        <item x="1822"/>
        <item x="1727"/>
        <item x="1711"/>
        <item x="1730"/>
        <item x="1664"/>
        <item x="1819"/>
        <item x="1695"/>
        <item x="1815"/>
        <item x="1511"/>
        <item x="72"/>
        <item x="1597"/>
        <item x="15"/>
        <item x="1802"/>
        <item x="1550"/>
        <item x="1712"/>
        <item x="1750"/>
        <item x="1769"/>
        <item x="1592"/>
        <item x="1762"/>
        <item x="1679"/>
        <item x="1853"/>
        <item x="1846"/>
        <item x="1623"/>
        <item x="1660"/>
        <item x="1639"/>
        <item x="104"/>
        <item x="96"/>
        <item x="1658"/>
        <item x="1680"/>
        <item x="63"/>
        <item x="1759"/>
        <item x="57"/>
        <item x="1488"/>
        <item x="1500"/>
        <item x="1861"/>
        <item x="1586"/>
        <item x="21"/>
        <item x="1837"/>
        <item x="1820"/>
        <item x="2"/>
        <item x="22"/>
        <item x="132"/>
        <item x="1770"/>
        <item x="1771"/>
        <item x="1782"/>
        <item x="1640"/>
        <item x="1570"/>
        <item x="1504"/>
        <item x="127"/>
        <item x="1536"/>
        <item x="1838"/>
        <item x="1577"/>
        <item x="1587"/>
        <item x="1619"/>
        <item x="1484"/>
        <item x="34"/>
        <item x="1854"/>
        <item x="1795"/>
        <item x="1563"/>
        <item x="1670"/>
        <item x="1494"/>
        <item x="1686"/>
        <item x="1856"/>
        <item x="1579"/>
        <item x="1525"/>
        <item x="1696"/>
        <item x="1833"/>
        <item x="1568"/>
        <item x="1804"/>
        <item x="126"/>
        <item x="52"/>
        <item x="111"/>
        <item x="1564"/>
        <item x="1642"/>
        <item x="1683"/>
        <item x="1481"/>
        <item x="1681"/>
        <item x="1722"/>
        <item x="1752"/>
        <item x="53"/>
        <item x="1604"/>
        <item x="1855"/>
        <item x="1543"/>
        <item x="1867"/>
        <item x="1471"/>
        <item x="1697"/>
        <item x="1598"/>
        <item x="1723"/>
        <item x="1792"/>
        <item x="118"/>
        <item m="1" x="1871"/>
        <item x="1772"/>
        <item x="1783"/>
        <item x="1530"/>
        <item x="1682"/>
        <item x="1465"/>
        <item x="1493"/>
        <item x="1475"/>
        <item x="1526"/>
        <item x="1698"/>
        <item x="1620"/>
        <item x="73"/>
        <item x="1665"/>
        <item x="1793"/>
        <item x="129"/>
        <item x="1460"/>
        <item x="1725"/>
        <item x="1751"/>
        <item x="1497"/>
        <item x="1862"/>
        <item x="24"/>
        <item x="1676"/>
        <item x="1816"/>
        <item x="1608"/>
        <item x="1785"/>
        <item x="19"/>
        <item x="28"/>
        <item x="1509"/>
        <item x="1659"/>
        <item x="105"/>
        <item x="1825"/>
        <item x="1839"/>
        <item x="1834"/>
        <item x="119"/>
        <item x="44"/>
        <item x="1777"/>
        <item x="1482"/>
        <item x="1571"/>
        <item x="7"/>
        <item x="1669"/>
        <item x="1655"/>
        <item x="1631"/>
        <item x="37"/>
        <item x="1808"/>
        <item x="1542"/>
        <item x="1583"/>
        <item x="1510"/>
        <item x="1502"/>
        <item x="1826"/>
        <item x="1461"/>
        <item x="46"/>
        <item x="1648"/>
        <item x="1551"/>
        <item x="1522"/>
        <item x="4"/>
        <item x="1588"/>
        <item x="1629"/>
        <item x="1485"/>
        <item x="1523"/>
        <item x="1699"/>
        <item x="1487"/>
        <item m="1" x="1869"/>
        <item x="1715"/>
        <item x="1849"/>
        <item x="1541"/>
        <item x="125"/>
        <item x="80"/>
        <item x="1799"/>
        <item x="1666"/>
        <item x="123"/>
        <item x="75"/>
        <item x="1700"/>
        <item x="27"/>
        <item x="1613"/>
        <item x="11"/>
        <item x="1486"/>
        <item x="1765"/>
        <item x="1567"/>
        <item x="1641"/>
        <item x="1760"/>
        <item x="1625"/>
        <item x="953"/>
        <item x="273"/>
        <item x="780"/>
        <item x="211"/>
        <item x="1412"/>
        <item x="507"/>
        <item x="840"/>
        <item x="1272"/>
        <item x="488"/>
        <item x="212"/>
        <item x="196"/>
        <item x="491"/>
        <item x="817"/>
        <item x="164"/>
        <item x="562"/>
        <item x="864"/>
        <item x="276"/>
        <item x="727"/>
        <item x="346"/>
        <item x="200"/>
        <item x="162"/>
        <item x="1165"/>
        <item x="587"/>
        <item x="142"/>
        <item x="518"/>
        <item x="320"/>
        <item x="1151"/>
        <item x="301"/>
        <item x="180"/>
        <item x="718"/>
        <item x="1152"/>
        <item x="762"/>
        <item x="617"/>
        <item x="559"/>
        <item x="1060"/>
        <item x="750"/>
        <item x="921"/>
        <item x="1228"/>
        <item x="187"/>
        <item x="374"/>
        <item x="777"/>
        <item x="243"/>
        <item x="1036"/>
        <item x="588"/>
        <item x="298"/>
        <item x="283"/>
        <item x="905"/>
        <item x="237"/>
        <item x="623"/>
        <item x="723"/>
        <item x="1227"/>
        <item x="930"/>
        <item x="274"/>
        <item x="879"/>
        <item x="602"/>
        <item x="355"/>
        <item x="194"/>
        <item x="141"/>
        <item x="1204"/>
        <item x="166"/>
        <item x="245"/>
        <item x="263"/>
        <item x="865"/>
        <item x="1397"/>
        <item x="521"/>
        <item x="1012"/>
        <item x="1105"/>
        <item x="480"/>
        <item x="1182"/>
        <item x="462"/>
        <item x="532"/>
        <item x="223"/>
        <item x="1078"/>
        <item x="1239"/>
        <item x="666"/>
        <item x="1223"/>
        <item x="1311"/>
        <item x="1361"/>
        <item x="821"/>
        <item x="935"/>
        <item x="152"/>
        <item x="1433"/>
        <item x="1019"/>
        <item x="498"/>
        <item x="1106"/>
        <item x="1417"/>
        <item x="1041"/>
        <item x="1215"/>
        <item x="1226"/>
        <item x="1018"/>
        <item x="708"/>
        <item x="1195"/>
        <item x="505"/>
        <item x="649"/>
        <item x="1300"/>
        <item x="1357"/>
        <item x="1212"/>
        <item x="493"/>
        <item x="478"/>
        <item x="595"/>
        <item x="1049"/>
        <item x="1200"/>
        <item x="738"/>
        <item x="703"/>
        <item x="1199"/>
        <item x="1232"/>
        <item x="473"/>
        <item x="385"/>
        <item x="746"/>
        <item x="1407"/>
        <item x="833"/>
        <item x="1048"/>
        <item x="1046"/>
        <item x="323"/>
        <item x="1034"/>
        <item x="1093"/>
        <item x="651"/>
        <item x="238"/>
        <item x="1238"/>
        <item x="286"/>
        <item x="1347"/>
        <item x="1246"/>
        <item x="1115"/>
        <item x="808"/>
        <item x="786"/>
        <item x="601"/>
        <item x="264"/>
        <item x="1231"/>
        <item x="1302"/>
        <item x="198"/>
        <item x="889"/>
        <item x="1352"/>
        <item x="1103"/>
        <item x="1051"/>
        <item x="1030"/>
        <item x="418"/>
        <item x="790"/>
        <item x="770"/>
        <item x="1308"/>
        <item x="1309"/>
        <item x="598"/>
        <item x="1116"/>
        <item x="1327"/>
        <item x="1329"/>
        <item x="1458"/>
        <item x="1123"/>
        <item x="702"/>
        <item x="1456"/>
        <item x="958"/>
        <item x="1324"/>
        <item x="1318"/>
        <item x="481"/>
        <item x="1428"/>
        <item x="1305"/>
        <item x="568"/>
        <item x="771"/>
        <item x="892"/>
        <item x="361"/>
        <item x="870"/>
        <item x="1314"/>
        <item x="1097"/>
        <item x="1144"/>
        <item x="899"/>
        <item x="1331"/>
        <item x="1432"/>
        <item x="769"/>
        <item x="1141"/>
        <item x="599"/>
        <item x="477"/>
        <item x="1107"/>
        <item x="575"/>
        <item x="431"/>
        <item x="734"/>
        <item x="344"/>
        <item x="390"/>
        <item x="969"/>
        <item x="962"/>
        <item x="1009"/>
        <item x="1346"/>
        <item x="755"/>
        <item x="1319"/>
        <item x="483"/>
        <item x="910"/>
        <item x="1366"/>
        <item x="325"/>
        <item x="994"/>
        <item x="895"/>
        <item x="860"/>
        <item x="779"/>
        <item x="787"/>
        <item x="744"/>
        <item x="681"/>
        <item x="1045"/>
        <item x="884"/>
        <item x="904"/>
        <item x="1014"/>
        <item x="277"/>
        <item x="964"/>
        <item x="1394"/>
        <item x="387"/>
        <item x="258"/>
        <item x="1301"/>
        <item x="1356"/>
        <item x="982"/>
        <item x="1082"/>
        <item x="487"/>
        <item x="406"/>
        <item x="570"/>
        <item x="227"/>
        <item x="1099"/>
        <item x="1180"/>
        <item x="1348"/>
        <item x="1250"/>
        <item x="375"/>
        <item x="284"/>
        <item x="501"/>
        <item x="798"/>
        <item x="1255"/>
        <item x="794"/>
        <item x="772"/>
        <item x="469"/>
        <item x="974"/>
        <item x="1413"/>
        <item x="1104"/>
        <item x="805"/>
        <item x="484"/>
        <item x="255"/>
        <item x="571"/>
        <item x="1368"/>
        <item x="912"/>
        <item x="1355"/>
        <item x="674"/>
        <item x="873"/>
        <item x="613"/>
        <item x="544"/>
        <item x="806"/>
        <item x="373"/>
        <item x="590"/>
        <item x="1092"/>
        <item x="600"/>
        <item x="135"/>
        <item x="1317"/>
        <item x="352"/>
        <item x="883"/>
        <item x="309"/>
        <item x="1351"/>
        <item x="1001"/>
        <item x="365"/>
        <item x="987"/>
        <item x="1235"/>
        <item x="1006"/>
        <item x="420"/>
        <item x="1454"/>
        <item x="1193"/>
        <item x="1419"/>
        <item x="444"/>
        <item x="1213"/>
        <item x="1173"/>
        <item x="966"/>
        <item x="163"/>
        <item x="1005"/>
        <item x="1371"/>
        <item x="781"/>
        <item x="1098"/>
        <item x="519"/>
        <item x="1269"/>
        <item x="266"/>
        <item x="1424"/>
        <item x="876"/>
        <item x="991"/>
        <item x="230"/>
        <item x="289"/>
        <item x="614"/>
        <item x="853"/>
        <item x="653"/>
        <item x="1398"/>
        <item x="624"/>
        <item x="1281"/>
        <item x="213"/>
        <item x="288"/>
        <item x="1438"/>
        <item x="1435"/>
        <item x="1349"/>
        <item x="680"/>
        <item x="809"/>
        <item x="1138"/>
        <item x="520"/>
        <item x="341"/>
        <item x="1425"/>
        <item x="1388"/>
        <item x="584"/>
        <item x="1083"/>
        <item x="1353"/>
        <item x="959"/>
        <item x="700"/>
        <item x="561"/>
        <item x="388"/>
        <item x="435"/>
        <item x="1315"/>
        <item x="671"/>
        <item x="1291"/>
        <item x="397"/>
        <item x="337"/>
        <item x="173"/>
        <item x="814"/>
        <item x="1129"/>
        <item x="514"/>
        <item x="332"/>
        <item x="695"/>
        <item x="443"/>
        <item x="847"/>
        <item x="280"/>
        <item x="1440"/>
        <item x="490"/>
        <item x="625"/>
        <item x="1068"/>
        <item x="1196"/>
        <item x="1218"/>
        <item x="967"/>
        <item x="1102"/>
        <item x="224"/>
        <item x="1381"/>
        <item x="887"/>
        <item x="1119"/>
        <item x="1015"/>
        <item x="383"/>
        <item x="534"/>
        <item x="741"/>
        <item x="717"/>
        <item x="300"/>
        <item x="1042"/>
        <item x="1224"/>
        <item x="992"/>
        <item x="1214"/>
        <item x="627"/>
        <item x="430"/>
        <item x="1142"/>
        <item x="881"/>
        <item x="826"/>
        <item x="640"/>
        <item x="993"/>
        <item x="509"/>
        <item x="549"/>
        <item x="1206"/>
        <item x="1321"/>
        <item x="963"/>
        <item x="648"/>
        <item x="857"/>
        <item x="326"/>
        <item x="267"/>
        <item x="303"/>
        <item x="1445"/>
        <item x="497"/>
        <item x="725"/>
        <item x="752"/>
        <item x="1133"/>
        <item x="710"/>
        <item x="699"/>
        <item x="171"/>
        <item x="1220"/>
        <item x="1112"/>
        <item x="235"/>
        <item x="1203"/>
        <item x="539"/>
        <item x="343"/>
        <item x="701"/>
        <item x="932"/>
        <item x="690"/>
        <item x="1414"/>
        <item x="729"/>
        <item x="867"/>
        <item x="474"/>
        <item x="156"/>
        <item x="611"/>
        <item x="1147"/>
        <item x="1058"/>
        <item x="1336"/>
        <item x="499"/>
        <item x="1118"/>
        <item x="1298"/>
        <item x="1159"/>
        <item x="1047"/>
        <item x="1065"/>
        <item x="328"/>
        <item x="1054"/>
        <item x="581"/>
        <item x="1004"/>
        <item x="1017"/>
        <item x="941"/>
        <item x="976"/>
        <item x="579"/>
        <item x="214"/>
        <item x="179"/>
        <item x="242"/>
        <item x="421"/>
        <item x="1320"/>
        <item x="927"/>
        <item x="836"/>
        <item x="1155"/>
        <item x="1406"/>
        <item x="1364"/>
        <item x="249"/>
        <item x="1265"/>
        <item x="1297"/>
        <item x="316"/>
        <item x="936"/>
        <item x="318"/>
        <item x="1059"/>
        <item x="1153"/>
        <item x="503"/>
        <item x="661"/>
        <item x="761"/>
        <item x="664"/>
        <item x="1248"/>
        <item x="137"/>
        <item x="1171"/>
        <item x="1257"/>
        <item x="1066"/>
        <item x="511"/>
        <item x="875"/>
        <item x="838"/>
        <item x="239"/>
        <item x="906"/>
        <item x="1085"/>
        <item x="1191"/>
        <item x="1457"/>
        <item x="849"/>
        <item x="799"/>
        <item x="1316"/>
        <item x="172"/>
        <item x="882"/>
        <item x="691"/>
        <item x="628"/>
        <item x="1181"/>
        <item x="792"/>
        <item x="399"/>
        <item x="658"/>
        <item x="1422"/>
        <item x="689"/>
        <item x="1283"/>
        <item x="1252"/>
        <item x="1247"/>
        <item x="855"/>
        <item x="1114"/>
        <item x="1184"/>
        <item x="1230"/>
        <item x="850"/>
        <item x="886"/>
        <item x="331"/>
        <item x="350"/>
        <item x="1011"/>
        <item x="642"/>
        <item x="1132"/>
        <item x="433"/>
        <item x="965"/>
        <item x="1143"/>
        <item x="1073"/>
        <item x="1020"/>
        <item x="1025"/>
        <item x="1043"/>
        <item x="1345"/>
        <item x="622"/>
        <item x="1140"/>
        <item x="957"/>
        <item x="1189"/>
        <item x="1023"/>
        <item x="555"/>
        <item x="191"/>
        <item x="455"/>
        <item x="952"/>
        <item x="739"/>
        <item x="800"/>
        <item x="709"/>
        <item x="1108"/>
        <item x="1033"/>
        <item x="1003"/>
        <item x="394"/>
        <item x="835"/>
        <item x="1221"/>
        <item x="582"/>
        <item x="1288"/>
        <item x="679"/>
        <item x="1067"/>
        <item x="305"/>
        <item x="732"/>
        <item x="270"/>
        <item x="618"/>
        <item x="970"/>
        <item x="310"/>
        <item x="796"/>
        <item x="788"/>
        <item x="1037"/>
        <item x="1240"/>
        <item x="704"/>
        <item x="784"/>
        <item x="1434"/>
        <item x="167"/>
        <item x="638"/>
        <item x="1452"/>
        <item x="971"/>
        <item x="621"/>
        <item x="452"/>
        <item x="891"/>
        <item x="1139"/>
        <item x="340"/>
        <item x="569"/>
        <item x="647"/>
        <item x="1134"/>
        <item x="1389"/>
        <item x="728"/>
        <item x="510"/>
        <item x="1373"/>
        <item x="202"/>
        <item x="153"/>
        <item x="1236"/>
        <item x="1233"/>
        <item x="620"/>
        <item x="182"/>
        <item x="960"/>
        <item x="803"/>
        <item x="197"/>
        <item x="1160"/>
        <item x="1070"/>
        <item x="531"/>
        <item x="234"/>
        <item x="495"/>
        <item x="554"/>
        <item x="675"/>
        <item x="396"/>
        <item x="1177"/>
        <item x="1131"/>
        <item x="257"/>
        <item x="359"/>
        <item x="586"/>
        <item x="989"/>
        <item x="834"/>
        <item x="1202"/>
        <item x="735"/>
        <item x="1026"/>
        <item x="513"/>
        <item x="348"/>
        <item x="669"/>
        <item x="1169"/>
        <item x="766"/>
        <item x="376"/>
        <item x="404"/>
        <item x="924"/>
        <item x="312"/>
        <item x="807"/>
        <item x="1418"/>
        <item x="1056"/>
        <item x="470"/>
        <item x="687"/>
        <item x="409"/>
        <item x="204"/>
        <item x="656"/>
        <item x="1040"/>
        <item x="1296"/>
        <item x="411"/>
        <item x="556"/>
        <item x="1343"/>
        <item x="222"/>
        <item x="915"/>
        <item x="1338"/>
        <item x="1013"/>
        <item x="416"/>
        <item x="975"/>
        <item x="381"/>
        <item x="1062"/>
        <item x="1278"/>
        <item x="878"/>
        <item x="231"/>
        <item x="596"/>
        <item x="942"/>
        <item x="244"/>
        <item x="972"/>
        <item x="225"/>
        <item x="583"/>
        <item x="629"/>
        <item x="432"/>
        <item x="934"/>
        <item x="1002"/>
        <item x="342"/>
        <item x="252"/>
        <item x="896"/>
        <item x="192"/>
        <item x="294"/>
        <item x="1335"/>
        <item x="1055"/>
        <item x="1190"/>
        <item x="256"/>
        <item x="250"/>
        <item x="410"/>
        <item x="938"/>
        <item x="319"/>
        <item x="783"/>
        <item x="1441"/>
        <item x="290"/>
        <item x="1069"/>
        <item x="334"/>
        <item x="843"/>
        <item x="900"/>
        <item x="210"/>
        <item x="984"/>
        <item x="1270"/>
        <item x="646"/>
        <item x="1393"/>
        <item x="1369"/>
        <item x="188"/>
        <item x="591"/>
        <item x="207"/>
        <item x="457"/>
        <item x="1264"/>
        <item x="686"/>
        <item x="576"/>
        <item x="564"/>
        <item x="804"/>
        <item x="1267"/>
        <item x="745"/>
        <item x="645"/>
        <item x="168"/>
        <item x="1258"/>
        <item x="822"/>
        <item x="272"/>
        <item x="1209"/>
        <item x="349"/>
        <item x="422"/>
        <item x="1362"/>
        <item x="551"/>
        <item x="552"/>
        <item x="1436"/>
        <item x="472"/>
        <item x="405"/>
        <item x="429"/>
        <item x="832"/>
        <item x="1032"/>
        <item x="176"/>
        <item x="1225"/>
        <item x="463"/>
        <item x="1071"/>
        <item x="1217"/>
        <item x="541"/>
        <item x="419"/>
        <item x="379"/>
        <item m="1" x="1868"/>
        <item x="148"/>
        <item x="1306"/>
        <item x="657"/>
        <item x="880"/>
        <item x="823"/>
        <item x="486"/>
        <item x="189"/>
        <item x="1426"/>
        <item x="897"/>
        <item x="380"/>
        <item x="1276"/>
        <item x="715"/>
        <item x="1430"/>
        <item x="441"/>
        <item x="356"/>
        <item x="506"/>
        <item x="451"/>
        <item x="721"/>
        <item x="229"/>
        <item x="594"/>
        <item x="1146"/>
        <item x="415"/>
        <item x="1375"/>
        <item x="1344"/>
        <item x="553"/>
        <item x="293"/>
        <item x="918"/>
        <item x="545"/>
        <item x="767"/>
        <item x="181"/>
        <item x="1384"/>
        <item x="186"/>
        <item x="304"/>
        <item x="919"/>
        <item x="370"/>
        <item x="1390"/>
        <item x="828"/>
        <item x="363"/>
        <item x="1307"/>
        <item x="1323"/>
        <item x="908"/>
        <item x="914"/>
        <item x="749"/>
        <item x="287"/>
        <item x="440"/>
        <item x="525"/>
        <item x="327"/>
        <item x="1076"/>
        <item x="253"/>
        <item x="1183"/>
        <item x="1271"/>
        <item x="670"/>
        <item x="778"/>
        <item x="453"/>
        <item x="158"/>
        <item x="271"/>
        <item x="619"/>
        <item x="861"/>
        <item x="1162"/>
        <item x="536"/>
        <item x="615"/>
        <item x="692"/>
        <item x="160"/>
        <item x="842"/>
        <item x="475"/>
        <item x="1027"/>
        <item x="1194"/>
        <item m="1" x="1872"/>
        <item x="479"/>
        <item x="1095"/>
        <item x="791"/>
        <item x="437"/>
        <item x="1420"/>
        <item x="382"/>
        <item x="1328"/>
        <item x="1370"/>
        <item x="677"/>
        <item x="824"/>
        <item x="782"/>
        <item x="295"/>
        <item x="560"/>
        <item x="154"/>
        <item x="1010"/>
        <item x="1333"/>
        <item x="597"/>
        <item x="1050"/>
        <item x="688"/>
        <item x="1241"/>
        <item x="862"/>
        <item x="980"/>
        <item x="275"/>
        <item x="1354"/>
        <item x="650"/>
        <item x="159"/>
        <item x="169"/>
        <item x="764"/>
        <item x="605"/>
        <item x="1447"/>
        <item x="526"/>
        <item x="1444"/>
        <item x="1442"/>
        <item x="1427"/>
        <item x="768"/>
        <item x="1313"/>
        <item x="302"/>
        <item x="1057"/>
        <item x="466"/>
        <item x="1101"/>
        <item x="335"/>
        <item x="988"/>
        <item x="220"/>
        <item x="1197"/>
        <item x="1016"/>
        <item x="1277"/>
        <item x="795"/>
        <item x="208"/>
        <item x="476"/>
        <item x="1077"/>
        <item x="1111"/>
        <item x="1044"/>
        <item x="810"/>
        <item x="321"/>
        <item x="845"/>
        <item x="1029"/>
        <item x="378"/>
        <item x="407"/>
        <item x="1222"/>
        <item x="902"/>
        <item x="1256"/>
        <item x="147"/>
        <item x="324"/>
        <item x="261"/>
        <item x="760"/>
        <item x="707"/>
        <item x="516"/>
        <item x="1382"/>
        <item x="802"/>
        <item x="175"/>
        <item x="449"/>
        <item x="901"/>
        <item x="464"/>
        <item x="712"/>
        <item x="150"/>
        <item x="357"/>
        <item x="527"/>
        <item x="360"/>
        <item x="1172"/>
        <item x="1372"/>
        <item x="259"/>
        <item x="753"/>
        <item x="140"/>
        <item x="1443"/>
        <item x="201"/>
        <item x="682"/>
        <item x="296"/>
        <item x="241"/>
        <item x="446"/>
        <item x="178"/>
        <item x="909"/>
        <item x="203"/>
        <item x="398"/>
        <item x="754"/>
        <item x="846"/>
        <item x="391"/>
        <item x="170"/>
        <item x="377"/>
        <item x="144"/>
        <item x="314"/>
        <item x="839"/>
        <item x="758"/>
        <item x="548"/>
        <item x="508"/>
        <item x="874"/>
        <item x="400"/>
        <item x="174"/>
        <item x="572"/>
        <item x="667"/>
        <item x="155"/>
        <item x="719"/>
        <item x="589"/>
        <item x="403"/>
        <item x="1403"/>
        <item x="1385"/>
        <item x="366"/>
        <item x="1072"/>
        <item x="145"/>
        <item x="205"/>
        <item x="426"/>
        <item x="260"/>
        <item x="371"/>
        <item x="512"/>
        <item x="157"/>
        <item x="869"/>
        <item x="448"/>
        <item x="265"/>
        <item x="940"/>
        <item x="1416"/>
        <item x="251"/>
        <item x="774"/>
        <item x="1266"/>
        <item x="306"/>
        <item x="635"/>
        <item x="461"/>
        <item x="530"/>
        <item x="630"/>
        <item x="542"/>
        <item x="1216"/>
        <item x="515"/>
        <item x="247"/>
        <item x="903"/>
        <item x="726"/>
        <item x="1282"/>
        <item x="184"/>
        <item x="494"/>
        <item x="923"/>
        <item x="281"/>
        <item x="1360"/>
        <item x="911"/>
        <item x="1210"/>
        <item x="1035"/>
        <item x="1127"/>
        <item x="254"/>
        <item x="801"/>
        <item x="1113"/>
        <item x="136"/>
        <item x="724"/>
        <item x="1455"/>
        <item x="612"/>
        <item x="523"/>
        <item x="852"/>
        <item x="1275"/>
        <item x="1063"/>
        <item x="1295"/>
        <item x="979"/>
        <item x="1342"/>
        <item x="888"/>
        <item x="392"/>
        <item x="893"/>
        <item x="454"/>
        <item x="1008"/>
        <item x="789"/>
        <item x="502"/>
        <item x="985"/>
        <item m="1" x="1874"/>
        <item x="138"/>
        <item x="747"/>
        <item x="1359"/>
        <item x="748"/>
        <item x="221"/>
        <item x="1332"/>
        <item x="1219"/>
        <item x="866"/>
        <item x="1290"/>
        <item x="278"/>
        <item x="577"/>
        <item x="632"/>
        <item x="322"/>
        <item x="402"/>
        <item x="423"/>
        <item x="1088"/>
        <item x="459"/>
        <item x="504"/>
        <item x="540"/>
        <item x="730"/>
        <item x="292"/>
        <item x="427"/>
        <item x="740"/>
        <item x="765"/>
        <item x="592"/>
        <item x="1100"/>
        <item x="218"/>
        <item x="996"/>
        <item x="678"/>
        <item x="931"/>
        <item x="1262"/>
        <item x="706"/>
        <item x="413"/>
        <item x="603"/>
        <item x="851"/>
        <item x="209"/>
        <item x="336"/>
        <item x="946"/>
        <item x="1423"/>
        <item x="1150"/>
        <item x="606"/>
        <item x="1121"/>
        <item x="338"/>
        <item x="362"/>
        <item x="215"/>
        <item x="522"/>
        <item x="1365"/>
        <item x="956"/>
        <item x="199"/>
        <item x="279"/>
        <item x="1304"/>
        <item x="161"/>
        <item x="1207"/>
        <item x="716"/>
        <item x="813"/>
        <item x="401"/>
        <item x="496"/>
        <item x="1163"/>
        <item x="737"/>
        <item x="736"/>
        <item x="146"/>
        <item m="1" x="1870"/>
        <item x="1201"/>
        <item x="917"/>
        <item x="291"/>
        <item x="890"/>
        <item x="414"/>
        <item x="358"/>
        <item x="351"/>
        <item x="676"/>
        <item x="983"/>
        <item x="1086"/>
        <item x="1039"/>
        <item x="948"/>
        <item x="685"/>
        <item x="776"/>
        <item x="565"/>
        <item x="1158"/>
        <item x="926"/>
        <item x="297"/>
        <item x="759"/>
        <item x="943"/>
        <item x="347"/>
        <item x="672"/>
        <item x="543"/>
        <item x="368"/>
        <item x="922"/>
        <item x="1280"/>
        <item x="916"/>
        <item x="177"/>
        <item x="143"/>
        <item x="720"/>
        <item x="1087"/>
        <item x="1380"/>
        <item x="694"/>
        <item x="384"/>
        <item x="655"/>
        <item x="693"/>
        <item x="995"/>
        <item x="593"/>
        <item x="1325"/>
        <item x="151"/>
        <item x="389"/>
        <item x="1211"/>
        <item x="696"/>
        <item x="372"/>
        <item x="757"/>
        <item x="524"/>
        <item x="240"/>
        <item x="816"/>
        <item x="149"/>
        <item x="907"/>
        <item x="742"/>
        <item x="1136"/>
        <item x="1254"/>
        <item x="898"/>
        <item x="871"/>
        <item x="954"/>
        <item x="636"/>
        <item x="1089"/>
        <item x="811"/>
        <item x="1007"/>
        <item x="607"/>
        <item x="439"/>
        <item x="1341"/>
        <item x="856"/>
        <item x="1287"/>
        <item x="456"/>
        <item x="450"/>
        <item x="1395"/>
        <item x="1185"/>
        <item x="574"/>
        <item x="345"/>
        <item x="1268"/>
        <item x="1408"/>
        <item x="1410"/>
        <item x="268"/>
        <item x="929"/>
        <item x="1409"/>
        <item x="1374"/>
        <item x="563"/>
        <item x="1274"/>
        <item x="458"/>
        <item x="665"/>
        <item x="1091"/>
        <item x="997"/>
        <item x="713"/>
        <item x="1431"/>
        <item x="438"/>
        <item x="1251"/>
        <item x="643"/>
        <item x="1322"/>
        <item x="1376"/>
        <item x="308"/>
        <item x="1024"/>
        <item x="797"/>
        <item x="913"/>
        <item x="981"/>
        <item x="1080"/>
        <item x="751"/>
        <item x="282"/>
        <item x="580"/>
        <item x="641"/>
        <item x="428"/>
        <item x="585"/>
        <item x="1053"/>
        <item x="939"/>
        <item x="1237"/>
        <item x="998"/>
        <item x="1090"/>
        <item x="1192"/>
        <item x="1135"/>
        <item x="1174"/>
        <item x="1022"/>
        <item x="1242"/>
        <item x="1415"/>
        <item x="637"/>
        <item x="395"/>
        <item x="315"/>
        <item x="1303"/>
        <item x="743"/>
        <item x="819"/>
        <item x="393"/>
        <item x="233"/>
        <item x="195"/>
        <item x="1253"/>
        <item x="299"/>
        <item x="492"/>
        <item x="1402"/>
        <item x="854"/>
        <item x="442"/>
        <item x="537"/>
        <item x="733"/>
        <item x="468"/>
        <item x="1164"/>
        <item x="1157"/>
        <item x="369"/>
        <item x="538"/>
        <item x="937"/>
        <item x="683"/>
        <item x="1259"/>
        <item x="1421"/>
        <item x="858"/>
        <item x="183"/>
        <item x="1038"/>
        <item x="818"/>
        <item x="841"/>
        <item x="1094"/>
        <item x="313"/>
        <item x="460"/>
        <item x="986"/>
        <item x="947"/>
        <item x="868"/>
        <item x="663"/>
        <item x="950"/>
        <item x="445"/>
        <item x="528"/>
        <item x="673"/>
        <item x="1148"/>
        <item x="631"/>
        <item x="1161"/>
        <item x="711"/>
        <item x="1074"/>
        <item x="1126"/>
        <item x="1363"/>
        <item x="949"/>
        <item x="1401"/>
        <item x="1081"/>
        <item x="827"/>
        <item x="844"/>
        <item x="820"/>
        <item x="1330"/>
        <item x="1383"/>
        <item x="920"/>
        <item x="1292"/>
        <item x="1122"/>
        <item x="968"/>
        <item x="417"/>
        <item x="434"/>
        <item x="731"/>
        <item x="1205"/>
        <item x="848"/>
        <item x="837"/>
        <item x="364"/>
        <item x="185"/>
        <item x="684"/>
        <item x="1334"/>
        <item x="1273"/>
        <item x="217"/>
        <item x="1284"/>
        <item x="973"/>
        <item x="1261"/>
        <item x="1125"/>
        <item x="500"/>
        <item x="1340"/>
        <item x="928"/>
        <item x="1154"/>
        <item x="660"/>
        <item x="1289"/>
        <item x="1096"/>
        <item x="1249"/>
        <item x="945"/>
        <item x="535"/>
        <item x="1128"/>
        <item x="333"/>
        <item x="1391"/>
        <item x="756"/>
        <item x="1399"/>
        <item x="1109"/>
        <item x="246"/>
        <item x="652"/>
        <item x="1350"/>
        <item x="1285"/>
        <item x="1286"/>
        <item x="1449"/>
        <item x="1450"/>
        <item x="872"/>
        <item x="1186"/>
        <item x="1187"/>
        <item x="219"/>
        <item x="307"/>
        <item x="1110"/>
        <item x="812"/>
        <item x="489"/>
        <item x="829"/>
        <item x="977"/>
        <item x="1263"/>
        <item x="424"/>
        <item x="1179"/>
        <item x="1028"/>
        <item x="1188"/>
        <item m="1" x="1877"/>
        <item x="386"/>
        <item x="353"/>
        <item x="633"/>
        <item x="1453"/>
        <item x="533"/>
        <item x="639"/>
        <item x="793"/>
        <item x="471"/>
        <item x="1145"/>
        <item x="1084"/>
        <item x="775"/>
        <item x="1439"/>
        <item x="1166"/>
        <item x="1167"/>
        <item m="1" x="1879"/>
        <item x="311"/>
        <item x="1429"/>
        <item x="1245"/>
        <item x="485"/>
        <item x="1326"/>
        <item x="1279"/>
        <item x="1437"/>
        <item x="465"/>
        <item x="1293"/>
        <item x="1294"/>
        <item x="447"/>
        <item x="1387"/>
        <item x="1229"/>
        <item x="408"/>
        <item x="573"/>
        <item x="425"/>
        <item x="1079"/>
        <item x="546"/>
        <item m="1" x="1873"/>
        <item x="1075"/>
        <item x="1175"/>
        <item x="436"/>
        <item x="1120"/>
        <item x="999"/>
        <item x="262"/>
        <item x="1404"/>
        <item x="697"/>
        <item x="317"/>
        <item x="705"/>
        <item x="1198"/>
        <item x="1124"/>
        <item x="1260"/>
        <item x="412"/>
        <item x="1299"/>
        <item x="925"/>
        <item x="216"/>
        <item x="944"/>
        <item x="190"/>
        <item x="226"/>
        <item x="610"/>
        <item x="228"/>
        <item x="1396"/>
        <item x="1446"/>
        <item x="616"/>
        <item x="877"/>
        <item x="763"/>
        <item x="785"/>
        <item x="885"/>
        <item x="529"/>
        <item x="367"/>
        <item x="644"/>
        <item x="1448"/>
        <item x="634"/>
        <item x="815"/>
        <item x="933"/>
        <item x="1021"/>
        <item x="1208"/>
        <item x="339"/>
        <item x="193"/>
        <item x="1156"/>
        <item x="1451"/>
        <item x="1386"/>
        <item x="354"/>
        <item x="1392"/>
        <item x="773"/>
        <item x="1411"/>
        <item x="1377"/>
        <item x="1378"/>
        <item m="1" x="1876"/>
        <item x="1031"/>
        <item x="609"/>
        <item x="1117"/>
        <item x="604"/>
        <item x="566"/>
        <item x="662"/>
        <item x="698"/>
        <item x="232"/>
        <item x="567"/>
        <item x="547"/>
        <item x="550"/>
        <item x="830"/>
        <item x="285"/>
        <item x="557"/>
        <item x="831"/>
        <item x="1400"/>
        <item x="1310"/>
        <item x="482"/>
        <item x="978"/>
        <item x="894"/>
        <item m="1" x="1881"/>
        <item x="654"/>
        <item x="269"/>
        <item x="1339"/>
        <item x="330"/>
        <item x="1064"/>
        <item x="1367"/>
        <item x="626"/>
        <item x="1178"/>
        <item x="825"/>
        <item x="236"/>
        <item x="1405"/>
        <item x="1312"/>
        <item x="1176"/>
        <item x="165"/>
        <item x="139"/>
        <item x="951"/>
        <item x="578"/>
        <item x="961"/>
        <item x="722"/>
        <item x="467"/>
        <item x="659"/>
        <item x="1130"/>
        <item x="1234"/>
        <item x="1244"/>
        <item x="1170"/>
        <item x="668"/>
        <item x="1000"/>
        <item x="608"/>
        <item x="1337"/>
        <item x="1061"/>
        <item x="1379"/>
        <item m="1" x="1880"/>
        <item x="863"/>
        <item x="1149"/>
        <item x="1358"/>
        <item x="859"/>
        <item x="990"/>
        <item x="517"/>
        <item x="1137"/>
        <item x="714"/>
        <item x="329"/>
        <item x="1243"/>
        <item x="248"/>
        <item x="206"/>
        <item x="1052"/>
        <item m="1" x="1875"/>
        <item x="1168"/>
        <item x="955"/>
        <item x="558"/>
        <item t="default"/>
      </items>
    </pivotField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 sortType="descending">
      <items count="11">
        <item x="4"/>
        <item x="7"/>
        <item x="2"/>
        <item x="5"/>
        <item x="3"/>
        <item x="8"/>
        <item x="6"/>
        <item m="1" x="9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Col" multipleItemSelectionAllowed="1" showAll="0" sortType="descending">
      <items count="23">
        <item x="0"/>
        <item x="3"/>
        <item m="1" x="20"/>
        <item m="1" x="16"/>
        <item m="1" x="21"/>
        <item m="1" x="18"/>
        <item m="1" x="19"/>
        <item x="10"/>
        <item x="7"/>
        <item m="1" x="17"/>
        <item x="1"/>
        <item m="1" x="15"/>
        <item m="1" x="12"/>
        <item m="1" x="14"/>
        <item m="1" x="13"/>
        <item x="6"/>
        <item x="11"/>
        <item x="8"/>
        <item x="2"/>
        <item x="4"/>
        <item x="5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multipleItemSelectionAllowed="1" showAll="0"/>
    <pivotField axis="axisPage" multipleItemSelectionAllowed="1" showAll="0">
      <items count="58"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multipleItemSelectionAllowed="1" showAll="0" defaultSubtotal="0">
      <items count="9">
        <item x="6"/>
        <item x="5"/>
        <item m="1" x="8"/>
        <item m="1" x="7"/>
        <item x="2"/>
        <item x="1"/>
        <item x="0"/>
        <item x="3"/>
        <item x="4"/>
      </items>
    </pivotField>
    <pivotField showAll="0" defaultSubtotal="0">
      <items count="5">
        <item x="4"/>
        <item x="3"/>
        <item x="1"/>
        <item x="2"/>
        <item x="0"/>
      </items>
    </pivotField>
  </pivotFields>
  <rowFields count="1">
    <field x="0"/>
  </rowFields>
  <rowItems count="18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80"/>
    </i>
    <i>
      <x v="1881"/>
    </i>
    <i>
      <x v="1882"/>
    </i>
  </rowItems>
  <colFields count="1">
    <field x="9"/>
  </colFields>
  <colItems count="12">
    <i>
      <x v="16"/>
    </i>
    <i>
      <x/>
    </i>
    <i>
      <x v="15"/>
    </i>
    <i>
      <x v="1"/>
    </i>
    <i>
      <x v="19"/>
    </i>
    <i>
      <x v="10"/>
    </i>
    <i>
      <x v="21"/>
    </i>
    <i>
      <x v="17"/>
    </i>
    <i>
      <x v="7"/>
    </i>
    <i>
      <x v="18"/>
    </i>
    <i>
      <x v="20"/>
    </i>
    <i>
      <x v="8"/>
    </i>
  </colItems>
  <pageFields count="3">
    <pageField fld="11" hier="-1"/>
    <pageField fld="12" hier="-1"/>
    <pageField fld="7" hier="-1"/>
  </pageFields>
  <dataFields count="1">
    <dataField name="Average of Salary in USD" fld="5" subtotal="average" baseField="0" baseItem="0" numFmtId="3"/>
  </dataFields>
  <formats count="5">
    <format dxfId="4">
      <pivotArea field="0" type="button" dataOnly="0" labelOnly="1" outline="0" axis="axisRow" fieldPosition="0"/>
    </format>
    <format dxfId="3">
      <pivotArea dataOnly="0" labelOnly="1" fieldPosition="0">
        <references count="1">
          <reference field="9" count="0"/>
        </references>
      </pivotArea>
    </format>
    <format dxfId="2">
      <pivotArea dataOnly="0" labelOnly="1" grandCol="1" outline="0" fieldPosition="0"/>
    </format>
    <format dxfId="1">
      <pivotArea field="0" type="button" dataOnly="0" labelOnly="1" outline="0" axis="axisRow" fieldPosition="0"/>
    </format>
    <format dxfId="0">
      <pivotArea dataOnly="0" labelOnly="1" fieldPosition="0">
        <references count="1">
          <reference field="9" count="0"/>
        </references>
      </pivotArea>
    </format>
  </formats>
  <chartFormats count="3">
    <chartFormat chart="0" format="1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6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67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5.xml><?xml version="1.0" encoding="utf-8"?>
<pivotTableDefinition xmlns="http://schemas.openxmlformats.org/spreadsheetml/2006/main" name="pvtBox2" cacheId="0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chartFormat="2">
  <location ref="P24:Y1893" firstHeaderRow="1" firstDataRow="2" firstDataCol="1" rowPageCount="3" colPageCount="1"/>
  <pivotFields count="14">
    <pivotField axis="axisRow" showAll="0">
      <items count="1884">
        <item x="1852"/>
        <item x="109"/>
        <item x="56"/>
        <item x="1704"/>
        <item x="61"/>
        <item x="81"/>
        <item x="1463"/>
        <item x="116"/>
        <item x="1728"/>
        <item x="115"/>
        <item x="1615"/>
        <item x="1812"/>
        <item x="113"/>
        <item x="69"/>
        <item x="1545"/>
        <item x="30"/>
        <item x="1498"/>
        <item x="74"/>
        <item x="1828"/>
        <item x="1689"/>
        <item x="1814"/>
        <item x="1515"/>
        <item x="1800"/>
        <item x="1572"/>
        <item x="1742"/>
        <item x="50"/>
        <item x="1737"/>
        <item x="1803"/>
        <item x="1824"/>
        <item x="83"/>
        <item x="1847"/>
        <item x="58"/>
        <item x="1796"/>
        <item x="121"/>
        <item x="1469"/>
        <item x="1599"/>
        <item x="1768"/>
        <item x="1844"/>
        <item x="1589"/>
        <item x="1809"/>
        <item x="1602"/>
        <item x="1645"/>
        <item m="1" x="1882"/>
        <item x="1810"/>
        <item x="1688"/>
        <item x="1817"/>
        <item x="1650"/>
        <item x="12"/>
        <item x="1651"/>
        <item x="1626"/>
        <item x="94"/>
        <item x="1858"/>
        <item x="1628"/>
        <item x="1842"/>
        <item x="1774"/>
        <item x="1627"/>
        <item x="1753"/>
        <item x="1738"/>
        <item x="38"/>
        <item x="59"/>
        <item x="49"/>
        <item x="1667"/>
        <item x="1546"/>
        <item x="1703"/>
        <item x="1540"/>
        <item x="1544"/>
        <item x="64"/>
        <item x="1506"/>
        <item x="1652"/>
        <item x="31"/>
        <item x="1505"/>
        <item x="92"/>
        <item x="55"/>
        <item x="110"/>
        <item x="1633"/>
        <item x="1467"/>
        <item x="106"/>
        <item x="1690"/>
        <item x="100"/>
        <item x="1708"/>
        <item x="5"/>
        <item x="1483"/>
        <item x="122"/>
        <item x="93"/>
        <item x="1492"/>
        <item x="1552"/>
        <item x="1743"/>
        <item x="1736"/>
        <item x="1479"/>
        <item x="1754"/>
        <item x="1866"/>
        <item x="1573"/>
        <item x="1519"/>
        <item x="1781"/>
        <item x="1531"/>
        <item x="1744"/>
        <item x="1653"/>
        <item x="1578"/>
        <item x="1553"/>
        <item x="1532"/>
        <item x="1790"/>
        <item x="1677"/>
        <item x="1797"/>
        <item x="1755"/>
        <item x="1649"/>
        <item x="1614"/>
        <item x="1724"/>
        <item x="1547"/>
        <item x="1691"/>
        <item x="1646"/>
        <item x="88"/>
        <item x="1705"/>
        <item x="1609"/>
        <item x="1548"/>
        <item x="1656"/>
        <item x="101"/>
        <item x="1678"/>
        <item x="1643"/>
        <item x="35"/>
        <item x="1692"/>
        <item x="1740"/>
        <item x="1554"/>
        <item x="10"/>
        <item x="1729"/>
        <item x="41"/>
        <item x="1756"/>
        <item x="1818"/>
        <item x="76"/>
        <item x="1717"/>
        <item x="1668"/>
        <item x="1491"/>
        <item x="1590"/>
        <item x="1811"/>
        <item x="1603"/>
        <item x="1701"/>
        <item x="1745"/>
        <item x="1632"/>
        <item x="1851"/>
        <item x="1671"/>
        <item x="1501"/>
        <item x="1654"/>
        <item x="1718"/>
        <item x="1527"/>
        <item x="1539"/>
        <item x="1555"/>
        <item x="1600"/>
        <item x="65"/>
        <item x="1758"/>
        <item x="1516"/>
        <item x="42"/>
        <item x="89"/>
        <item x="107"/>
        <item x="1533"/>
        <item x="40"/>
        <item x="13"/>
        <item x="1687"/>
        <item x="1843"/>
        <item x="1574"/>
        <item x="1647"/>
        <item x="1662"/>
        <item x="1634"/>
        <item x="1784"/>
        <item x="1499"/>
        <item x="8"/>
        <item x="1786"/>
        <item x="1556"/>
        <item x="1830"/>
        <item x="1538"/>
        <item x="1863"/>
        <item x="1713"/>
        <item x="1610"/>
        <item x="1794"/>
        <item x="1528"/>
        <item x="32"/>
        <item x="1864"/>
        <item x="95"/>
        <item x="85"/>
        <item x="1490"/>
        <item x="1735"/>
        <item x="1593"/>
        <item x="1741"/>
        <item x="1746"/>
        <item x="1635"/>
        <item x="20"/>
        <item x="112"/>
        <item x="1557"/>
        <item x="1644"/>
        <item x="1775"/>
        <item x="1636"/>
        <item x="1517"/>
        <item x="1611"/>
        <item x="1594"/>
        <item x="133"/>
        <item x="1512"/>
        <item x="1534"/>
        <item x="1857"/>
        <item x="134"/>
        <item x="1684"/>
        <item x="14"/>
        <item x="1763"/>
        <item x="1709"/>
        <item x="1624"/>
        <item x="1495"/>
        <item x="1693"/>
        <item x="1459"/>
        <item x="79"/>
        <item x="98"/>
        <item x="84"/>
        <item x="1507"/>
        <item x="1732"/>
        <item x="1558"/>
        <item x="1734"/>
        <item x="1719"/>
        <item m="1" x="1878"/>
        <item x="1831"/>
        <item x="1850"/>
        <item x="1584"/>
        <item x="1473"/>
        <item x="1835"/>
        <item x="1559"/>
        <item x="1694"/>
        <item x="1726"/>
        <item x="1606"/>
        <item x="1860"/>
        <item x="1617"/>
        <item x="1489"/>
        <item x="1520"/>
        <item x="1674"/>
        <item x="1591"/>
        <item x="1637"/>
        <item x="1616"/>
        <item x="1789"/>
        <item x="1514"/>
        <item x="108"/>
        <item x="1581"/>
        <item x="66"/>
        <item x="1565"/>
        <item x="1535"/>
        <item x="1595"/>
        <item x="1621"/>
        <item x="1560"/>
        <item x="1472"/>
        <item x="1518"/>
        <item x="1791"/>
        <item x="1707"/>
        <item x="1778"/>
        <item x="1675"/>
        <item x="86"/>
        <item x="1766"/>
        <item x="25"/>
        <item x="1476"/>
        <item x="124"/>
        <item x="1685"/>
        <item x="18"/>
        <item x="1761"/>
        <item x="78"/>
        <item x="1582"/>
        <item x="48"/>
        <item x="97"/>
        <item x="62"/>
        <item x="130"/>
        <item x="1569"/>
        <item x="29"/>
        <item x="1503"/>
        <item x="1841"/>
        <item x="1747"/>
        <item x="1561"/>
        <item x="60"/>
        <item x="1513"/>
        <item x="1827"/>
        <item x="1575"/>
        <item x="1562"/>
        <item x="103"/>
        <item x="87"/>
        <item x="71"/>
        <item x="1813"/>
        <item x="36"/>
        <item x="1757"/>
        <item x="1806"/>
        <item x="99"/>
        <item x="1776"/>
        <item x="102"/>
        <item x="39"/>
        <item x="16"/>
        <item x="1702"/>
        <item x="1618"/>
        <item x="1731"/>
        <item x="1840"/>
        <item x="67"/>
        <item x="1720"/>
        <item x="1865"/>
        <item x="51"/>
        <item x="1767"/>
        <item x="1576"/>
        <item x="1805"/>
        <item x="90"/>
        <item x="82"/>
        <item x="1672"/>
        <item x="26"/>
        <item x="1612"/>
        <item x="117"/>
        <item x="23"/>
        <item x="1"/>
        <item x="1748"/>
        <item x="1764"/>
        <item x="1739"/>
        <item x="1780"/>
        <item x="1480"/>
        <item x="54"/>
        <item x="120"/>
        <item x="1596"/>
        <item x="0"/>
        <item x="1663"/>
        <item x="1638"/>
        <item x="1801"/>
        <item x="1749"/>
        <item x="1474"/>
        <item x="131"/>
        <item x="1716"/>
        <item x="1710"/>
        <item x="43"/>
        <item x="1823"/>
        <item x="1529"/>
        <item x="1788"/>
        <item x="1496"/>
        <item x="1630"/>
        <item x="1622"/>
        <item x="68"/>
        <item x="6"/>
        <item x="1845"/>
        <item x="1470"/>
        <item x="1721"/>
        <item x="9"/>
        <item x="1848"/>
        <item x="1773"/>
        <item x="114"/>
        <item x="45"/>
        <item x="1521"/>
        <item x="1508"/>
        <item x="1859"/>
        <item x="1821"/>
        <item x="1661"/>
        <item x="1673"/>
        <item x="1477"/>
        <item x="128"/>
        <item x="1468"/>
        <item x="77"/>
        <item x="1657"/>
        <item x="1585"/>
        <item x="1580"/>
        <item x="1464"/>
        <item x="1605"/>
        <item x="33"/>
        <item x="47"/>
        <item x="1779"/>
        <item x="1601"/>
        <item x="1549"/>
        <item x="1607"/>
        <item x="1537"/>
        <item x="91"/>
        <item x="70"/>
        <item x="1478"/>
        <item x="1798"/>
        <item x="1836"/>
        <item x="1733"/>
        <item x="3"/>
        <item x="1462"/>
        <item x="1466"/>
        <item x="1832"/>
        <item x="1566"/>
        <item x="1787"/>
        <item x="1524"/>
        <item x="17"/>
        <item x="1829"/>
        <item x="1706"/>
        <item x="1714"/>
        <item x="1807"/>
        <item x="1822"/>
        <item x="1727"/>
        <item x="1711"/>
        <item x="1730"/>
        <item x="1664"/>
        <item x="1819"/>
        <item x="1695"/>
        <item x="1815"/>
        <item x="1511"/>
        <item x="72"/>
        <item x="1597"/>
        <item x="15"/>
        <item x="1802"/>
        <item x="1550"/>
        <item x="1712"/>
        <item x="1750"/>
        <item x="1769"/>
        <item x="1592"/>
        <item x="1762"/>
        <item x="1679"/>
        <item x="1853"/>
        <item x="1846"/>
        <item x="1623"/>
        <item x="1660"/>
        <item x="1639"/>
        <item x="104"/>
        <item x="96"/>
        <item x="1658"/>
        <item x="1680"/>
        <item x="63"/>
        <item x="1759"/>
        <item x="57"/>
        <item x="1488"/>
        <item x="1500"/>
        <item x="1861"/>
        <item x="1586"/>
        <item x="21"/>
        <item x="1837"/>
        <item x="1820"/>
        <item x="2"/>
        <item x="22"/>
        <item x="132"/>
        <item x="1770"/>
        <item x="1771"/>
        <item x="1782"/>
        <item x="1640"/>
        <item x="1570"/>
        <item x="1504"/>
        <item x="127"/>
        <item x="1536"/>
        <item x="1838"/>
        <item x="1577"/>
        <item x="1587"/>
        <item x="1619"/>
        <item x="1484"/>
        <item x="34"/>
        <item x="1854"/>
        <item x="1795"/>
        <item x="1563"/>
        <item x="1670"/>
        <item x="1494"/>
        <item x="1686"/>
        <item x="1856"/>
        <item x="1579"/>
        <item x="1525"/>
        <item x="1696"/>
        <item x="1833"/>
        <item x="1568"/>
        <item x="1804"/>
        <item x="126"/>
        <item x="52"/>
        <item x="111"/>
        <item x="1564"/>
        <item x="1642"/>
        <item x="1683"/>
        <item x="1481"/>
        <item x="1681"/>
        <item x="1722"/>
        <item x="1752"/>
        <item x="53"/>
        <item x="1604"/>
        <item x="1855"/>
        <item x="1543"/>
        <item x="1867"/>
        <item x="1471"/>
        <item x="1697"/>
        <item x="1598"/>
        <item x="1723"/>
        <item x="1792"/>
        <item x="118"/>
        <item m="1" x="1871"/>
        <item x="1772"/>
        <item x="1783"/>
        <item x="1530"/>
        <item x="1682"/>
        <item x="1465"/>
        <item x="1493"/>
        <item x="1475"/>
        <item x="1526"/>
        <item x="1698"/>
        <item x="1620"/>
        <item x="73"/>
        <item x="1665"/>
        <item x="1793"/>
        <item x="129"/>
        <item x="1460"/>
        <item x="1725"/>
        <item x="1751"/>
        <item x="1497"/>
        <item x="1862"/>
        <item x="24"/>
        <item x="1676"/>
        <item x="1816"/>
        <item x="1608"/>
        <item x="1785"/>
        <item x="19"/>
        <item x="28"/>
        <item x="1509"/>
        <item x="1659"/>
        <item x="105"/>
        <item x="1825"/>
        <item x="1839"/>
        <item x="1834"/>
        <item x="119"/>
        <item x="44"/>
        <item x="1777"/>
        <item x="1482"/>
        <item x="1571"/>
        <item x="7"/>
        <item x="1669"/>
        <item x="1655"/>
        <item x="1631"/>
        <item x="37"/>
        <item x="1808"/>
        <item x="1542"/>
        <item x="1583"/>
        <item x="1510"/>
        <item x="1502"/>
        <item x="1826"/>
        <item x="1461"/>
        <item x="46"/>
        <item x="1648"/>
        <item x="1551"/>
        <item x="1522"/>
        <item x="4"/>
        <item x="1588"/>
        <item x="1629"/>
        <item x="1485"/>
        <item x="1523"/>
        <item x="1699"/>
        <item x="1487"/>
        <item m="1" x="1869"/>
        <item x="1715"/>
        <item x="1849"/>
        <item x="1541"/>
        <item x="125"/>
        <item x="80"/>
        <item x="1799"/>
        <item x="1666"/>
        <item x="123"/>
        <item x="75"/>
        <item x="1700"/>
        <item x="27"/>
        <item x="1613"/>
        <item x="11"/>
        <item x="1486"/>
        <item x="1765"/>
        <item x="1567"/>
        <item x="1641"/>
        <item x="1760"/>
        <item x="1625"/>
        <item x="953"/>
        <item x="273"/>
        <item x="780"/>
        <item x="211"/>
        <item x="1412"/>
        <item x="507"/>
        <item x="840"/>
        <item x="1272"/>
        <item x="488"/>
        <item x="212"/>
        <item x="196"/>
        <item x="491"/>
        <item x="817"/>
        <item x="164"/>
        <item x="562"/>
        <item x="864"/>
        <item x="276"/>
        <item x="727"/>
        <item x="346"/>
        <item x="200"/>
        <item x="162"/>
        <item x="1165"/>
        <item x="587"/>
        <item x="142"/>
        <item x="518"/>
        <item x="320"/>
        <item x="1151"/>
        <item x="301"/>
        <item x="180"/>
        <item x="718"/>
        <item x="1152"/>
        <item x="762"/>
        <item x="617"/>
        <item x="559"/>
        <item x="1060"/>
        <item x="750"/>
        <item x="921"/>
        <item x="1228"/>
        <item x="187"/>
        <item x="374"/>
        <item x="777"/>
        <item x="243"/>
        <item x="1036"/>
        <item x="588"/>
        <item x="298"/>
        <item x="283"/>
        <item x="905"/>
        <item x="237"/>
        <item x="623"/>
        <item x="723"/>
        <item x="1227"/>
        <item x="930"/>
        <item x="274"/>
        <item x="879"/>
        <item x="602"/>
        <item x="355"/>
        <item x="194"/>
        <item x="141"/>
        <item x="1204"/>
        <item x="166"/>
        <item x="245"/>
        <item x="263"/>
        <item x="865"/>
        <item x="1397"/>
        <item x="521"/>
        <item x="1012"/>
        <item x="1105"/>
        <item x="480"/>
        <item x="1182"/>
        <item x="462"/>
        <item x="532"/>
        <item x="223"/>
        <item x="1078"/>
        <item x="1239"/>
        <item x="666"/>
        <item x="1223"/>
        <item x="1311"/>
        <item x="1361"/>
        <item x="821"/>
        <item x="935"/>
        <item x="152"/>
        <item x="1433"/>
        <item x="1019"/>
        <item x="498"/>
        <item x="1106"/>
        <item x="1417"/>
        <item x="1041"/>
        <item x="1215"/>
        <item x="1226"/>
        <item x="1018"/>
        <item x="708"/>
        <item x="1195"/>
        <item x="505"/>
        <item x="649"/>
        <item x="1300"/>
        <item x="1357"/>
        <item x="1212"/>
        <item x="493"/>
        <item x="478"/>
        <item x="595"/>
        <item x="1049"/>
        <item x="1200"/>
        <item x="738"/>
        <item x="703"/>
        <item x="1199"/>
        <item x="1232"/>
        <item x="473"/>
        <item x="385"/>
        <item x="746"/>
        <item x="1407"/>
        <item x="833"/>
        <item x="1048"/>
        <item x="1046"/>
        <item x="323"/>
        <item x="1034"/>
        <item x="1093"/>
        <item x="651"/>
        <item x="238"/>
        <item x="1238"/>
        <item x="286"/>
        <item x="1347"/>
        <item x="1246"/>
        <item x="1115"/>
        <item x="808"/>
        <item x="786"/>
        <item x="601"/>
        <item x="264"/>
        <item x="1231"/>
        <item x="1302"/>
        <item x="198"/>
        <item x="889"/>
        <item x="1352"/>
        <item x="1103"/>
        <item x="1051"/>
        <item x="1030"/>
        <item x="418"/>
        <item x="790"/>
        <item x="770"/>
        <item x="1308"/>
        <item x="1309"/>
        <item x="598"/>
        <item x="1116"/>
        <item x="1327"/>
        <item x="1329"/>
        <item x="1458"/>
        <item x="1123"/>
        <item x="702"/>
        <item x="1456"/>
        <item x="958"/>
        <item x="1324"/>
        <item x="1318"/>
        <item x="481"/>
        <item x="1428"/>
        <item x="1305"/>
        <item x="568"/>
        <item x="771"/>
        <item x="892"/>
        <item x="361"/>
        <item x="870"/>
        <item x="1314"/>
        <item x="1097"/>
        <item x="1144"/>
        <item x="899"/>
        <item x="1331"/>
        <item x="1432"/>
        <item x="769"/>
        <item x="1141"/>
        <item x="599"/>
        <item x="477"/>
        <item x="1107"/>
        <item x="575"/>
        <item x="431"/>
        <item x="734"/>
        <item x="344"/>
        <item x="390"/>
        <item x="969"/>
        <item x="962"/>
        <item x="1009"/>
        <item x="1346"/>
        <item x="755"/>
        <item x="1319"/>
        <item x="483"/>
        <item x="910"/>
        <item x="1366"/>
        <item x="325"/>
        <item x="994"/>
        <item x="895"/>
        <item x="860"/>
        <item x="779"/>
        <item x="787"/>
        <item x="744"/>
        <item x="681"/>
        <item x="1045"/>
        <item x="884"/>
        <item x="904"/>
        <item x="1014"/>
        <item x="277"/>
        <item x="964"/>
        <item x="1394"/>
        <item x="387"/>
        <item x="258"/>
        <item x="1301"/>
        <item x="1356"/>
        <item x="982"/>
        <item x="1082"/>
        <item x="487"/>
        <item x="406"/>
        <item x="570"/>
        <item x="227"/>
        <item x="1099"/>
        <item x="1180"/>
        <item x="1348"/>
        <item x="1250"/>
        <item x="375"/>
        <item x="284"/>
        <item x="501"/>
        <item x="798"/>
        <item x="1255"/>
        <item x="794"/>
        <item x="772"/>
        <item x="469"/>
        <item x="974"/>
        <item x="1413"/>
        <item x="1104"/>
        <item x="805"/>
        <item x="484"/>
        <item x="255"/>
        <item x="571"/>
        <item x="1368"/>
        <item x="912"/>
        <item x="1355"/>
        <item x="674"/>
        <item x="873"/>
        <item x="613"/>
        <item x="544"/>
        <item x="806"/>
        <item x="373"/>
        <item x="590"/>
        <item x="1092"/>
        <item x="600"/>
        <item x="135"/>
        <item x="1317"/>
        <item x="352"/>
        <item x="883"/>
        <item x="309"/>
        <item x="1351"/>
        <item x="1001"/>
        <item x="365"/>
        <item x="987"/>
        <item x="1235"/>
        <item x="1006"/>
        <item x="420"/>
        <item x="1454"/>
        <item x="1193"/>
        <item x="1419"/>
        <item x="444"/>
        <item x="1213"/>
        <item x="1173"/>
        <item x="966"/>
        <item x="163"/>
        <item x="1005"/>
        <item x="1371"/>
        <item x="781"/>
        <item x="1098"/>
        <item x="519"/>
        <item x="1269"/>
        <item x="266"/>
        <item x="1424"/>
        <item x="876"/>
        <item x="991"/>
        <item x="230"/>
        <item x="289"/>
        <item x="614"/>
        <item x="853"/>
        <item x="653"/>
        <item x="1398"/>
        <item x="624"/>
        <item x="1281"/>
        <item x="213"/>
        <item x="288"/>
        <item x="1438"/>
        <item x="1435"/>
        <item x="1349"/>
        <item x="680"/>
        <item x="809"/>
        <item x="1138"/>
        <item x="520"/>
        <item x="341"/>
        <item x="1425"/>
        <item x="1388"/>
        <item x="584"/>
        <item x="1083"/>
        <item x="1353"/>
        <item x="959"/>
        <item x="700"/>
        <item x="561"/>
        <item x="388"/>
        <item x="435"/>
        <item x="1315"/>
        <item x="671"/>
        <item x="1291"/>
        <item x="397"/>
        <item x="337"/>
        <item x="173"/>
        <item x="814"/>
        <item x="1129"/>
        <item x="514"/>
        <item x="332"/>
        <item x="695"/>
        <item x="443"/>
        <item x="847"/>
        <item x="280"/>
        <item x="1440"/>
        <item x="490"/>
        <item x="625"/>
        <item x="1068"/>
        <item x="1196"/>
        <item x="1218"/>
        <item x="967"/>
        <item x="1102"/>
        <item x="224"/>
        <item x="1381"/>
        <item x="887"/>
        <item x="1119"/>
        <item x="1015"/>
        <item x="383"/>
        <item x="534"/>
        <item x="741"/>
        <item x="717"/>
        <item x="300"/>
        <item x="1042"/>
        <item x="1224"/>
        <item x="992"/>
        <item x="1214"/>
        <item x="627"/>
        <item x="430"/>
        <item x="1142"/>
        <item x="881"/>
        <item x="826"/>
        <item x="640"/>
        <item x="993"/>
        <item x="509"/>
        <item x="549"/>
        <item x="1206"/>
        <item x="1321"/>
        <item x="963"/>
        <item x="648"/>
        <item x="857"/>
        <item x="326"/>
        <item x="267"/>
        <item x="303"/>
        <item x="1445"/>
        <item x="497"/>
        <item x="725"/>
        <item x="752"/>
        <item x="1133"/>
        <item x="710"/>
        <item x="699"/>
        <item x="171"/>
        <item x="1220"/>
        <item x="1112"/>
        <item x="235"/>
        <item x="1203"/>
        <item x="539"/>
        <item x="343"/>
        <item x="701"/>
        <item x="932"/>
        <item x="690"/>
        <item x="1414"/>
        <item x="729"/>
        <item x="867"/>
        <item x="474"/>
        <item x="156"/>
        <item x="611"/>
        <item x="1147"/>
        <item x="1058"/>
        <item x="1336"/>
        <item x="499"/>
        <item x="1118"/>
        <item x="1298"/>
        <item x="1159"/>
        <item x="1047"/>
        <item x="1065"/>
        <item x="328"/>
        <item x="1054"/>
        <item x="581"/>
        <item x="1004"/>
        <item x="1017"/>
        <item x="941"/>
        <item x="976"/>
        <item x="579"/>
        <item x="214"/>
        <item x="179"/>
        <item x="242"/>
        <item x="421"/>
        <item x="1320"/>
        <item x="927"/>
        <item x="836"/>
        <item x="1155"/>
        <item x="1406"/>
        <item x="1364"/>
        <item x="249"/>
        <item x="1265"/>
        <item x="1297"/>
        <item x="316"/>
        <item x="936"/>
        <item x="318"/>
        <item x="1059"/>
        <item x="1153"/>
        <item x="503"/>
        <item x="661"/>
        <item x="761"/>
        <item x="664"/>
        <item x="1248"/>
        <item x="137"/>
        <item x="1171"/>
        <item x="1257"/>
        <item x="1066"/>
        <item x="511"/>
        <item x="875"/>
        <item x="838"/>
        <item x="239"/>
        <item x="906"/>
        <item x="1085"/>
        <item x="1191"/>
        <item x="1457"/>
        <item x="849"/>
        <item x="799"/>
        <item x="1316"/>
        <item x="172"/>
        <item x="882"/>
        <item x="691"/>
        <item x="628"/>
        <item x="1181"/>
        <item x="792"/>
        <item x="399"/>
        <item x="658"/>
        <item x="1422"/>
        <item x="689"/>
        <item x="1283"/>
        <item x="1252"/>
        <item x="1247"/>
        <item x="855"/>
        <item x="1114"/>
        <item x="1184"/>
        <item x="1230"/>
        <item x="850"/>
        <item x="886"/>
        <item x="331"/>
        <item x="350"/>
        <item x="1011"/>
        <item x="642"/>
        <item x="1132"/>
        <item x="433"/>
        <item x="965"/>
        <item x="1143"/>
        <item x="1073"/>
        <item x="1020"/>
        <item x="1025"/>
        <item x="1043"/>
        <item x="1345"/>
        <item x="622"/>
        <item x="1140"/>
        <item x="957"/>
        <item x="1189"/>
        <item x="1023"/>
        <item x="555"/>
        <item x="191"/>
        <item x="455"/>
        <item x="952"/>
        <item x="739"/>
        <item x="800"/>
        <item x="709"/>
        <item x="1108"/>
        <item x="1033"/>
        <item x="1003"/>
        <item x="394"/>
        <item x="835"/>
        <item x="1221"/>
        <item x="582"/>
        <item x="1288"/>
        <item x="679"/>
        <item x="1067"/>
        <item x="305"/>
        <item x="732"/>
        <item x="270"/>
        <item x="618"/>
        <item x="970"/>
        <item x="310"/>
        <item x="796"/>
        <item x="788"/>
        <item x="1037"/>
        <item x="1240"/>
        <item x="704"/>
        <item x="784"/>
        <item x="1434"/>
        <item x="167"/>
        <item x="638"/>
        <item x="1452"/>
        <item x="971"/>
        <item x="621"/>
        <item x="452"/>
        <item x="891"/>
        <item x="1139"/>
        <item x="340"/>
        <item x="569"/>
        <item x="647"/>
        <item x="1134"/>
        <item x="1389"/>
        <item x="728"/>
        <item x="510"/>
        <item x="1373"/>
        <item x="202"/>
        <item x="153"/>
        <item x="1236"/>
        <item x="1233"/>
        <item x="620"/>
        <item x="182"/>
        <item x="960"/>
        <item x="803"/>
        <item x="197"/>
        <item x="1160"/>
        <item x="1070"/>
        <item x="531"/>
        <item x="234"/>
        <item x="495"/>
        <item x="554"/>
        <item x="675"/>
        <item x="396"/>
        <item x="1177"/>
        <item x="1131"/>
        <item x="257"/>
        <item x="359"/>
        <item x="586"/>
        <item x="989"/>
        <item x="834"/>
        <item x="1202"/>
        <item x="735"/>
        <item x="1026"/>
        <item x="513"/>
        <item x="348"/>
        <item x="669"/>
        <item x="1169"/>
        <item x="766"/>
        <item x="376"/>
        <item x="404"/>
        <item x="924"/>
        <item x="312"/>
        <item x="807"/>
        <item x="1418"/>
        <item x="1056"/>
        <item x="470"/>
        <item x="687"/>
        <item x="409"/>
        <item x="204"/>
        <item x="656"/>
        <item x="1040"/>
        <item x="1296"/>
        <item x="411"/>
        <item x="556"/>
        <item x="1343"/>
        <item x="222"/>
        <item x="915"/>
        <item x="1338"/>
        <item x="1013"/>
        <item x="416"/>
        <item x="975"/>
        <item x="381"/>
        <item x="1062"/>
        <item x="1278"/>
        <item x="878"/>
        <item x="231"/>
        <item x="596"/>
        <item x="942"/>
        <item x="244"/>
        <item x="972"/>
        <item x="225"/>
        <item x="583"/>
        <item x="629"/>
        <item x="432"/>
        <item x="934"/>
        <item x="1002"/>
        <item x="342"/>
        <item x="252"/>
        <item x="896"/>
        <item x="192"/>
        <item x="294"/>
        <item x="1335"/>
        <item x="1055"/>
        <item x="1190"/>
        <item x="256"/>
        <item x="250"/>
        <item x="410"/>
        <item x="938"/>
        <item x="319"/>
        <item x="783"/>
        <item x="1441"/>
        <item x="290"/>
        <item x="1069"/>
        <item x="334"/>
        <item x="843"/>
        <item x="900"/>
        <item x="210"/>
        <item x="984"/>
        <item x="1270"/>
        <item x="646"/>
        <item x="1393"/>
        <item x="1369"/>
        <item x="188"/>
        <item x="591"/>
        <item x="207"/>
        <item x="457"/>
        <item x="1264"/>
        <item x="686"/>
        <item x="576"/>
        <item x="564"/>
        <item x="804"/>
        <item x="1267"/>
        <item x="745"/>
        <item x="645"/>
        <item x="168"/>
        <item x="1258"/>
        <item x="822"/>
        <item x="272"/>
        <item x="1209"/>
        <item x="349"/>
        <item x="422"/>
        <item x="1362"/>
        <item x="551"/>
        <item x="552"/>
        <item x="1436"/>
        <item x="472"/>
        <item x="405"/>
        <item x="429"/>
        <item x="832"/>
        <item x="1032"/>
        <item x="176"/>
        <item x="1225"/>
        <item x="463"/>
        <item x="1071"/>
        <item x="1217"/>
        <item x="541"/>
        <item x="419"/>
        <item x="379"/>
        <item m="1" x="1868"/>
        <item x="148"/>
        <item x="1306"/>
        <item x="657"/>
        <item x="880"/>
        <item x="823"/>
        <item x="486"/>
        <item x="189"/>
        <item x="1426"/>
        <item x="897"/>
        <item x="380"/>
        <item x="1276"/>
        <item x="715"/>
        <item x="1430"/>
        <item x="441"/>
        <item x="356"/>
        <item x="506"/>
        <item x="451"/>
        <item x="721"/>
        <item x="229"/>
        <item x="594"/>
        <item x="1146"/>
        <item x="415"/>
        <item x="1375"/>
        <item x="1344"/>
        <item x="553"/>
        <item x="293"/>
        <item x="918"/>
        <item x="545"/>
        <item x="767"/>
        <item x="181"/>
        <item x="1384"/>
        <item x="186"/>
        <item x="304"/>
        <item x="919"/>
        <item x="370"/>
        <item x="1390"/>
        <item x="828"/>
        <item x="363"/>
        <item x="1307"/>
        <item x="1323"/>
        <item x="908"/>
        <item x="914"/>
        <item x="749"/>
        <item x="287"/>
        <item x="440"/>
        <item x="525"/>
        <item x="327"/>
        <item x="1076"/>
        <item x="253"/>
        <item x="1183"/>
        <item x="1271"/>
        <item x="670"/>
        <item x="778"/>
        <item x="453"/>
        <item x="158"/>
        <item x="271"/>
        <item x="619"/>
        <item x="861"/>
        <item x="1162"/>
        <item x="536"/>
        <item x="615"/>
        <item x="692"/>
        <item x="160"/>
        <item x="842"/>
        <item x="475"/>
        <item x="1027"/>
        <item x="1194"/>
        <item m="1" x="1872"/>
        <item x="479"/>
        <item x="1095"/>
        <item x="791"/>
        <item x="437"/>
        <item x="1420"/>
        <item x="382"/>
        <item x="1328"/>
        <item x="1370"/>
        <item x="677"/>
        <item x="824"/>
        <item x="782"/>
        <item x="295"/>
        <item x="560"/>
        <item x="154"/>
        <item x="1010"/>
        <item x="1333"/>
        <item x="597"/>
        <item x="1050"/>
        <item x="688"/>
        <item x="1241"/>
        <item x="862"/>
        <item x="980"/>
        <item x="275"/>
        <item x="1354"/>
        <item x="650"/>
        <item x="159"/>
        <item x="169"/>
        <item x="764"/>
        <item x="605"/>
        <item x="1447"/>
        <item x="526"/>
        <item x="1444"/>
        <item x="1442"/>
        <item x="1427"/>
        <item x="768"/>
        <item x="1313"/>
        <item x="302"/>
        <item x="1057"/>
        <item x="466"/>
        <item x="1101"/>
        <item x="335"/>
        <item x="988"/>
        <item x="220"/>
        <item x="1197"/>
        <item x="1016"/>
        <item x="1277"/>
        <item x="795"/>
        <item x="208"/>
        <item x="476"/>
        <item x="1077"/>
        <item x="1111"/>
        <item x="1044"/>
        <item x="810"/>
        <item x="321"/>
        <item x="845"/>
        <item x="1029"/>
        <item x="378"/>
        <item x="407"/>
        <item x="1222"/>
        <item x="902"/>
        <item x="1256"/>
        <item x="147"/>
        <item x="324"/>
        <item x="261"/>
        <item x="760"/>
        <item x="707"/>
        <item x="516"/>
        <item x="1382"/>
        <item x="802"/>
        <item x="175"/>
        <item x="449"/>
        <item x="901"/>
        <item x="464"/>
        <item x="712"/>
        <item x="150"/>
        <item x="357"/>
        <item x="527"/>
        <item x="360"/>
        <item x="1172"/>
        <item x="1372"/>
        <item x="259"/>
        <item x="753"/>
        <item x="140"/>
        <item x="1443"/>
        <item x="201"/>
        <item x="682"/>
        <item x="296"/>
        <item x="241"/>
        <item x="446"/>
        <item x="178"/>
        <item x="909"/>
        <item x="203"/>
        <item x="398"/>
        <item x="754"/>
        <item x="846"/>
        <item x="391"/>
        <item x="170"/>
        <item x="377"/>
        <item x="144"/>
        <item x="314"/>
        <item x="839"/>
        <item x="758"/>
        <item x="548"/>
        <item x="508"/>
        <item x="874"/>
        <item x="400"/>
        <item x="174"/>
        <item x="572"/>
        <item x="667"/>
        <item x="155"/>
        <item x="719"/>
        <item x="589"/>
        <item x="403"/>
        <item x="1403"/>
        <item x="1385"/>
        <item x="366"/>
        <item x="1072"/>
        <item x="145"/>
        <item x="205"/>
        <item x="426"/>
        <item x="260"/>
        <item x="371"/>
        <item x="512"/>
        <item x="157"/>
        <item x="869"/>
        <item x="448"/>
        <item x="265"/>
        <item x="940"/>
        <item x="1416"/>
        <item x="251"/>
        <item x="774"/>
        <item x="1266"/>
        <item x="306"/>
        <item x="635"/>
        <item x="461"/>
        <item x="530"/>
        <item x="630"/>
        <item x="542"/>
        <item x="1216"/>
        <item x="515"/>
        <item x="247"/>
        <item x="903"/>
        <item x="726"/>
        <item x="1282"/>
        <item x="184"/>
        <item x="494"/>
        <item x="923"/>
        <item x="281"/>
        <item x="1360"/>
        <item x="911"/>
        <item x="1210"/>
        <item x="1035"/>
        <item x="1127"/>
        <item x="254"/>
        <item x="801"/>
        <item x="1113"/>
        <item x="136"/>
        <item x="724"/>
        <item x="1455"/>
        <item x="612"/>
        <item x="523"/>
        <item x="852"/>
        <item x="1275"/>
        <item x="1063"/>
        <item x="1295"/>
        <item x="979"/>
        <item x="1342"/>
        <item x="888"/>
        <item x="392"/>
        <item x="893"/>
        <item x="454"/>
        <item x="1008"/>
        <item x="789"/>
        <item x="502"/>
        <item x="985"/>
        <item m="1" x="1874"/>
        <item x="138"/>
        <item x="747"/>
        <item x="1359"/>
        <item x="748"/>
        <item x="221"/>
        <item x="1332"/>
        <item x="1219"/>
        <item x="866"/>
        <item x="1290"/>
        <item x="278"/>
        <item x="577"/>
        <item x="632"/>
        <item x="322"/>
        <item x="402"/>
        <item x="423"/>
        <item x="1088"/>
        <item x="459"/>
        <item x="504"/>
        <item x="540"/>
        <item x="730"/>
        <item x="292"/>
        <item x="427"/>
        <item x="740"/>
        <item x="765"/>
        <item x="592"/>
        <item x="1100"/>
        <item x="218"/>
        <item x="996"/>
        <item x="678"/>
        <item x="931"/>
        <item x="1262"/>
        <item x="706"/>
        <item x="413"/>
        <item x="603"/>
        <item x="851"/>
        <item x="209"/>
        <item x="336"/>
        <item x="946"/>
        <item x="1423"/>
        <item x="1150"/>
        <item x="606"/>
        <item x="1121"/>
        <item x="338"/>
        <item x="362"/>
        <item x="215"/>
        <item x="522"/>
        <item x="1365"/>
        <item x="956"/>
        <item x="199"/>
        <item x="279"/>
        <item x="1304"/>
        <item x="161"/>
        <item x="1207"/>
        <item x="716"/>
        <item x="813"/>
        <item x="401"/>
        <item x="496"/>
        <item x="1163"/>
        <item x="737"/>
        <item x="736"/>
        <item x="146"/>
        <item m="1" x="1870"/>
        <item x="1201"/>
        <item x="917"/>
        <item x="291"/>
        <item x="890"/>
        <item x="414"/>
        <item x="358"/>
        <item x="351"/>
        <item x="676"/>
        <item x="983"/>
        <item x="1086"/>
        <item x="1039"/>
        <item x="948"/>
        <item x="685"/>
        <item x="776"/>
        <item x="565"/>
        <item x="1158"/>
        <item x="926"/>
        <item x="297"/>
        <item x="759"/>
        <item x="943"/>
        <item x="347"/>
        <item x="672"/>
        <item x="543"/>
        <item x="368"/>
        <item x="922"/>
        <item x="1280"/>
        <item x="916"/>
        <item x="177"/>
        <item x="143"/>
        <item x="720"/>
        <item x="1087"/>
        <item x="1380"/>
        <item x="694"/>
        <item x="384"/>
        <item x="655"/>
        <item x="693"/>
        <item x="995"/>
        <item x="593"/>
        <item x="1325"/>
        <item x="151"/>
        <item x="389"/>
        <item x="1211"/>
        <item x="696"/>
        <item x="372"/>
        <item x="757"/>
        <item x="524"/>
        <item x="240"/>
        <item x="816"/>
        <item x="149"/>
        <item x="907"/>
        <item x="742"/>
        <item x="1136"/>
        <item x="1254"/>
        <item x="898"/>
        <item x="871"/>
        <item x="954"/>
        <item x="636"/>
        <item x="1089"/>
        <item x="811"/>
        <item x="1007"/>
        <item x="607"/>
        <item x="439"/>
        <item x="1341"/>
        <item x="856"/>
        <item x="1287"/>
        <item x="456"/>
        <item x="450"/>
        <item x="1395"/>
        <item x="1185"/>
        <item x="574"/>
        <item x="345"/>
        <item x="1268"/>
        <item x="1408"/>
        <item x="1410"/>
        <item x="268"/>
        <item x="929"/>
        <item x="1409"/>
        <item x="1374"/>
        <item x="563"/>
        <item x="1274"/>
        <item x="458"/>
        <item x="665"/>
        <item x="1091"/>
        <item x="997"/>
        <item x="713"/>
        <item x="1431"/>
        <item x="438"/>
        <item x="1251"/>
        <item x="643"/>
        <item x="1322"/>
        <item x="1376"/>
        <item x="308"/>
        <item x="1024"/>
        <item x="797"/>
        <item x="913"/>
        <item x="981"/>
        <item x="1080"/>
        <item x="751"/>
        <item x="282"/>
        <item x="580"/>
        <item x="641"/>
        <item x="428"/>
        <item x="585"/>
        <item x="1053"/>
        <item x="939"/>
        <item x="1237"/>
        <item x="998"/>
        <item x="1090"/>
        <item x="1192"/>
        <item x="1135"/>
        <item x="1174"/>
        <item x="1022"/>
        <item x="1242"/>
        <item x="1415"/>
        <item x="637"/>
        <item x="395"/>
        <item x="315"/>
        <item x="1303"/>
        <item x="743"/>
        <item x="819"/>
        <item x="393"/>
        <item x="233"/>
        <item x="195"/>
        <item x="1253"/>
        <item x="299"/>
        <item x="492"/>
        <item x="1402"/>
        <item x="854"/>
        <item x="442"/>
        <item x="537"/>
        <item x="733"/>
        <item x="468"/>
        <item x="1164"/>
        <item x="1157"/>
        <item x="369"/>
        <item x="538"/>
        <item x="937"/>
        <item x="683"/>
        <item x="1259"/>
        <item x="1421"/>
        <item x="858"/>
        <item x="183"/>
        <item x="1038"/>
        <item x="818"/>
        <item x="841"/>
        <item x="1094"/>
        <item x="313"/>
        <item x="460"/>
        <item x="986"/>
        <item x="947"/>
        <item x="868"/>
        <item x="663"/>
        <item x="950"/>
        <item x="445"/>
        <item x="528"/>
        <item x="673"/>
        <item x="1148"/>
        <item x="631"/>
        <item x="1161"/>
        <item x="711"/>
        <item x="1074"/>
        <item x="1126"/>
        <item x="1363"/>
        <item x="949"/>
        <item x="1401"/>
        <item x="1081"/>
        <item x="827"/>
        <item x="844"/>
        <item x="820"/>
        <item x="1330"/>
        <item x="1383"/>
        <item x="920"/>
        <item x="1292"/>
        <item x="1122"/>
        <item x="968"/>
        <item x="417"/>
        <item x="434"/>
        <item x="731"/>
        <item x="1205"/>
        <item x="848"/>
        <item x="837"/>
        <item x="364"/>
        <item x="185"/>
        <item x="684"/>
        <item x="1334"/>
        <item x="1273"/>
        <item x="217"/>
        <item x="1284"/>
        <item x="973"/>
        <item x="1261"/>
        <item x="1125"/>
        <item x="500"/>
        <item x="1340"/>
        <item x="928"/>
        <item x="1154"/>
        <item x="660"/>
        <item x="1289"/>
        <item x="1096"/>
        <item x="1249"/>
        <item x="945"/>
        <item x="535"/>
        <item x="1128"/>
        <item x="333"/>
        <item x="1391"/>
        <item x="756"/>
        <item x="1399"/>
        <item x="1109"/>
        <item x="246"/>
        <item x="652"/>
        <item x="1350"/>
        <item x="1285"/>
        <item x="1286"/>
        <item x="1449"/>
        <item x="1450"/>
        <item x="872"/>
        <item x="1186"/>
        <item x="1187"/>
        <item x="219"/>
        <item x="307"/>
        <item x="1110"/>
        <item x="812"/>
        <item x="489"/>
        <item x="829"/>
        <item x="977"/>
        <item x="1263"/>
        <item x="424"/>
        <item x="1179"/>
        <item x="1028"/>
        <item x="1188"/>
        <item m="1" x="1877"/>
        <item x="386"/>
        <item x="353"/>
        <item x="633"/>
        <item x="1453"/>
        <item x="533"/>
        <item x="639"/>
        <item x="793"/>
        <item x="471"/>
        <item x="1145"/>
        <item x="1084"/>
        <item x="775"/>
        <item x="1439"/>
        <item x="1166"/>
        <item x="1167"/>
        <item m="1" x="1879"/>
        <item x="311"/>
        <item x="1429"/>
        <item x="1245"/>
        <item x="485"/>
        <item x="1326"/>
        <item x="1279"/>
        <item x="1437"/>
        <item x="465"/>
        <item x="1293"/>
        <item x="1294"/>
        <item x="447"/>
        <item x="1387"/>
        <item x="1229"/>
        <item x="408"/>
        <item x="573"/>
        <item x="425"/>
        <item x="1079"/>
        <item x="546"/>
        <item m="1" x="1873"/>
        <item x="1075"/>
        <item x="1175"/>
        <item x="436"/>
        <item x="1120"/>
        <item x="999"/>
        <item x="262"/>
        <item x="1404"/>
        <item x="697"/>
        <item x="317"/>
        <item x="705"/>
        <item x="1198"/>
        <item x="1124"/>
        <item x="1260"/>
        <item x="412"/>
        <item x="1299"/>
        <item x="925"/>
        <item x="216"/>
        <item x="944"/>
        <item x="190"/>
        <item x="226"/>
        <item x="610"/>
        <item x="228"/>
        <item x="1396"/>
        <item x="1446"/>
        <item x="616"/>
        <item x="877"/>
        <item x="763"/>
        <item x="785"/>
        <item x="885"/>
        <item x="529"/>
        <item x="367"/>
        <item x="644"/>
        <item x="1448"/>
        <item x="634"/>
        <item x="815"/>
        <item x="933"/>
        <item x="1021"/>
        <item x="1208"/>
        <item x="339"/>
        <item x="193"/>
        <item x="1156"/>
        <item x="1451"/>
        <item x="1386"/>
        <item x="354"/>
        <item x="1392"/>
        <item x="773"/>
        <item x="1411"/>
        <item x="1377"/>
        <item x="1378"/>
        <item m="1" x="1876"/>
        <item x="1031"/>
        <item x="609"/>
        <item x="1117"/>
        <item x="604"/>
        <item x="566"/>
        <item x="662"/>
        <item x="698"/>
        <item x="232"/>
        <item x="567"/>
        <item x="547"/>
        <item x="550"/>
        <item x="830"/>
        <item x="285"/>
        <item x="557"/>
        <item x="831"/>
        <item x="1400"/>
        <item x="1310"/>
        <item x="482"/>
        <item x="978"/>
        <item x="894"/>
        <item m="1" x="1881"/>
        <item x="654"/>
        <item x="269"/>
        <item x="1339"/>
        <item x="330"/>
        <item x="1064"/>
        <item x="1367"/>
        <item x="626"/>
        <item x="1178"/>
        <item x="825"/>
        <item x="236"/>
        <item x="1405"/>
        <item x="1312"/>
        <item x="1176"/>
        <item x="165"/>
        <item x="139"/>
        <item x="951"/>
        <item x="578"/>
        <item x="961"/>
        <item x="722"/>
        <item x="467"/>
        <item x="659"/>
        <item x="1130"/>
        <item x="1234"/>
        <item x="1244"/>
        <item x="1170"/>
        <item x="668"/>
        <item x="1000"/>
        <item x="608"/>
        <item x="1337"/>
        <item x="1061"/>
        <item x="1379"/>
        <item m="1" x="1880"/>
        <item x="863"/>
        <item x="1149"/>
        <item x="1358"/>
        <item x="859"/>
        <item x="990"/>
        <item x="517"/>
        <item x="1137"/>
        <item x="714"/>
        <item x="329"/>
        <item x="1243"/>
        <item x="248"/>
        <item x="206"/>
        <item x="1052"/>
        <item m="1" x="1875"/>
        <item x="1168"/>
        <item x="955"/>
        <item x="558"/>
        <item t="default"/>
      </items>
    </pivotField>
    <pivotField numFmtId="164" showAll="0"/>
    <pivotField showAll="0"/>
    <pivotField showAll="0"/>
    <pivotField showAll="0"/>
    <pivotField dataField="1" showAll="0"/>
    <pivotField showAll="0"/>
    <pivotField axis="axisCol" showAll="0" sortType="descending">
      <items count="11">
        <item x="4"/>
        <item x="7"/>
        <item x="2"/>
        <item x="5"/>
        <item x="3"/>
        <item x="8"/>
        <item x="6"/>
        <item m="1" x="9"/>
        <item x="1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axis="axisPage" multipleItemSelectionAllowed="1" showAll="0" sortType="descending">
      <items count="23">
        <item x="0"/>
        <item x="3"/>
        <item m="1" x="20"/>
        <item m="1" x="16"/>
        <item m="1" x="21"/>
        <item x="2"/>
        <item x="9"/>
        <item m="1" x="18"/>
        <item m="1" x="19"/>
        <item x="10"/>
        <item x="7"/>
        <item m="1" x="17"/>
        <item x="1"/>
        <item x="4"/>
        <item m="1" x="15"/>
        <item x="5"/>
        <item m="1" x="12"/>
        <item m="1" x="14"/>
        <item m="1" x="13"/>
        <item x="6"/>
        <item x="11"/>
        <item x="8"/>
        <item t="default"/>
      </items>
    </pivotField>
    <pivotField multipleItemSelectionAllowed="1" showAll="0"/>
    <pivotField axis="axisPage" multipleItemSelectionAllowed="1" showAll="0">
      <items count="58"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axis="axisPage" multipleItemSelectionAllowed="1" showAll="0" defaultSubtotal="0">
      <items count="9">
        <item x="6"/>
        <item x="5"/>
        <item m="1" x="8"/>
        <item m="1" x="7"/>
        <item x="2"/>
        <item x="1"/>
        <item x="0"/>
        <item x="3"/>
        <item x="4"/>
      </items>
    </pivotField>
    <pivotField showAll="0" defaultSubtotal="0">
      <items count="5">
        <item x="4"/>
        <item x="3"/>
        <item x="1"/>
        <item x="2"/>
        <item x="0"/>
      </items>
    </pivotField>
  </pivotFields>
  <rowFields count="1">
    <field x="0"/>
  </rowFields>
  <rowItems count="186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80"/>
    </i>
    <i>
      <x v="1881"/>
    </i>
    <i>
      <x v="1882"/>
    </i>
  </rowItems>
  <colFields count="1">
    <field x="7"/>
  </colFields>
  <colItems count="9">
    <i>
      <x v="1"/>
    </i>
    <i>
      <x v="6"/>
    </i>
    <i>
      <x v="4"/>
    </i>
    <i>
      <x/>
    </i>
    <i>
      <x v="2"/>
    </i>
    <i>
      <x v="3"/>
    </i>
    <i>
      <x v="5"/>
    </i>
    <i>
      <x v="9"/>
    </i>
    <i>
      <x v="8"/>
    </i>
  </colItems>
  <pageFields count="3">
    <pageField fld="11" hier="-1"/>
    <pageField fld="9" hier="-1"/>
    <pageField fld="12" hier="-1"/>
  </pageFields>
  <dataFields count="1">
    <dataField name="סכום" fld="5" baseField="0" baseItem="551" numFmtId="3"/>
  </dataFields>
  <formats count="4">
    <format dxfId="8">
      <pivotArea field="0" type="button" dataOnly="0" labelOnly="1" outline="0" axis="axisRow" fieldPosition="0"/>
    </format>
    <format dxfId="7">
      <pivotArea dataOnly="0" labelOnly="1" fieldPosition="0">
        <references count="1">
          <reference field="7" count="0"/>
        </references>
      </pivotArea>
    </format>
    <format dxfId="6">
      <pivotArea field="0" type="button" dataOnly="0" labelOnly="1" outline="0" axis="axisRow" fieldPosition="0"/>
    </format>
    <format dxfId="5">
      <pivotArea dataOnly="0" labelOnly="1" fieldPosition="0">
        <references count="1">
          <reference field="7" count="0"/>
        </references>
      </pivotArea>
    </format>
  </formats>
  <chartFormats count="2">
    <chartFormat chart="0" format="16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16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pivotTables/pivotTable6.xml><?xml version="1.0" encoding="utf-8"?>
<pivotTableDefinition xmlns="http://schemas.openxmlformats.org/spreadsheetml/2006/main" name="pvtBox1" cacheId="0" dataOnRows="1" applyNumberFormats="0" applyBorderFormats="0" applyFontFormats="0" applyPatternFormats="0" applyAlignmentFormats="0" applyWidthHeightFormats="1" dataCaption="Values" updatedVersion="4" minRefreshableVersion="3" showCalcMbrs="0" rowGrandTotals="0" colGrandTotals="0" itemPrintTitles="1" createdVersion="3" indent="0" outline="1" outlineData="1" multipleFieldFilters="0" chartFormat="1">
  <location ref="B24:H1349" firstHeaderRow="1" firstDataRow="2" firstDataCol="1" rowPageCount="3" colPageCount="1"/>
  <pivotFields count="14">
    <pivotField axis="axisRow" showAll="0">
      <items count="1884">
        <item x="1852"/>
        <item x="109"/>
        <item x="56"/>
        <item x="1704"/>
        <item x="61"/>
        <item x="81"/>
        <item x="1463"/>
        <item x="116"/>
        <item x="1728"/>
        <item x="115"/>
        <item x="1615"/>
        <item x="1812"/>
        <item x="113"/>
        <item x="69"/>
        <item x="1545"/>
        <item x="30"/>
        <item x="1498"/>
        <item x="74"/>
        <item x="1828"/>
        <item x="1689"/>
        <item x="1814"/>
        <item x="1515"/>
        <item x="1800"/>
        <item x="1572"/>
        <item x="1742"/>
        <item x="50"/>
        <item x="1737"/>
        <item x="1803"/>
        <item x="1824"/>
        <item x="83"/>
        <item x="1847"/>
        <item x="58"/>
        <item x="1796"/>
        <item x="121"/>
        <item x="1469"/>
        <item x="1599"/>
        <item x="1768"/>
        <item x="1844"/>
        <item x="1589"/>
        <item x="1809"/>
        <item x="1602"/>
        <item x="1645"/>
        <item m="1" x="1882"/>
        <item x="1810"/>
        <item x="1688"/>
        <item x="1817"/>
        <item x="1650"/>
        <item x="12"/>
        <item x="1651"/>
        <item x="1626"/>
        <item x="94"/>
        <item x="1858"/>
        <item x="1628"/>
        <item x="1842"/>
        <item x="1774"/>
        <item x="1627"/>
        <item x="1753"/>
        <item x="1738"/>
        <item x="38"/>
        <item x="59"/>
        <item x="49"/>
        <item x="1667"/>
        <item x="1546"/>
        <item x="1703"/>
        <item x="1540"/>
        <item x="1544"/>
        <item x="64"/>
        <item x="1506"/>
        <item x="1652"/>
        <item x="31"/>
        <item x="1505"/>
        <item x="92"/>
        <item x="55"/>
        <item x="110"/>
        <item x="1633"/>
        <item x="1467"/>
        <item x="106"/>
        <item x="1690"/>
        <item x="100"/>
        <item x="1708"/>
        <item x="5"/>
        <item x="1483"/>
        <item x="122"/>
        <item x="93"/>
        <item x="1492"/>
        <item x="1552"/>
        <item x="1743"/>
        <item x="1736"/>
        <item x="1479"/>
        <item x="1754"/>
        <item x="1866"/>
        <item x="1573"/>
        <item x="1519"/>
        <item x="1781"/>
        <item x="1531"/>
        <item x="1744"/>
        <item x="1653"/>
        <item x="1578"/>
        <item x="1553"/>
        <item x="1532"/>
        <item x="1790"/>
        <item x="1677"/>
        <item x="1797"/>
        <item x="1755"/>
        <item x="1649"/>
        <item x="1614"/>
        <item x="1724"/>
        <item x="1547"/>
        <item x="1691"/>
        <item x="1646"/>
        <item x="88"/>
        <item x="1705"/>
        <item x="1609"/>
        <item x="1548"/>
        <item x="1656"/>
        <item x="101"/>
        <item x="1678"/>
        <item x="1643"/>
        <item x="35"/>
        <item x="1692"/>
        <item x="1740"/>
        <item x="1554"/>
        <item x="10"/>
        <item x="1729"/>
        <item x="41"/>
        <item x="1756"/>
        <item x="1818"/>
        <item x="76"/>
        <item x="1717"/>
        <item x="1668"/>
        <item x="1491"/>
        <item x="1590"/>
        <item x="1811"/>
        <item x="1603"/>
        <item x="1701"/>
        <item x="1745"/>
        <item x="1632"/>
        <item x="1851"/>
        <item x="1671"/>
        <item x="1501"/>
        <item x="1654"/>
        <item x="1718"/>
        <item x="1527"/>
        <item x="1539"/>
        <item x="1555"/>
        <item x="1600"/>
        <item x="65"/>
        <item x="1758"/>
        <item x="1516"/>
        <item x="42"/>
        <item x="89"/>
        <item x="107"/>
        <item x="1533"/>
        <item x="40"/>
        <item x="13"/>
        <item x="1687"/>
        <item x="1843"/>
        <item x="1574"/>
        <item x="1647"/>
        <item x="1662"/>
        <item x="1634"/>
        <item x="1784"/>
        <item x="1499"/>
        <item x="8"/>
        <item x="1786"/>
        <item x="1556"/>
        <item x="1830"/>
        <item x="1538"/>
        <item x="1863"/>
        <item x="1713"/>
        <item x="1610"/>
        <item x="1794"/>
        <item x="1528"/>
        <item x="32"/>
        <item x="1864"/>
        <item x="95"/>
        <item x="85"/>
        <item x="1490"/>
        <item x="1735"/>
        <item x="1593"/>
        <item x="1741"/>
        <item x="1746"/>
        <item x="1635"/>
        <item x="20"/>
        <item x="112"/>
        <item x="1557"/>
        <item x="1644"/>
        <item x="1775"/>
        <item x="1636"/>
        <item x="1517"/>
        <item x="1611"/>
        <item x="1594"/>
        <item x="133"/>
        <item x="1512"/>
        <item x="1534"/>
        <item x="1857"/>
        <item x="134"/>
        <item x="1684"/>
        <item x="14"/>
        <item x="1763"/>
        <item x="1709"/>
        <item x="1624"/>
        <item x="1495"/>
        <item x="1693"/>
        <item x="1459"/>
        <item x="79"/>
        <item x="98"/>
        <item x="84"/>
        <item x="1507"/>
        <item x="1732"/>
        <item x="1558"/>
        <item x="1734"/>
        <item x="1719"/>
        <item m="1" x="1878"/>
        <item x="1831"/>
        <item x="1850"/>
        <item x="1584"/>
        <item x="1473"/>
        <item x="1835"/>
        <item x="1559"/>
        <item x="1694"/>
        <item x="1726"/>
        <item x="1606"/>
        <item x="1860"/>
        <item x="1617"/>
        <item x="1489"/>
        <item x="1520"/>
        <item x="1674"/>
        <item x="1591"/>
        <item x="1637"/>
        <item x="1616"/>
        <item x="1789"/>
        <item x="1514"/>
        <item x="108"/>
        <item x="1581"/>
        <item x="66"/>
        <item x="1565"/>
        <item x="1535"/>
        <item x="1595"/>
        <item x="1621"/>
        <item x="1560"/>
        <item x="1472"/>
        <item x="1518"/>
        <item x="1791"/>
        <item x="1707"/>
        <item x="1778"/>
        <item x="1675"/>
        <item x="86"/>
        <item x="1766"/>
        <item x="25"/>
        <item x="1476"/>
        <item x="124"/>
        <item x="1685"/>
        <item x="18"/>
        <item x="1761"/>
        <item x="78"/>
        <item x="1582"/>
        <item x="48"/>
        <item x="97"/>
        <item x="62"/>
        <item x="130"/>
        <item x="1569"/>
        <item x="29"/>
        <item x="1503"/>
        <item x="1841"/>
        <item x="1747"/>
        <item x="1561"/>
        <item x="60"/>
        <item x="1513"/>
        <item x="1827"/>
        <item x="1575"/>
        <item x="1562"/>
        <item x="103"/>
        <item x="87"/>
        <item x="71"/>
        <item x="1813"/>
        <item x="36"/>
        <item x="1757"/>
        <item x="1806"/>
        <item x="99"/>
        <item x="1776"/>
        <item x="102"/>
        <item x="39"/>
        <item x="16"/>
        <item x="1702"/>
        <item x="1618"/>
        <item x="1731"/>
        <item x="1840"/>
        <item x="67"/>
        <item x="1720"/>
        <item x="1865"/>
        <item x="51"/>
        <item x="1767"/>
        <item x="1576"/>
        <item x="1805"/>
        <item x="90"/>
        <item x="82"/>
        <item x="1672"/>
        <item x="26"/>
        <item x="1612"/>
        <item x="117"/>
        <item x="23"/>
        <item x="1"/>
        <item x="1748"/>
        <item x="1764"/>
        <item x="1739"/>
        <item x="1780"/>
        <item x="1480"/>
        <item x="54"/>
        <item x="120"/>
        <item x="1596"/>
        <item x="0"/>
        <item x="1663"/>
        <item x="1638"/>
        <item x="1801"/>
        <item x="1749"/>
        <item x="1474"/>
        <item x="131"/>
        <item x="1716"/>
        <item x="1710"/>
        <item x="43"/>
        <item x="1823"/>
        <item x="1529"/>
        <item x="1788"/>
        <item x="1496"/>
        <item x="1630"/>
        <item x="1622"/>
        <item x="68"/>
        <item x="6"/>
        <item x="1845"/>
        <item x="1470"/>
        <item x="1721"/>
        <item x="9"/>
        <item x="1848"/>
        <item x="1773"/>
        <item x="114"/>
        <item x="45"/>
        <item x="1521"/>
        <item x="1508"/>
        <item x="1859"/>
        <item x="1821"/>
        <item x="1661"/>
        <item x="1673"/>
        <item x="1477"/>
        <item x="128"/>
        <item x="1468"/>
        <item x="77"/>
        <item x="1657"/>
        <item x="1585"/>
        <item x="1580"/>
        <item x="1464"/>
        <item x="1605"/>
        <item x="33"/>
        <item x="47"/>
        <item x="1779"/>
        <item x="1601"/>
        <item x="1549"/>
        <item x="1607"/>
        <item x="1537"/>
        <item x="91"/>
        <item x="70"/>
        <item x="1478"/>
        <item x="1798"/>
        <item x="1836"/>
        <item x="1733"/>
        <item x="3"/>
        <item x="1462"/>
        <item x="1466"/>
        <item x="1832"/>
        <item x="1566"/>
        <item x="1787"/>
        <item x="1524"/>
        <item x="17"/>
        <item x="1829"/>
        <item x="1706"/>
        <item x="1714"/>
        <item x="1807"/>
        <item x="1822"/>
        <item x="1727"/>
        <item x="1711"/>
        <item x="1730"/>
        <item x="1664"/>
        <item x="1819"/>
        <item x="1695"/>
        <item x="1815"/>
        <item x="1511"/>
        <item x="72"/>
        <item x="1597"/>
        <item x="15"/>
        <item x="1802"/>
        <item x="1550"/>
        <item x="1712"/>
        <item x="1750"/>
        <item x="1769"/>
        <item x="1592"/>
        <item x="1762"/>
        <item x="1679"/>
        <item x="1853"/>
        <item x="1846"/>
        <item x="1623"/>
        <item x="1660"/>
        <item x="1639"/>
        <item x="104"/>
        <item x="96"/>
        <item x="1658"/>
        <item x="1680"/>
        <item x="63"/>
        <item x="1759"/>
        <item x="57"/>
        <item x="1488"/>
        <item x="1500"/>
        <item x="1861"/>
        <item x="1586"/>
        <item x="21"/>
        <item x="1837"/>
        <item x="1820"/>
        <item x="2"/>
        <item x="22"/>
        <item x="132"/>
        <item x="1770"/>
        <item x="1771"/>
        <item x="1782"/>
        <item x="1640"/>
        <item x="1570"/>
        <item x="1504"/>
        <item x="127"/>
        <item x="1536"/>
        <item x="1838"/>
        <item x="1577"/>
        <item x="1587"/>
        <item x="1619"/>
        <item x="1484"/>
        <item x="34"/>
        <item x="1854"/>
        <item x="1795"/>
        <item x="1563"/>
        <item x="1670"/>
        <item x="1494"/>
        <item x="1686"/>
        <item x="1856"/>
        <item x="1579"/>
        <item x="1525"/>
        <item x="1696"/>
        <item x="1833"/>
        <item x="1568"/>
        <item x="1804"/>
        <item x="126"/>
        <item x="52"/>
        <item x="111"/>
        <item x="1564"/>
        <item x="1642"/>
        <item x="1683"/>
        <item x="1481"/>
        <item x="1681"/>
        <item x="1722"/>
        <item x="1752"/>
        <item x="53"/>
        <item x="1604"/>
        <item x="1855"/>
        <item x="1543"/>
        <item x="1867"/>
        <item x="1471"/>
        <item x="1697"/>
        <item x="1598"/>
        <item x="1723"/>
        <item x="1792"/>
        <item x="118"/>
        <item m="1" x="1871"/>
        <item x="1772"/>
        <item x="1783"/>
        <item x="1530"/>
        <item x="1682"/>
        <item x="1465"/>
        <item x="1493"/>
        <item x="1475"/>
        <item x="1526"/>
        <item x="1698"/>
        <item x="1620"/>
        <item x="73"/>
        <item x="1665"/>
        <item x="1793"/>
        <item x="129"/>
        <item x="1460"/>
        <item x="1725"/>
        <item x="1751"/>
        <item x="1497"/>
        <item x="1862"/>
        <item x="24"/>
        <item x="1676"/>
        <item x="1816"/>
        <item x="1608"/>
        <item x="1785"/>
        <item x="19"/>
        <item x="28"/>
        <item x="1509"/>
        <item x="1659"/>
        <item x="105"/>
        <item x="1825"/>
        <item x="1839"/>
        <item x="1834"/>
        <item x="119"/>
        <item x="44"/>
        <item x="1777"/>
        <item x="1482"/>
        <item x="1571"/>
        <item x="7"/>
        <item x="1669"/>
        <item x="1655"/>
        <item x="1631"/>
        <item x="37"/>
        <item x="1808"/>
        <item x="1542"/>
        <item x="1583"/>
        <item x="1510"/>
        <item x="1502"/>
        <item x="1826"/>
        <item x="1461"/>
        <item x="46"/>
        <item x="1648"/>
        <item x="1551"/>
        <item x="1522"/>
        <item x="4"/>
        <item x="1588"/>
        <item x="1629"/>
        <item x="1485"/>
        <item x="1523"/>
        <item x="1699"/>
        <item x="1487"/>
        <item m="1" x="1869"/>
        <item x="1715"/>
        <item x="1849"/>
        <item x="1541"/>
        <item x="125"/>
        <item x="80"/>
        <item x="1799"/>
        <item x="1666"/>
        <item x="123"/>
        <item x="75"/>
        <item x="1700"/>
        <item x="27"/>
        <item x="1613"/>
        <item x="11"/>
        <item x="1486"/>
        <item x="1765"/>
        <item x="1567"/>
        <item x="1641"/>
        <item x="1760"/>
        <item x="1625"/>
        <item x="953"/>
        <item x="273"/>
        <item x="780"/>
        <item x="211"/>
        <item x="1412"/>
        <item x="507"/>
        <item x="840"/>
        <item x="1272"/>
        <item x="488"/>
        <item x="212"/>
        <item x="196"/>
        <item x="491"/>
        <item x="817"/>
        <item x="164"/>
        <item x="562"/>
        <item x="864"/>
        <item x="276"/>
        <item x="727"/>
        <item x="346"/>
        <item x="200"/>
        <item x="162"/>
        <item x="1165"/>
        <item x="587"/>
        <item x="142"/>
        <item x="518"/>
        <item x="320"/>
        <item x="1151"/>
        <item x="301"/>
        <item x="180"/>
        <item x="718"/>
        <item x="1152"/>
        <item x="762"/>
        <item x="617"/>
        <item x="559"/>
        <item x="1060"/>
        <item x="750"/>
        <item x="921"/>
        <item x="1228"/>
        <item x="187"/>
        <item x="374"/>
        <item x="777"/>
        <item x="243"/>
        <item x="1036"/>
        <item x="588"/>
        <item x="298"/>
        <item x="283"/>
        <item x="905"/>
        <item x="237"/>
        <item x="623"/>
        <item x="723"/>
        <item x="1227"/>
        <item x="930"/>
        <item x="274"/>
        <item x="879"/>
        <item x="602"/>
        <item x="355"/>
        <item x="194"/>
        <item x="141"/>
        <item x="1204"/>
        <item x="166"/>
        <item x="245"/>
        <item x="263"/>
        <item x="865"/>
        <item x="1397"/>
        <item x="521"/>
        <item x="1012"/>
        <item x="1105"/>
        <item x="480"/>
        <item x="1182"/>
        <item x="462"/>
        <item x="532"/>
        <item x="223"/>
        <item x="1078"/>
        <item x="1239"/>
        <item x="666"/>
        <item x="1223"/>
        <item x="1311"/>
        <item x="1361"/>
        <item x="821"/>
        <item x="935"/>
        <item x="152"/>
        <item x="1433"/>
        <item x="1019"/>
        <item x="498"/>
        <item x="1106"/>
        <item x="1417"/>
        <item x="1041"/>
        <item x="1215"/>
        <item x="1226"/>
        <item x="1018"/>
        <item x="708"/>
        <item x="1195"/>
        <item x="505"/>
        <item x="649"/>
        <item x="1300"/>
        <item x="1357"/>
        <item x="1212"/>
        <item x="493"/>
        <item x="478"/>
        <item x="595"/>
        <item x="1049"/>
        <item x="1200"/>
        <item x="738"/>
        <item x="703"/>
        <item x="1199"/>
        <item x="1232"/>
        <item x="473"/>
        <item x="385"/>
        <item x="746"/>
        <item x="1407"/>
        <item x="833"/>
        <item x="1048"/>
        <item x="1046"/>
        <item x="323"/>
        <item x="1034"/>
        <item x="1093"/>
        <item x="651"/>
        <item x="238"/>
        <item x="1238"/>
        <item x="286"/>
        <item x="1347"/>
        <item x="1246"/>
        <item x="1115"/>
        <item x="808"/>
        <item x="786"/>
        <item x="601"/>
        <item x="264"/>
        <item x="1231"/>
        <item x="1302"/>
        <item x="198"/>
        <item x="889"/>
        <item x="1352"/>
        <item x="1103"/>
        <item x="1051"/>
        <item x="1030"/>
        <item x="418"/>
        <item x="790"/>
        <item x="770"/>
        <item x="1308"/>
        <item x="1309"/>
        <item x="598"/>
        <item x="1116"/>
        <item x="1327"/>
        <item x="1329"/>
        <item x="1458"/>
        <item x="1123"/>
        <item x="702"/>
        <item x="1456"/>
        <item x="958"/>
        <item x="1324"/>
        <item x="1318"/>
        <item x="481"/>
        <item x="1428"/>
        <item x="1305"/>
        <item x="568"/>
        <item x="771"/>
        <item x="892"/>
        <item x="361"/>
        <item x="870"/>
        <item x="1314"/>
        <item x="1097"/>
        <item x="1144"/>
        <item x="899"/>
        <item x="1331"/>
        <item x="1432"/>
        <item x="769"/>
        <item x="1141"/>
        <item x="599"/>
        <item x="477"/>
        <item x="1107"/>
        <item x="575"/>
        <item x="431"/>
        <item x="734"/>
        <item x="344"/>
        <item x="390"/>
        <item x="969"/>
        <item x="962"/>
        <item x="1009"/>
        <item x="1346"/>
        <item x="755"/>
        <item x="1319"/>
        <item x="483"/>
        <item x="910"/>
        <item x="1366"/>
        <item x="325"/>
        <item x="994"/>
        <item x="895"/>
        <item x="860"/>
        <item x="779"/>
        <item x="787"/>
        <item x="744"/>
        <item x="681"/>
        <item x="1045"/>
        <item x="884"/>
        <item x="904"/>
        <item x="1014"/>
        <item x="277"/>
        <item x="964"/>
        <item x="1394"/>
        <item x="387"/>
        <item x="258"/>
        <item x="1301"/>
        <item x="1356"/>
        <item x="982"/>
        <item x="1082"/>
        <item x="487"/>
        <item x="406"/>
        <item x="570"/>
        <item x="227"/>
        <item x="1099"/>
        <item x="1180"/>
        <item x="1348"/>
        <item x="1250"/>
        <item x="375"/>
        <item x="284"/>
        <item x="501"/>
        <item x="798"/>
        <item x="1255"/>
        <item x="794"/>
        <item x="772"/>
        <item x="469"/>
        <item x="974"/>
        <item x="1413"/>
        <item x="1104"/>
        <item x="805"/>
        <item x="484"/>
        <item x="255"/>
        <item x="571"/>
        <item x="1368"/>
        <item x="912"/>
        <item x="1355"/>
        <item x="674"/>
        <item x="873"/>
        <item x="613"/>
        <item x="544"/>
        <item x="806"/>
        <item x="373"/>
        <item x="590"/>
        <item x="1092"/>
        <item x="600"/>
        <item x="135"/>
        <item x="1317"/>
        <item x="352"/>
        <item x="883"/>
        <item x="309"/>
        <item x="1351"/>
        <item x="1001"/>
        <item x="365"/>
        <item x="987"/>
        <item x="1235"/>
        <item x="1006"/>
        <item x="420"/>
        <item x="1454"/>
        <item x="1193"/>
        <item x="1419"/>
        <item x="444"/>
        <item x="1213"/>
        <item x="1173"/>
        <item x="966"/>
        <item x="163"/>
        <item x="1005"/>
        <item x="1371"/>
        <item x="781"/>
        <item x="1098"/>
        <item x="519"/>
        <item x="1269"/>
        <item x="266"/>
        <item x="1424"/>
        <item x="876"/>
        <item x="991"/>
        <item x="230"/>
        <item x="289"/>
        <item x="614"/>
        <item x="853"/>
        <item x="653"/>
        <item x="1398"/>
        <item x="624"/>
        <item x="1281"/>
        <item x="213"/>
        <item x="288"/>
        <item x="1438"/>
        <item x="1435"/>
        <item x="1349"/>
        <item x="680"/>
        <item x="809"/>
        <item x="1138"/>
        <item x="520"/>
        <item x="341"/>
        <item x="1425"/>
        <item x="1388"/>
        <item x="584"/>
        <item x="1083"/>
        <item x="1353"/>
        <item x="959"/>
        <item x="700"/>
        <item x="561"/>
        <item x="388"/>
        <item x="435"/>
        <item x="1315"/>
        <item x="671"/>
        <item x="1291"/>
        <item x="397"/>
        <item x="337"/>
        <item x="173"/>
        <item x="814"/>
        <item x="1129"/>
        <item x="514"/>
        <item x="332"/>
        <item x="695"/>
        <item x="443"/>
        <item x="847"/>
        <item x="280"/>
        <item x="1440"/>
        <item x="490"/>
        <item x="625"/>
        <item x="1068"/>
        <item x="1196"/>
        <item x="1218"/>
        <item x="967"/>
        <item x="1102"/>
        <item x="224"/>
        <item x="1381"/>
        <item x="887"/>
        <item x="1119"/>
        <item x="1015"/>
        <item x="383"/>
        <item x="534"/>
        <item x="741"/>
        <item x="717"/>
        <item x="300"/>
        <item x="1042"/>
        <item x="1224"/>
        <item x="992"/>
        <item x="1214"/>
        <item x="627"/>
        <item x="430"/>
        <item x="1142"/>
        <item x="881"/>
        <item x="826"/>
        <item x="640"/>
        <item x="993"/>
        <item x="509"/>
        <item x="549"/>
        <item x="1206"/>
        <item x="1321"/>
        <item x="963"/>
        <item x="648"/>
        <item x="857"/>
        <item x="326"/>
        <item x="267"/>
        <item x="303"/>
        <item x="1445"/>
        <item x="497"/>
        <item x="725"/>
        <item x="752"/>
        <item x="1133"/>
        <item x="710"/>
        <item x="699"/>
        <item x="171"/>
        <item x="1220"/>
        <item x="1112"/>
        <item x="235"/>
        <item x="1203"/>
        <item x="539"/>
        <item x="343"/>
        <item x="701"/>
        <item x="932"/>
        <item x="690"/>
        <item x="1414"/>
        <item x="729"/>
        <item x="867"/>
        <item x="474"/>
        <item x="156"/>
        <item x="611"/>
        <item x="1147"/>
        <item x="1058"/>
        <item x="1336"/>
        <item x="499"/>
        <item x="1118"/>
        <item x="1298"/>
        <item x="1159"/>
        <item x="1047"/>
        <item x="1065"/>
        <item x="328"/>
        <item x="1054"/>
        <item x="581"/>
        <item x="1004"/>
        <item x="1017"/>
        <item x="941"/>
        <item x="976"/>
        <item x="579"/>
        <item x="214"/>
        <item x="179"/>
        <item x="242"/>
        <item x="421"/>
        <item x="1320"/>
        <item x="927"/>
        <item x="836"/>
        <item x="1155"/>
        <item x="1406"/>
        <item x="1364"/>
        <item x="249"/>
        <item x="1265"/>
        <item x="1297"/>
        <item x="316"/>
        <item x="936"/>
        <item x="318"/>
        <item x="1059"/>
        <item x="1153"/>
        <item x="503"/>
        <item x="661"/>
        <item x="761"/>
        <item x="664"/>
        <item x="1248"/>
        <item x="137"/>
        <item x="1171"/>
        <item x="1257"/>
        <item x="1066"/>
        <item x="511"/>
        <item x="875"/>
        <item x="838"/>
        <item x="239"/>
        <item x="906"/>
        <item x="1085"/>
        <item x="1191"/>
        <item x="1457"/>
        <item x="849"/>
        <item x="799"/>
        <item x="1316"/>
        <item x="172"/>
        <item x="882"/>
        <item x="691"/>
        <item x="628"/>
        <item x="1181"/>
        <item x="792"/>
        <item x="399"/>
        <item x="658"/>
        <item x="1422"/>
        <item x="689"/>
        <item x="1283"/>
        <item x="1252"/>
        <item x="1247"/>
        <item x="855"/>
        <item x="1114"/>
        <item x="1184"/>
        <item x="1230"/>
        <item x="850"/>
        <item x="886"/>
        <item x="331"/>
        <item x="350"/>
        <item x="1011"/>
        <item x="642"/>
        <item x="1132"/>
        <item x="433"/>
        <item x="965"/>
        <item x="1143"/>
        <item x="1073"/>
        <item x="1020"/>
        <item x="1025"/>
        <item x="1043"/>
        <item x="1345"/>
        <item x="622"/>
        <item x="1140"/>
        <item x="957"/>
        <item x="1189"/>
        <item x="1023"/>
        <item x="555"/>
        <item x="191"/>
        <item x="455"/>
        <item x="952"/>
        <item x="739"/>
        <item x="800"/>
        <item x="709"/>
        <item x="1108"/>
        <item x="1033"/>
        <item x="1003"/>
        <item x="394"/>
        <item x="835"/>
        <item x="1221"/>
        <item x="582"/>
        <item x="1288"/>
        <item x="679"/>
        <item x="1067"/>
        <item x="305"/>
        <item x="732"/>
        <item x="270"/>
        <item x="618"/>
        <item x="970"/>
        <item x="310"/>
        <item x="796"/>
        <item x="788"/>
        <item x="1037"/>
        <item x="1240"/>
        <item x="704"/>
        <item x="784"/>
        <item x="1434"/>
        <item x="167"/>
        <item x="638"/>
        <item x="1452"/>
        <item x="971"/>
        <item x="621"/>
        <item x="452"/>
        <item x="891"/>
        <item x="1139"/>
        <item x="340"/>
        <item x="569"/>
        <item x="647"/>
        <item x="1134"/>
        <item x="1389"/>
        <item x="728"/>
        <item x="510"/>
        <item x="1373"/>
        <item x="202"/>
        <item x="153"/>
        <item x="1236"/>
        <item x="1233"/>
        <item x="620"/>
        <item x="182"/>
        <item x="960"/>
        <item x="803"/>
        <item x="197"/>
        <item x="1160"/>
        <item x="1070"/>
        <item x="531"/>
        <item x="234"/>
        <item x="495"/>
        <item x="554"/>
        <item x="675"/>
        <item x="396"/>
        <item x="1177"/>
        <item x="1131"/>
        <item x="257"/>
        <item x="359"/>
        <item x="586"/>
        <item x="989"/>
        <item x="834"/>
        <item x="1202"/>
        <item x="735"/>
        <item x="1026"/>
        <item x="513"/>
        <item x="348"/>
        <item x="669"/>
        <item x="1169"/>
        <item x="766"/>
        <item x="376"/>
        <item x="404"/>
        <item x="924"/>
        <item x="312"/>
        <item x="807"/>
        <item x="1418"/>
        <item x="1056"/>
        <item x="470"/>
        <item x="687"/>
        <item x="409"/>
        <item x="204"/>
        <item x="656"/>
        <item x="1040"/>
        <item x="1296"/>
        <item x="411"/>
        <item x="556"/>
        <item x="1343"/>
        <item x="222"/>
        <item x="915"/>
        <item x="1338"/>
        <item x="1013"/>
        <item x="416"/>
        <item x="975"/>
        <item x="381"/>
        <item x="1062"/>
        <item x="1278"/>
        <item x="878"/>
        <item x="231"/>
        <item x="596"/>
        <item x="942"/>
        <item x="244"/>
        <item x="972"/>
        <item x="225"/>
        <item x="583"/>
        <item x="629"/>
        <item x="432"/>
        <item x="934"/>
        <item x="1002"/>
        <item x="342"/>
        <item x="252"/>
        <item x="896"/>
        <item x="192"/>
        <item x="294"/>
        <item x="1335"/>
        <item x="1055"/>
        <item x="1190"/>
        <item x="256"/>
        <item x="250"/>
        <item x="410"/>
        <item x="938"/>
        <item x="319"/>
        <item x="783"/>
        <item x="1441"/>
        <item x="290"/>
        <item x="1069"/>
        <item x="334"/>
        <item x="843"/>
        <item x="900"/>
        <item x="210"/>
        <item x="984"/>
        <item x="1270"/>
        <item x="646"/>
        <item x="1393"/>
        <item x="1369"/>
        <item x="188"/>
        <item x="591"/>
        <item x="207"/>
        <item x="457"/>
        <item x="1264"/>
        <item x="686"/>
        <item x="576"/>
        <item x="564"/>
        <item x="804"/>
        <item x="1267"/>
        <item x="745"/>
        <item x="645"/>
        <item x="168"/>
        <item x="1258"/>
        <item x="822"/>
        <item x="272"/>
        <item x="1209"/>
        <item x="349"/>
        <item x="422"/>
        <item x="1362"/>
        <item x="551"/>
        <item x="552"/>
        <item x="1436"/>
        <item x="472"/>
        <item x="405"/>
        <item x="429"/>
        <item x="832"/>
        <item x="1032"/>
        <item x="176"/>
        <item x="1225"/>
        <item x="463"/>
        <item x="1071"/>
        <item x="1217"/>
        <item x="541"/>
        <item x="419"/>
        <item x="379"/>
        <item m="1" x="1868"/>
        <item x="148"/>
        <item x="1306"/>
        <item x="657"/>
        <item x="880"/>
        <item x="823"/>
        <item x="486"/>
        <item x="189"/>
        <item x="1426"/>
        <item x="897"/>
        <item x="380"/>
        <item x="1276"/>
        <item x="715"/>
        <item x="1430"/>
        <item x="441"/>
        <item x="356"/>
        <item x="506"/>
        <item x="451"/>
        <item x="721"/>
        <item x="229"/>
        <item x="594"/>
        <item x="1146"/>
        <item x="415"/>
        <item x="1375"/>
        <item x="1344"/>
        <item x="553"/>
        <item x="293"/>
        <item x="918"/>
        <item x="545"/>
        <item x="767"/>
        <item x="181"/>
        <item x="1384"/>
        <item x="186"/>
        <item x="304"/>
        <item x="919"/>
        <item x="370"/>
        <item x="1390"/>
        <item x="828"/>
        <item x="363"/>
        <item x="1307"/>
        <item x="1323"/>
        <item x="908"/>
        <item x="914"/>
        <item x="749"/>
        <item x="287"/>
        <item x="440"/>
        <item x="525"/>
        <item x="327"/>
        <item x="1076"/>
        <item x="253"/>
        <item x="1183"/>
        <item x="1271"/>
        <item x="670"/>
        <item x="778"/>
        <item x="453"/>
        <item x="158"/>
        <item x="271"/>
        <item x="619"/>
        <item x="861"/>
        <item x="1162"/>
        <item x="536"/>
        <item x="615"/>
        <item x="692"/>
        <item x="160"/>
        <item x="842"/>
        <item x="475"/>
        <item x="1027"/>
        <item x="1194"/>
        <item m="1" x="1872"/>
        <item x="479"/>
        <item x="1095"/>
        <item x="791"/>
        <item x="437"/>
        <item x="1420"/>
        <item x="382"/>
        <item x="1328"/>
        <item x="1370"/>
        <item x="677"/>
        <item x="824"/>
        <item x="782"/>
        <item x="295"/>
        <item x="560"/>
        <item x="154"/>
        <item x="1010"/>
        <item x="1333"/>
        <item x="597"/>
        <item x="1050"/>
        <item x="688"/>
        <item x="1241"/>
        <item x="862"/>
        <item x="980"/>
        <item x="275"/>
        <item x="1354"/>
        <item x="650"/>
        <item x="159"/>
        <item x="169"/>
        <item x="764"/>
        <item x="605"/>
        <item x="1447"/>
        <item x="526"/>
        <item x="1444"/>
        <item x="1442"/>
        <item x="1427"/>
        <item x="768"/>
        <item x="1313"/>
        <item x="302"/>
        <item x="1057"/>
        <item x="466"/>
        <item x="1101"/>
        <item x="335"/>
        <item x="988"/>
        <item x="220"/>
        <item x="1197"/>
        <item x="1016"/>
        <item x="1277"/>
        <item x="795"/>
        <item x="208"/>
        <item x="476"/>
        <item x="1077"/>
        <item x="1111"/>
        <item x="1044"/>
        <item x="810"/>
        <item x="321"/>
        <item x="845"/>
        <item x="1029"/>
        <item x="378"/>
        <item x="407"/>
        <item x="1222"/>
        <item x="902"/>
        <item x="1256"/>
        <item x="147"/>
        <item x="324"/>
        <item x="261"/>
        <item x="760"/>
        <item x="707"/>
        <item x="516"/>
        <item x="1382"/>
        <item x="802"/>
        <item x="175"/>
        <item x="449"/>
        <item x="901"/>
        <item x="464"/>
        <item x="712"/>
        <item x="150"/>
        <item x="357"/>
        <item x="527"/>
        <item x="360"/>
        <item x="1172"/>
        <item x="1372"/>
        <item x="259"/>
        <item x="753"/>
        <item x="140"/>
        <item x="1443"/>
        <item x="201"/>
        <item x="682"/>
        <item x="296"/>
        <item x="241"/>
        <item x="446"/>
        <item x="178"/>
        <item x="909"/>
        <item x="203"/>
        <item x="398"/>
        <item x="754"/>
        <item x="846"/>
        <item x="391"/>
        <item x="170"/>
        <item x="377"/>
        <item x="144"/>
        <item x="314"/>
        <item x="839"/>
        <item x="758"/>
        <item x="548"/>
        <item x="508"/>
        <item x="874"/>
        <item x="400"/>
        <item x="174"/>
        <item x="572"/>
        <item x="667"/>
        <item x="155"/>
        <item x="719"/>
        <item x="589"/>
        <item x="403"/>
        <item x="1403"/>
        <item x="1385"/>
        <item x="366"/>
        <item x="1072"/>
        <item x="145"/>
        <item x="205"/>
        <item x="426"/>
        <item x="260"/>
        <item x="371"/>
        <item x="512"/>
        <item x="157"/>
        <item x="869"/>
        <item x="448"/>
        <item x="265"/>
        <item x="940"/>
        <item x="1416"/>
        <item x="251"/>
        <item x="774"/>
        <item x="1266"/>
        <item x="306"/>
        <item x="635"/>
        <item x="461"/>
        <item x="530"/>
        <item x="630"/>
        <item x="542"/>
        <item x="1216"/>
        <item x="515"/>
        <item x="247"/>
        <item x="903"/>
        <item x="726"/>
        <item x="1282"/>
        <item x="184"/>
        <item x="494"/>
        <item x="923"/>
        <item x="281"/>
        <item x="1360"/>
        <item x="911"/>
        <item x="1210"/>
        <item x="1035"/>
        <item x="1127"/>
        <item x="254"/>
        <item x="801"/>
        <item x="1113"/>
        <item x="136"/>
        <item x="724"/>
        <item x="1455"/>
        <item x="612"/>
        <item x="523"/>
        <item x="852"/>
        <item x="1275"/>
        <item x="1063"/>
        <item x="1295"/>
        <item x="979"/>
        <item x="1342"/>
        <item x="888"/>
        <item x="392"/>
        <item x="893"/>
        <item x="454"/>
        <item x="1008"/>
        <item x="789"/>
        <item x="502"/>
        <item x="985"/>
        <item m="1" x="1874"/>
        <item x="138"/>
        <item x="747"/>
        <item x="1359"/>
        <item x="748"/>
        <item x="221"/>
        <item x="1332"/>
        <item x="1219"/>
        <item x="866"/>
        <item x="1290"/>
        <item x="278"/>
        <item x="577"/>
        <item x="632"/>
        <item x="322"/>
        <item x="402"/>
        <item x="423"/>
        <item x="1088"/>
        <item x="459"/>
        <item x="504"/>
        <item x="540"/>
        <item x="730"/>
        <item x="292"/>
        <item x="427"/>
        <item x="740"/>
        <item x="765"/>
        <item x="592"/>
        <item x="1100"/>
        <item x="218"/>
        <item x="996"/>
        <item x="678"/>
        <item x="931"/>
        <item x="1262"/>
        <item x="706"/>
        <item x="413"/>
        <item x="603"/>
        <item x="851"/>
        <item x="209"/>
        <item x="336"/>
        <item x="946"/>
        <item x="1423"/>
        <item x="1150"/>
        <item x="606"/>
        <item x="1121"/>
        <item x="338"/>
        <item x="362"/>
        <item x="215"/>
        <item x="522"/>
        <item x="1365"/>
        <item x="956"/>
        <item x="199"/>
        <item x="279"/>
        <item x="1304"/>
        <item x="161"/>
        <item x="1207"/>
        <item x="716"/>
        <item x="813"/>
        <item x="401"/>
        <item x="496"/>
        <item x="1163"/>
        <item x="737"/>
        <item x="736"/>
        <item x="146"/>
        <item m="1" x="1870"/>
        <item x="1201"/>
        <item x="917"/>
        <item x="291"/>
        <item x="890"/>
        <item x="414"/>
        <item x="358"/>
        <item x="351"/>
        <item x="676"/>
        <item x="983"/>
        <item x="1086"/>
        <item x="1039"/>
        <item x="948"/>
        <item x="685"/>
        <item x="776"/>
        <item x="565"/>
        <item x="1158"/>
        <item x="926"/>
        <item x="297"/>
        <item x="759"/>
        <item x="943"/>
        <item x="347"/>
        <item x="672"/>
        <item x="543"/>
        <item x="368"/>
        <item x="922"/>
        <item x="1280"/>
        <item x="916"/>
        <item x="177"/>
        <item x="143"/>
        <item x="720"/>
        <item x="1087"/>
        <item x="1380"/>
        <item x="694"/>
        <item x="384"/>
        <item x="655"/>
        <item x="693"/>
        <item x="995"/>
        <item x="593"/>
        <item x="1325"/>
        <item x="151"/>
        <item x="389"/>
        <item x="1211"/>
        <item x="696"/>
        <item x="372"/>
        <item x="757"/>
        <item x="524"/>
        <item x="240"/>
        <item x="816"/>
        <item x="149"/>
        <item x="907"/>
        <item x="742"/>
        <item x="1136"/>
        <item x="1254"/>
        <item x="898"/>
        <item x="871"/>
        <item x="954"/>
        <item x="636"/>
        <item x="1089"/>
        <item x="811"/>
        <item x="1007"/>
        <item x="607"/>
        <item x="439"/>
        <item x="1341"/>
        <item x="856"/>
        <item x="1287"/>
        <item x="456"/>
        <item x="450"/>
        <item x="1395"/>
        <item x="1185"/>
        <item x="574"/>
        <item x="345"/>
        <item x="1268"/>
        <item x="1408"/>
        <item x="1410"/>
        <item x="268"/>
        <item x="929"/>
        <item x="1409"/>
        <item x="1374"/>
        <item x="563"/>
        <item x="1274"/>
        <item x="458"/>
        <item x="665"/>
        <item x="1091"/>
        <item x="997"/>
        <item x="713"/>
        <item x="1431"/>
        <item x="438"/>
        <item x="1251"/>
        <item x="643"/>
        <item x="1322"/>
        <item x="1376"/>
        <item x="308"/>
        <item x="1024"/>
        <item x="797"/>
        <item x="913"/>
        <item x="981"/>
        <item x="1080"/>
        <item x="751"/>
        <item x="282"/>
        <item x="580"/>
        <item x="641"/>
        <item x="428"/>
        <item x="585"/>
        <item x="1053"/>
        <item x="939"/>
        <item x="1237"/>
        <item x="998"/>
        <item x="1090"/>
        <item x="1192"/>
        <item x="1135"/>
        <item x="1174"/>
        <item x="1022"/>
        <item x="1242"/>
        <item x="1415"/>
        <item x="637"/>
        <item x="395"/>
        <item x="315"/>
        <item x="1303"/>
        <item x="743"/>
        <item x="819"/>
        <item x="393"/>
        <item x="233"/>
        <item x="195"/>
        <item x="1253"/>
        <item x="299"/>
        <item x="492"/>
        <item x="1402"/>
        <item x="854"/>
        <item x="442"/>
        <item x="537"/>
        <item x="733"/>
        <item x="468"/>
        <item x="1164"/>
        <item x="1157"/>
        <item x="369"/>
        <item x="538"/>
        <item x="937"/>
        <item x="683"/>
        <item x="1259"/>
        <item x="1421"/>
        <item x="858"/>
        <item x="183"/>
        <item x="1038"/>
        <item x="818"/>
        <item x="841"/>
        <item x="1094"/>
        <item x="313"/>
        <item x="460"/>
        <item x="986"/>
        <item x="947"/>
        <item x="868"/>
        <item x="663"/>
        <item x="950"/>
        <item x="445"/>
        <item x="528"/>
        <item x="673"/>
        <item x="1148"/>
        <item x="631"/>
        <item x="1161"/>
        <item x="711"/>
        <item x="1074"/>
        <item x="1126"/>
        <item x="1363"/>
        <item x="949"/>
        <item x="1401"/>
        <item x="1081"/>
        <item x="827"/>
        <item x="844"/>
        <item x="820"/>
        <item x="1330"/>
        <item x="1383"/>
        <item x="920"/>
        <item x="1292"/>
        <item x="1122"/>
        <item x="968"/>
        <item x="417"/>
        <item x="434"/>
        <item x="731"/>
        <item x="1205"/>
        <item x="848"/>
        <item x="837"/>
        <item x="364"/>
        <item x="185"/>
        <item x="684"/>
        <item x="1334"/>
        <item x="1273"/>
        <item x="217"/>
        <item x="1284"/>
        <item x="973"/>
        <item x="1261"/>
        <item x="1125"/>
        <item x="500"/>
        <item x="1340"/>
        <item x="928"/>
        <item x="1154"/>
        <item x="660"/>
        <item x="1289"/>
        <item x="1096"/>
        <item x="1249"/>
        <item x="945"/>
        <item x="535"/>
        <item x="1128"/>
        <item x="333"/>
        <item x="1391"/>
        <item x="756"/>
        <item x="1399"/>
        <item x="1109"/>
        <item x="246"/>
        <item x="652"/>
        <item x="1350"/>
        <item x="1285"/>
        <item x="1286"/>
        <item x="1449"/>
        <item x="1450"/>
        <item x="872"/>
        <item x="1186"/>
        <item x="1187"/>
        <item x="219"/>
        <item x="307"/>
        <item x="1110"/>
        <item x="812"/>
        <item x="489"/>
        <item x="829"/>
        <item x="977"/>
        <item x="1263"/>
        <item x="424"/>
        <item x="1179"/>
        <item x="1028"/>
        <item x="1188"/>
        <item m="1" x="1877"/>
        <item x="386"/>
        <item x="353"/>
        <item x="633"/>
        <item x="1453"/>
        <item x="533"/>
        <item x="639"/>
        <item x="793"/>
        <item x="471"/>
        <item x="1145"/>
        <item x="1084"/>
        <item x="775"/>
        <item x="1439"/>
        <item x="1166"/>
        <item x="1167"/>
        <item m="1" x="1879"/>
        <item x="311"/>
        <item x="1429"/>
        <item x="1245"/>
        <item x="485"/>
        <item x="1326"/>
        <item x="1279"/>
        <item x="1437"/>
        <item x="465"/>
        <item x="1293"/>
        <item x="1294"/>
        <item x="447"/>
        <item x="1387"/>
        <item x="1229"/>
        <item x="408"/>
        <item x="573"/>
        <item x="425"/>
        <item x="1079"/>
        <item x="546"/>
        <item m="1" x="1873"/>
        <item x="1075"/>
        <item x="1175"/>
        <item x="436"/>
        <item x="1120"/>
        <item x="999"/>
        <item x="262"/>
        <item x="1404"/>
        <item x="697"/>
        <item x="317"/>
        <item x="705"/>
        <item x="1198"/>
        <item x="1124"/>
        <item x="1260"/>
        <item x="412"/>
        <item x="1299"/>
        <item x="925"/>
        <item x="216"/>
        <item x="944"/>
        <item x="190"/>
        <item x="226"/>
        <item x="610"/>
        <item x="228"/>
        <item x="1396"/>
        <item x="1446"/>
        <item x="616"/>
        <item x="877"/>
        <item x="763"/>
        <item x="785"/>
        <item x="885"/>
        <item x="529"/>
        <item x="367"/>
        <item x="644"/>
        <item x="1448"/>
        <item x="634"/>
        <item x="815"/>
        <item x="933"/>
        <item x="1021"/>
        <item x="1208"/>
        <item x="339"/>
        <item x="193"/>
        <item x="1156"/>
        <item x="1451"/>
        <item x="1386"/>
        <item x="354"/>
        <item x="1392"/>
        <item x="773"/>
        <item x="1411"/>
        <item x="1377"/>
        <item x="1378"/>
        <item m="1" x="1876"/>
        <item x="1031"/>
        <item x="609"/>
        <item x="1117"/>
        <item x="604"/>
        <item x="566"/>
        <item x="662"/>
        <item x="698"/>
        <item x="232"/>
        <item x="567"/>
        <item x="547"/>
        <item x="550"/>
        <item x="830"/>
        <item x="285"/>
        <item x="557"/>
        <item x="831"/>
        <item x="1400"/>
        <item x="1310"/>
        <item x="482"/>
        <item x="978"/>
        <item x="894"/>
        <item m="1" x="1881"/>
        <item x="654"/>
        <item x="269"/>
        <item x="1339"/>
        <item x="330"/>
        <item x="1064"/>
        <item x="1367"/>
        <item x="626"/>
        <item x="1178"/>
        <item x="825"/>
        <item x="236"/>
        <item x="1405"/>
        <item x="1312"/>
        <item x="1176"/>
        <item x="165"/>
        <item x="139"/>
        <item x="951"/>
        <item x="578"/>
        <item x="961"/>
        <item x="722"/>
        <item x="467"/>
        <item x="659"/>
        <item x="1130"/>
        <item x="1234"/>
        <item x="1244"/>
        <item x="1170"/>
        <item x="668"/>
        <item x="1000"/>
        <item x="608"/>
        <item x="1337"/>
        <item x="1061"/>
        <item x="1379"/>
        <item m="1" x="1880"/>
        <item x="863"/>
        <item x="1149"/>
        <item x="1358"/>
        <item x="859"/>
        <item x="990"/>
        <item x="517"/>
        <item x="1137"/>
        <item x="714"/>
        <item x="329"/>
        <item x="1243"/>
        <item x="248"/>
        <item x="206"/>
        <item x="1052"/>
        <item m="1" x="1875"/>
        <item x="1168"/>
        <item x="955"/>
        <item x="558"/>
        <item t="default"/>
      </items>
    </pivotField>
    <pivotField numFmtId="164" showAll="0"/>
    <pivotField showAll="0"/>
    <pivotField showAll="0"/>
    <pivotField showAll="0"/>
    <pivotField dataField="1" showAll="0"/>
    <pivotField showAll="0"/>
    <pivotField axis="axisPage" multipleItemSelectionAllowed="1" showAll="0">
      <items count="11">
        <item x="4"/>
        <item x="7"/>
        <item x="2"/>
        <item x="5"/>
        <item x="3"/>
        <item x="8"/>
        <item x="6"/>
        <item m="1" x="9"/>
        <item x="1"/>
        <item x="0"/>
        <item t="default"/>
      </items>
    </pivotField>
    <pivotField showAll="0"/>
    <pivotField axis="axisPage" multipleItemSelectionAllowed="1" showAll="0" sortType="descending">
      <items count="23">
        <item x="0"/>
        <item x="3"/>
        <item m="1" x="20"/>
        <item m="1" x="16"/>
        <item m="1" x="21"/>
        <item x="2"/>
        <item x="9"/>
        <item m="1" x="18"/>
        <item m="1" x="19"/>
        <item x="10"/>
        <item x="7"/>
        <item m="1" x="17"/>
        <item x="1"/>
        <item x="4"/>
        <item m="1" x="15"/>
        <item x="5"/>
        <item m="1" x="12"/>
        <item m="1" x="14"/>
        <item m="1" x="13"/>
        <item x="6"/>
        <item x="11"/>
        <item x="8"/>
        <item t="default"/>
      </items>
    </pivotField>
    <pivotField multipleItemSelectionAllowed="1" showAll="0"/>
    <pivotField axis="axisPage" multipleItemSelectionAllowed="1" showAll="0">
      <items count="58">
        <item x="56"/>
        <item x="55"/>
        <item x="54"/>
        <item x="53"/>
        <item x="52"/>
        <item x="51"/>
        <item x="50"/>
        <item x="49"/>
        <item x="48"/>
        <item x="47"/>
        <item x="46"/>
        <item x="45"/>
        <item x="44"/>
        <item x="43"/>
        <item x="42"/>
        <item x="41"/>
        <item x="40"/>
        <item x="39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h="1" x="0"/>
        <item t="default"/>
      </items>
    </pivotField>
    <pivotField axis="axisCol" showAll="0" defaultSubtotal="0">
      <items count="9">
        <item x="6"/>
        <item x="5"/>
        <item m="1" x="8"/>
        <item m="1" x="7"/>
        <item x="0"/>
        <item x="4"/>
        <item x="3"/>
        <item x="2"/>
        <item x="1"/>
      </items>
    </pivotField>
    <pivotField showAll="0" defaultSubtotal="0">
      <items count="5">
        <item x="4"/>
        <item x="3"/>
        <item x="1"/>
        <item x="2"/>
        <item x="0"/>
      </items>
    </pivotField>
  </pivotFields>
  <rowFields count="1">
    <field x="0"/>
  </rowFields>
  <rowItems count="1324"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80"/>
    </i>
    <i>
      <x v="1881"/>
    </i>
    <i>
      <x v="1882"/>
    </i>
  </rowItems>
  <colFields count="1">
    <field x="12"/>
  </colFields>
  <colItems count="6">
    <i>
      <x/>
    </i>
    <i>
      <x v="1"/>
    </i>
    <i>
      <x v="5"/>
    </i>
    <i>
      <x v="6"/>
    </i>
    <i>
      <x v="7"/>
    </i>
    <i>
      <x v="8"/>
    </i>
  </colItems>
  <pageFields count="3">
    <pageField fld="11" hier="-1"/>
    <pageField fld="9" hier="-1"/>
    <pageField fld="7" hier="-1"/>
  </pageFields>
  <dataFields count="1">
    <dataField name="Sum of Salary in USD" fld="5" baseField="0" baseItem="0" numFmtId="3"/>
  </dataFields>
  <formats count="4">
    <format dxfId="12">
      <pivotArea field="0" type="button" dataOnly="0" labelOnly="1" outline="0" axis="axisRow" fieldPosition="0"/>
    </format>
    <format dxfId="11">
      <pivotArea dataOnly="0" labelOnly="1" fieldPosition="0">
        <references count="1">
          <reference field="12" count="6">
            <x v="0"/>
            <x v="1"/>
            <x v="5"/>
            <x v="6"/>
            <x v="7"/>
            <x v="8"/>
          </reference>
        </references>
      </pivotArea>
    </format>
    <format dxfId="10">
      <pivotArea field="0" type="button" dataOnly="0" labelOnly="1" outline="0" axis="axisRow" fieldPosition="0"/>
    </format>
    <format dxfId="9">
      <pivotArea dataOnly="0" labelOnly="1" fieldPosition="0">
        <references count="1">
          <reference field="12" count="6">
            <x v="0"/>
            <x v="1"/>
            <x v="5"/>
            <x v="6"/>
            <x v="7"/>
            <x v="8"/>
          </reference>
        </references>
      </pivotArea>
    </format>
  </formats>
  <pivotTableStyleInfo name="PivotStyleLight16" showRowHeaders="1" showColHeaders="1" showRowStripes="0" showColStripes="0" showLastColumn="1"/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Job_Type" sourceName="Job Type">
  <pivotTables>
    <pivotTable tabId="3" name="pvtBar1"/>
    <pivotTable tabId="3" name="pvtBar2"/>
    <pivotTable tabId="3" name="pvtBar3"/>
    <pivotTable tabId="7" name="pvtBox1"/>
    <pivotTable tabId="7" name="pvtBox2"/>
    <pivotTable tabId="7" name="pvtBox3"/>
  </pivotTables>
  <data>
    <tabular pivotCacheId="1" showMissing="0">
      <items count="10">
        <i x="4" s="1"/>
        <i x="7" s="1"/>
        <i x="2" s="1"/>
        <i x="5" s="1"/>
        <i x="3" s="1"/>
        <i x="8" s="1"/>
        <i x="6" s="1"/>
        <i x="1" s="1"/>
        <i x="0" s="1"/>
        <i x="9" s="1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clean_Country" sourceName="clean Country">
  <pivotTables>
    <pivotTable tabId="3" name="pvtBar1"/>
    <pivotTable tabId="3" name="pvtBar2"/>
    <pivotTable tabId="3" name="pvtBar3"/>
    <pivotTable tabId="7" name="pvtBox1"/>
    <pivotTable tabId="7" name="pvtBox2"/>
    <pivotTable tabId="7" name="pvtBox3"/>
  </pivotTables>
  <data>
    <tabular pivotCacheId="1" showMissing="0">
      <items count="22">
        <i x="8" s="1"/>
        <i x="11" s="1"/>
        <i x="6" s="1"/>
        <i x="5" s="1"/>
        <i x="4" s="1"/>
        <i x="1" s="1"/>
        <i x="7" s="1"/>
        <i x="10" s="1"/>
        <i x="9" s="1"/>
        <i x="2" s="1"/>
        <i x="3" s="1"/>
        <i x="0" s="1"/>
        <i x="13" s="1" nd="1"/>
        <i x="14" s="1" nd="1"/>
        <i x="12" s="1" nd="1"/>
        <i x="15" s="1" nd="1"/>
        <i x="17" s="1" nd="1"/>
        <i x="19" s="1" nd="1"/>
        <i x="18" s="1" nd="1"/>
        <i x="21" s="1" nd="1"/>
        <i x="16" s="1" nd="1"/>
        <i x="20" s="1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My_Years_if_Experience" sourceName="My-Years if Experience">
  <pivotTables>
    <pivotTable tabId="3" name="pvtBar1"/>
    <pivotTable tabId="3" name="pvtBar2"/>
    <pivotTable tabId="3" name="pvtBar3"/>
    <pivotTable tabId="7" name="pvtBox1"/>
    <pivotTable tabId="7" name="pvtBox2"/>
    <pivotTable tabId="7" name="pvtBox3"/>
  </pivotTables>
  <data>
    <tabular pivotCacheId="1" showMissing="0">
      <items count="9">
        <i x="6" s="1"/>
        <i x="2" s="1"/>
        <i x="5" s="1"/>
        <i x="1" s="1"/>
        <i x="4" s="1"/>
        <i x="3" s="1"/>
        <i x="0" s="1"/>
        <i x="8" s="1" nd="1"/>
        <i x="7" s="1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mc:Ignorable="x" name="Slicer_My_How_many_hours_of_a_day_you_work_on_Excel2" sourceName="My-How many hours of a day you work on Excel2">
  <pivotTables>
    <pivotTable tabId="3" name="pvtBar1"/>
    <pivotTable tabId="3" name="pvtBar2"/>
    <pivotTable tabId="3" name="pvtBar3"/>
    <pivotTable tabId="7" name="pvtBox1"/>
    <pivotTable tabId="7" name="pvtBox2"/>
    <pivotTable tabId="7" name="pvtBox3"/>
  </pivotTables>
  <data>
    <tabular pivotCacheId="1">
      <items count="5">
        <i x="4" s="1"/>
        <i x="3" s="1"/>
        <i x="1" s="1"/>
        <i x="2" s="1"/>
        <i x="0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mc:Ignorable="x">
  <slicer name="Job Type" cache="Slicer_Job_Type" caption="Job Type" style="MyStyle1" rowHeight="241300"/>
  <slicer name="Location" cache="Slicer_clean_Country" caption="Location" style="MyStyle1" rowHeight="241300"/>
  <slicer name="My-Years if Experience" cache="Slicer_My_Years_if_Experience" caption="Experience" style="MyStyle1" rowHeight="241300"/>
  <slicer name="My-How many hours of a day you work on Excel2" cache="Slicer_My_How_many_hours_of_a_day_you_work_on_Excel2" caption="Hours on Excel" style="MyStyle1" rowHeight="241300"/>
</slicers>
</file>

<file path=xl/tables/table1.xml><?xml version="1.0" encoding="utf-8"?>
<table xmlns="http://schemas.openxmlformats.org/spreadsheetml/2006/main" id="5" name="tblSalaries" displayName="tblSalaries" ref="B5:O1873" totalsRowShown="0">
  <autoFilter ref="B5:O1873"/>
  <tableColumns count="14">
    <tableColumn id="1" name="Unique ID"/>
    <tableColumn id="2" name="Timestamp" dataDxfId="29"/>
    <tableColumn id="3" name="Your Salary" dataDxfId="28"/>
    <tableColumn id="4" name="clean Salary (in local currency)"/>
    <tableColumn id="5" name="Currency"/>
    <tableColumn id="13" name="Salary in USD" dataDxfId="27">
      <calculatedColumnFormula>tblSalaries[[#This Row],[clean Salary (in local currency)]]*VLOOKUP(tblSalaries[[#This Row],[Currency]],tblXrate[#Data],2,FALSE)/1000</calculatedColumnFormula>
    </tableColumn>
    <tableColumn id="7" name="Your Job Title"/>
    <tableColumn id="6" name="Job Type"/>
    <tableColumn id="8" name="Where do you work"/>
    <tableColumn id="10" name="clean Country" dataDxfId="26">
      <calculatedColumnFormula>VLOOKUP(tblSalaries[[#This Row],[Where do you work]],tblCountries[[Actual]:[Mapping2]],3,FALSE)</calculatedColumnFormula>
    </tableColumn>
    <tableColumn id="9" name="How many hours of a day you work on Excel"/>
    <tableColumn id="12" name="Years of Experience" dataDxfId="25"/>
    <tableColumn id="11" name="My-Years if Experience" dataDxfId="24">
      <calculatedColumnFormula>VLOOKUP(tblSalaries[[#This Row],[Years of Experience]],Table3[#Data],2,FALSE)</calculatedColumnFormula>
    </tableColumn>
    <tableColumn id="14" name="My-How many hours of a day you work on Excel2" dataDxfId="23">
      <calculatedColumnFormula>VLOOKUP(tblSalaries[[#This Row],[How many hours of a day you work on Excel]],Table8[#Data],2,FALSE)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blXrate" displayName="tblXrate" ref="B3:C42" totalsRowShown="0">
  <autoFilter ref="B3:C42"/>
  <tableColumns count="2">
    <tableColumn id="1" name="Currency"/>
    <tableColumn id="2" name="in USD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tblCountries" displayName="tblCountries" ref="L3:N137" totalsRowShown="0">
  <autoFilter ref="L3:N137"/>
  <sortState ref="L4:N137">
    <sortCondition ref="M8"/>
  </sortState>
  <tableColumns count="3">
    <tableColumn id="1" name="Actual"/>
    <tableColumn id="2" name="Mapping"/>
    <tableColumn id="3" name="Mapping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Table3" displayName="Table3" ref="Q3:R60" totalsRowShown="0" headerRowDxfId="20" headerRowBorderDxfId="19" tableBorderDxfId="18">
  <autoFilter ref="Q3:R60"/>
  <tableColumns count="2">
    <tableColumn id="1" name="Actual" dataDxfId="17"/>
    <tableColumn id="2" name="Mapping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8" name="Table8" displayName="Table8" ref="U3:V9" totalsRowShown="0" headerRowDxfId="16" headerRowBorderDxfId="15" tableBorderDxfId="14">
  <autoFilter ref="U3:V9"/>
  <tableColumns count="2">
    <tableColumn id="1" name="Actual" dataDxfId="13"/>
    <tableColumn id="2" name="Mapp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ערכת נושא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7" Type="http://schemas.openxmlformats.org/officeDocument/2006/relationships/table" Target="../tables/table5.xml"/><Relationship Id="rId2" Type="http://schemas.openxmlformats.org/officeDocument/2006/relationships/hyperlink" Target="http://xe.com/" TargetMode="External"/><Relationship Id="rId1" Type="http://schemas.openxmlformats.org/officeDocument/2006/relationships/hyperlink" Target="http://www.x-rates.com/cgi-bin/cgicalc.cgi?value=1&amp;base=USD" TargetMode="External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6.xml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Relationship Id="rId4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jfly.iam.u-tokyo.ac.jp/color/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.bin"/><Relationship Id="rId3" Type="http://schemas.openxmlformats.org/officeDocument/2006/relationships/hyperlink" Target="http://jfly.iam.u-tokyo.ac.jp/color/" TargetMode="External"/><Relationship Id="rId7" Type="http://schemas.openxmlformats.org/officeDocument/2006/relationships/hyperlink" Target="http://www.google.com/url?sa=t&amp;rct=j&amp;q=&amp;esrc=s&amp;source=web&amp;cd=9&amp;ved=0CFYQFjAI&amp;url=http%3A%2F%2Fwww.thinkmind.org%2Fdownload.php%3Farticleid%3Dachi_2012_7_40_20128&amp;ei=FTv1T6rgBMef8gOS88CCBw&amp;usg=AFQjCNGIag2H_NY8gIpxAResKTEsv1mZLg" TargetMode="External"/><Relationship Id="rId2" Type="http://schemas.openxmlformats.org/officeDocument/2006/relationships/hyperlink" Target="http://peltiertech.com/WordPress/excel-box-and-whisker-diagrams-box-plots/" TargetMode="External"/><Relationship Id="rId1" Type="http://schemas.openxmlformats.org/officeDocument/2006/relationships/hyperlink" Target="http://www.visualquest.in/2012/05/bar-in-bar-techniques-at-work.html" TargetMode="External"/><Relationship Id="rId6" Type="http://schemas.openxmlformats.org/officeDocument/2006/relationships/hyperlink" Target="http://docs.blackberry.com/en/developers/deliverables/41577/efficient_ergonomics.jsp" TargetMode="External"/><Relationship Id="rId5" Type="http://schemas.openxmlformats.org/officeDocument/2006/relationships/hyperlink" Target="http://www.jkp-ads.com/Articles/slicers02.asp" TargetMode="External"/><Relationship Id="rId4" Type="http://schemas.openxmlformats.org/officeDocument/2006/relationships/hyperlink" Target="http://peltiertech.com/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</sheetPr>
  <dimension ref="B1:O1901"/>
  <sheetViews>
    <sheetView showGridLines="0" topLeftCell="H1870" workbookViewId="0">
      <selection activeCell="J1906" sqref="J1906"/>
    </sheetView>
  </sheetViews>
  <sheetFormatPr defaultRowHeight="14.25" x14ac:dyDescent="0.2"/>
  <cols>
    <col min="1" max="1" width="4.375" customWidth="1"/>
    <col min="3" max="3" width="21.375" bestFit="1" customWidth="1"/>
    <col min="4" max="4" width="13" customWidth="1"/>
    <col min="5" max="5" width="24.75" customWidth="1"/>
    <col min="6" max="6" width="7" customWidth="1"/>
    <col min="7" max="7" width="12.75" customWidth="1"/>
    <col min="8" max="8" width="24.375" customWidth="1"/>
    <col min="9" max="9" width="20" customWidth="1"/>
    <col min="10" max="11" width="15.125" customWidth="1"/>
    <col min="12" max="12" width="28" customWidth="1"/>
    <col min="13" max="13" width="18" customWidth="1"/>
    <col min="14" max="14" width="13" customWidth="1"/>
    <col min="15" max="15" width="17.125" customWidth="1"/>
  </cols>
  <sheetData>
    <row r="1" spans="2:15" ht="23.25" x14ac:dyDescent="0.35">
      <c r="B1" s="98" t="s">
        <v>3994</v>
      </c>
      <c r="C1" s="98"/>
      <c r="D1" s="98"/>
      <c r="E1" s="98"/>
    </row>
    <row r="3" spans="2:15" x14ac:dyDescent="0.2">
      <c r="B3" s="3" t="s">
        <v>3995</v>
      </c>
      <c r="C3" s="3"/>
      <c r="D3" s="3"/>
      <c r="E3" s="3"/>
      <c r="F3" s="3"/>
      <c r="G3" s="3"/>
      <c r="H3" s="3"/>
      <c r="I3" s="3"/>
      <c r="J3" s="3"/>
      <c r="K3" s="3"/>
      <c r="L3" s="3"/>
      <c r="M3" s="3"/>
    </row>
    <row r="4" spans="2:15" ht="15" x14ac:dyDescent="0.25">
      <c r="G4" s="77" t="s">
        <v>4028</v>
      </c>
    </row>
    <row r="5" spans="2:15" x14ac:dyDescent="0.2">
      <c r="B5" t="s">
        <v>2008</v>
      </c>
      <c r="C5" t="s">
        <v>0</v>
      </c>
      <c r="D5" t="s">
        <v>1</v>
      </c>
      <c r="E5" t="s">
        <v>3978</v>
      </c>
      <c r="F5" t="s">
        <v>2</v>
      </c>
      <c r="G5" s="11" t="s">
        <v>3979</v>
      </c>
      <c r="H5" t="s">
        <v>3</v>
      </c>
      <c r="I5" t="s">
        <v>3998</v>
      </c>
      <c r="J5" t="s">
        <v>4</v>
      </c>
      <c r="K5" s="11" t="s">
        <v>4004</v>
      </c>
      <c r="L5" t="s">
        <v>5</v>
      </c>
      <c r="M5" t="s">
        <v>3996</v>
      </c>
      <c r="N5" s="11" t="s">
        <v>4023</v>
      </c>
      <c r="O5" s="11" t="s">
        <v>4024</v>
      </c>
    </row>
    <row r="6" spans="2:15" ht="15" customHeight="1" x14ac:dyDescent="0.2">
      <c r="B6" t="s">
        <v>2320</v>
      </c>
      <c r="C6" s="1">
        <v>41055.06045138889</v>
      </c>
      <c r="D6" s="4">
        <v>400000</v>
      </c>
      <c r="E6">
        <v>400000</v>
      </c>
      <c r="F6" t="s">
        <v>6</v>
      </c>
      <c r="G6" s="10">
        <f>tblSalaries[[#This Row],[clean Salary (in local currency)]]*VLOOKUP(tblSalaries[[#This Row],[Currency]],tblXrate[#Data],2,FALSE)/1000</f>
        <v>400</v>
      </c>
      <c r="H6" t="s">
        <v>393</v>
      </c>
      <c r="I6" t="s">
        <v>67</v>
      </c>
      <c r="J6" t="s">
        <v>15</v>
      </c>
      <c r="K6" s="10" t="str">
        <f>VLOOKUP(tblSalaries[[#This Row],[Where do you work]],tblCountries[[Actual]:[Mapping2]],3,FALSE)</f>
        <v>USA</v>
      </c>
      <c r="L6" t="s">
        <v>13</v>
      </c>
      <c r="M6" t="s">
        <v>4015</v>
      </c>
      <c r="N6" s="10" t="str">
        <f>VLOOKUP(tblSalaries[[#This Row],[Years of Experience]],Table3[#Data],2,FALSE)</f>
        <v>Missing</v>
      </c>
      <c r="O6" s="10">
        <f>VLOOKUP(tblSalaries[[#This Row],[How many hours of a day you work on Excel]],Table8[#Data],2,FALSE)</f>
        <v>8</v>
      </c>
    </row>
    <row r="7" spans="2:15" ht="15" customHeight="1" x14ac:dyDescent="0.2">
      <c r="B7" t="s">
        <v>2311</v>
      </c>
      <c r="C7" s="1">
        <v>41055.058217592596</v>
      </c>
      <c r="D7" s="4">
        <v>200000</v>
      </c>
      <c r="E7">
        <v>200000</v>
      </c>
      <c r="F7" t="s">
        <v>22</v>
      </c>
      <c r="G7" s="10">
        <f>tblSalaries[[#This Row],[clean Salary (in local currency)]]*VLOOKUP(tblSalaries[[#This Row],[Currency]],tblXrate[#Data],2,FALSE)/1000</f>
        <v>254.07988779832155</v>
      </c>
      <c r="H7" t="s">
        <v>381</v>
      </c>
      <c r="I7" t="s">
        <v>3999</v>
      </c>
      <c r="J7" t="s">
        <v>382</v>
      </c>
      <c r="K7" s="10" t="str">
        <f>VLOOKUP(tblSalaries[[#This Row],[Where do you work]],tblCountries[[Actual]:[Mapping2]],3,FALSE)</f>
        <v>EU-16</v>
      </c>
      <c r="L7" t="s">
        <v>13</v>
      </c>
      <c r="M7" t="s">
        <v>4015</v>
      </c>
      <c r="N7" s="10" t="str">
        <f>VLOOKUP(tblSalaries[[#This Row],[Years of Experience]],Table3[#Data],2,FALSE)</f>
        <v>Missing</v>
      </c>
      <c r="O7" s="10">
        <f>VLOOKUP(tblSalaries[[#This Row],[How many hours of a day you work on Excel]],Table8[#Data],2,FALSE)</f>
        <v>8</v>
      </c>
    </row>
    <row r="8" spans="2:15" ht="15" customHeight="1" x14ac:dyDescent="0.2">
      <c r="B8" t="s">
        <v>2425</v>
      </c>
      <c r="C8" s="1">
        <v>41055.098807870374</v>
      </c>
      <c r="D8" s="4" t="s">
        <v>513</v>
      </c>
      <c r="E8">
        <v>250000</v>
      </c>
      <c r="F8" t="s">
        <v>6</v>
      </c>
      <c r="G8" s="10">
        <f>tblSalaries[[#This Row],[clean Salary (in local currency)]]*VLOOKUP(tblSalaries[[#This Row],[Currency]],tblXrate[#Data],2,FALSE)/1000</f>
        <v>250</v>
      </c>
      <c r="H8" t="s">
        <v>83</v>
      </c>
      <c r="I8" t="s">
        <v>356</v>
      </c>
      <c r="J8" t="s">
        <v>15</v>
      </c>
      <c r="K8" s="10" t="str">
        <f>VLOOKUP(tblSalaries[[#This Row],[Where do you work]],tblCountries[[Actual]:[Mapping2]],3,FALSE)</f>
        <v>USA</v>
      </c>
      <c r="L8" t="s">
        <v>13</v>
      </c>
      <c r="M8" t="s">
        <v>4015</v>
      </c>
      <c r="N8" s="10" t="str">
        <f>VLOOKUP(tblSalaries[[#This Row],[Years of Experience]],Table3[#Data],2,FALSE)</f>
        <v>Missing</v>
      </c>
      <c r="O8" s="10">
        <f>VLOOKUP(tblSalaries[[#This Row],[How many hours of a day you work on Excel]],Table8[#Data],2,FALSE)</f>
        <v>8</v>
      </c>
    </row>
    <row r="9" spans="2:15" ht="15" customHeight="1" x14ac:dyDescent="0.2">
      <c r="B9" t="s">
        <v>2374</v>
      </c>
      <c r="C9" s="1">
        <v>41055.077789351853</v>
      </c>
      <c r="D9" s="4" t="s">
        <v>455</v>
      </c>
      <c r="E9">
        <v>220700</v>
      </c>
      <c r="F9" t="s">
        <v>6</v>
      </c>
      <c r="G9" s="10">
        <f>tblSalaries[[#This Row],[clean Salary (in local currency)]]*VLOOKUP(tblSalaries[[#This Row],[Currency]],tblXrate[#Data],2,FALSE)/1000</f>
        <v>220.7</v>
      </c>
      <c r="H9" t="s">
        <v>356</v>
      </c>
      <c r="I9" t="s">
        <v>356</v>
      </c>
      <c r="J9" t="s">
        <v>143</v>
      </c>
      <c r="K9" s="10" t="str">
        <f>VLOOKUP(tblSalaries[[#This Row],[Where do you work]],tblCountries[[Actual]:[Mapping2]],3,FALSE)</f>
        <v>Sou&amp;Cen America</v>
      </c>
      <c r="L9" t="s">
        <v>13</v>
      </c>
      <c r="M9" t="s">
        <v>4015</v>
      </c>
      <c r="N9" s="10" t="str">
        <f>VLOOKUP(tblSalaries[[#This Row],[Years of Experience]],Table3[#Data],2,FALSE)</f>
        <v>Missing</v>
      </c>
      <c r="O9" s="10">
        <f>VLOOKUP(tblSalaries[[#This Row],[How many hours of a day you work on Excel]],Table8[#Data],2,FALSE)</f>
        <v>8</v>
      </c>
    </row>
    <row r="10" spans="2:15" ht="15" customHeight="1" x14ac:dyDescent="0.2">
      <c r="B10" t="s">
        <v>2530</v>
      </c>
      <c r="C10" s="1">
        <v>41055.213541666664</v>
      </c>
      <c r="D10" s="4">
        <v>140000</v>
      </c>
      <c r="E10">
        <v>140000</v>
      </c>
      <c r="F10" t="s">
        <v>69</v>
      </c>
      <c r="G10" s="10">
        <f>tblSalaries[[#This Row],[clean Salary (in local currency)]]*VLOOKUP(tblSalaries[[#This Row],[Currency]],tblXrate[#Data],2,FALSE)/1000</f>
        <v>220.6649580894198</v>
      </c>
      <c r="H10" t="s">
        <v>632</v>
      </c>
      <c r="I10" t="s">
        <v>67</v>
      </c>
      <c r="J10" t="s">
        <v>71</v>
      </c>
      <c r="K10" s="10" t="str">
        <f>VLOOKUP(tblSalaries[[#This Row],[Where do you work]],tblCountries[[Actual]:[Mapping2]],3,FALSE)</f>
        <v>UK</v>
      </c>
      <c r="L10" t="s">
        <v>13</v>
      </c>
      <c r="M10" t="s">
        <v>4015</v>
      </c>
      <c r="N10" s="10" t="str">
        <f>VLOOKUP(tblSalaries[[#This Row],[Years of Experience]],Table3[#Data],2,FALSE)</f>
        <v>Missing</v>
      </c>
      <c r="O10" s="10">
        <f>VLOOKUP(tblSalaries[[#This Row],[How many hours of a day you work on Excel]],Table8[#Data],2,FALSE)</f>
        <v>8</v>
      </c>
    </row>
    <row r="11" spans="2:15" ht="15" customHeight="1" x14ac:dyDescent="0.2">
      <c r="B11" t="s">
        <v>2089</v>
      </c>
      <c r="C11" s="1">
        <v>41055.000601851854</v>
      </c>
      <c r="D11" s="4">
        <v>150000</v>
      </c>
      <c r="E11">
        <v>150000</v>
      </c>
      <c r="F11" t="s">
        <v>6</v>
      </c>
      <c r="G11" s="10">
        <f>tblSalaries[[#This Row],[clean Salary (in local currency)]]*VLOOKUP(tblSalaries[[#This Row],[Currency]],tblXrate[#Data],2,FALSE)/1000</f>
        <v>150</v>
      </c>
      <c r="H11" t="s">
        <v>139</v>
      </c>
      <c r="I11" t="s">
        <v>4001</v>
      </c>
      <c r="J11" t="s">
        <v>15</v>
      </c>
      <c r="K11" s="10" t="str">
        <f>VLOOKUP(tblSalaries[[#This Row],[Where do you work]],tblCountries[[Actual]:[Mapping2]],3,FALSE)</f>
        <v>USA</v>
      </c>
      <c r="L11" t="s">
        <v>13</v>
      </c>
      <c r="M11" t="s">
        <v>4015</v>
      </c>
      <c r="N11" s="10" t="str">
        <f>VLOOKUP(tblSalaries[[#This Row],[Years of Experience]],Table3[#Data],2,FALSE)</f>
        <v>Missing</v>
      </c>
      <c r="O11" s="10">
        <f>VLOOKUP(tblSalaries[[#This Row],[How many hours of a day you work on Excel]],Table8[#Data],2,FALSE)</f>
        <v>8</v>
      </c>
    </row>
    <row r="12" spans="2:15" ht="15" customHeight="1" x14ac:dyDescent="0.2">
      <c r="B12" t="s">
        <v>2337</v>
      </c>
      <c r="C12" s="1">
        <v>41055.064618055556</v>
      </c>
      <c r="D12" s="4">
        <v>150000</v>
      </c>
      <c r="E12">
        <v>150000</v>
      </c>
      <c r="F12" t="s">
        <v>6</v>
      </c>
      <c r="G12" s="10">
        <f>tblSalaries[[#This Row],[clean Salary (in local currency)]]*VLOOKUP(tblSalaries[[#This Row],[Currency]],tblXrate[#Data],2,FALSE)/1000</f>
        <v>150</v>
      </c>
      <c r="H12" t="s">
        <v>412</v>
      </c>
      <c r="I12" t="s">
        <v>310</v>
      </c>
      <c r="J12" t="s">
        <v>15</v>
      </c>
      <c r="K12" s="10" t="str">
        <f>VLOOKUP(tblSalaries[[#This Row],[Where do you work]],tblCountries[[Actual]:[Mapping2]],3,FALSE)</f>
        <v>USA</v>
      </c>
      <c r="L12" t="s">
        <v>13</v>
      </c>
      <c r="M12" t="s">
        <v>4015</v>
      </c>
      <c r="N12" s="10" t="str">
        <f>VLOOKUP(tblSalaries[[#This Row],[Years of Experience]],Table3[#Data],2,FALSE)</f>
        <v>Missing</v>
      </c>
      <c r="O12" s="10">
        <f>VLOOKUP(tblSalaries[[#This Row],[How many hours of a day you work on Excel]],Table8[#Data],2,FALSE)</f>
        <v>8</v>
      </c>
    </row>
    <row r="13" spans="2:15" ht="15" customHeight="1" x14ac:dyDescent="0.2">
      <c r="B13" t="s">
        <v>2514</v>
      </c>
      <c r="C13" s="1">
        <v>41055.184837962966</v>
      </c>
      <c r="D13" s="4" t="s">
        <v>617</v>
      </c>
      <c r="E13">
        <v>150000</v>
      </c>
      <c r="F13" t="s">
        <v>6</v>
      </c>
      <c r="G13" s="10">
        <f>tblSalaries[[#This Row],[clean Salary (in local currency)]]*VLOOKUP(tblSalaries[[#This Row],[Currency]],tblXrate[#Data],2,FALSE)/1000</f>
        <v>150</v>
      </c>
      <c r="H13" t="s">
        <v>356</v>
      </c>
      <c r="I13" t="s">
        <v>356</v>
      </c>
      <c r="J13" t="s">
        <v>15</v>
      </c>
      <c r="K13" s="10" t="str">
        <f>VLOOKUP(tblSalaries[[#This Row],[Where do you work]],tblCountries[[Actual]:[Mapping2]],3,FALSE)</f>
        <v>USA</v>
      </c>
      <c r="L13" t="s">
        <v>13</v>
      </c>
      <c r="M13" t="s">
        <v>4015</v>
      </c>
      <c r="N13" s="10" t="str">
        <f>VLOOKUP(tblSalaries[[#This Row],[Years of Experience]],Table3[#Data],2,FALSE)</f>
        <v>Missing</v>
      </c>
      <c r="O13" s="10">
        <f>VLOOKUP(tblSalaries[[#This Row],[How many hours of a day you work on Excel]],Table8[#Data],2,FALSE)</f>
        <v>8</v>
      </c>
    </row>
    <row r="14" spans="2:15" ht="15" customHeight="1" x14ac:dyDescent="0.2">
      <c r="B14" t="s">
        <v>2172</v>
      </c>
      <c r="C14" s="1">
        <v>41055.03329861111</v>
      </c>
      <c r="D14" s="4">
        <v>145000</v>
      </c>
      <c r="E14">
        <v>145000</v>
      </c>
      <c r="F14" t="s">
        <v>6</v>
      </c>
      <c r="G14" s="10">
        <f>tblSalaries[[#This Row],[clean Salary (in local currency)]]*VLOOKUP(tblSalaries[[#This Row],[Currency]],tblXrate[#Data],2,FALSE)/1000</f>
        <v>145</v>
      </c>
      <c r="H14" t="s">
        <v>237</v>
      </c>
      <c r="I14" t="s">
        <v>488</v>
      </c>
      <c r="J14" t="s">
        <v>46</v>
      </c>
      <c r="K14" s="10" t="str">
        <f>VLOOKUP(tblSalaries[[#This Row],[Where do you work]],tblCountries[[Actual]:[Mapping2]],3,FALSE)</f>
        <v>EU</v>
      </c>
      <c r="L14" t="s">
        <v>13</v>
      </c>
      <c r="M14" t="s">
        <v>4015</v>
      </c>
      <c r="N14" s="10" t="str">
        <f>VLOOKUP(tblSalaries[[#This Row],[Years of Experience]],Table3[#Data],2,FALSE)</f>
        <v>Missing</v>
      </c>
      <c r="O14" s="10">
        <f>VLOOKUP(tblSalaries[[#This Row],[How many hours of a day you work on Excel]],Table8[#Data],2,FALSE)</f>
        <v>8</v>
      </c>
    </row>
    <row r="15" spans="2:15" ht="15" customHeight="1" x14ac:dyDescent="0.2">
      <c r="B15" t="s">
        <v>2341</v>
      </c>
      <c r="C15" s="1">
        <v>41055.065995370373</v>
      </c>
      <c r="D15" s="4">
        <v>135000</v>
      </c>
      <c r="E15">
        <v>135000</v>
      </c>
      <c r="F15" t="s">
        <v>6</v>
      </c>
      <c r="G15" s="10">
        <f>tblSalaries[[#This Row],[clean Salary (in local currency)]]*VLOOKUP(tblSalaries[[#This Row],[Currency]],tblXrate[#Data],2,FALSE)/1000</f>
        <v>135</v>
      </c>
      <c r="H15" t="s">
        <v>418</v>
      </c>
      <c r="I15" t="s">
        <v>52</v>
      </c>
      <c r="J15" t="s">
        <v>15</v>
      </c>
      <c r="K15" s="10" t="str">
        <f>VLOOKUP(tblSalaries[[#This Row],[Where do you work]],tblCountries[[Actual]:[Mapping2]],3,FALSE)</f>
        <v>USA</v>
      </c>
      <c r="L15" t="s">
        <v>13</v>
      </c>
      <c r="M15" t="s">
        <v>4015</v>
      </c>
      <c r="N15" s="10" t="str">
        <f>VLOOKUP(tblSalaries[[#This Row],[Years of Experience]],Table3[#Data],2,FALSE)</f>
        <v>Missing</v>
      </c>
      <c r="O15" s="10">
        <f>VLOOKUP(tblSalaries[[#This Row],[How many hours of a day you work on Excel]],Table8[#Data],2,FALSE)</f>
        <v>8</v>
      </c>
    </row>
    <row r="16" spans="2:15" ht="15" customHeight="1" x14ac:dyDescent="0.2">
      <c r="B16" t="s">
        <v>2131</v>
      </c>
      <c r="C16" s="1">
        <v>41055.02925925926</v>
      </c>
      <c r="D16" s="4">
        <v>128000</v>
      </c>
      <c r="E16">
        <v>128000</v>
      </c>
      <c r="F16" t="s">
        <v>6</v>
      </c>
      <c r="G16" s="10">
        <f>tblSalaries[[#This Row],[clean Salary (in local currency)]]*VLOOKUP(tblSalaries[[#This Row],[Currency]],tblXrate[#Data],2,FALSE)/1000</f>
        <v>128</v>
      </c>
      <c r="H16" t="s">
        <v>191</v>
      </c>
      <c r="I16" t="s">
        <v>52</v>
      </c>
      <c r="J16" t="s">
        <v>15</v>
      </c>
      <c r="K16" s="10" t="str">
        <f>VLOOKUP(tblSalaries[[#This Row],[Where do you work]],tblCountries[[Actual]:[Mapping2]],3,FALSE)</f>
        <v>USA</v>
      </c>
      <c r="L16" t="s">
        <v>13</v>
      </c>
      <c r="M16" t="s">
        <v>4015</v>
      </c>
      <c r="N16" s="10" t="str">
        <f>VLOOKUP(tblSalaries[[#This Row],[Years of Experience]],Table3[#Data],2,FALSE)</f>
        <v>Missing</v>
      </c>
      <c r="O16" s="10">
        <f>VLOOKUP(tblSalaries[[#This Row],[How many hours of a day you work on Excel]],Table8[#Data],2,FALSE)</f>
        <v>8</v>
      </c>
    </row>
    <row r="17" spans="2:15" ht="15" customHeight="1" x14ac:dyDescent="0.2">
      <c r="B17" t="s">
        <v>2550</v>
      </c>
      <c r="C17" s="1">
        <v>41055.240763888891</v>
      </c>
      <c r="D17" s="4">
        <v>111000</v>
      </c>
      <c r="E17">
        <v>111000</v>
      </c>
      <c r="F17" t="s">
        <v>6</v>
      </c>
      <c r="G17" s="10">
        <f>tblSalaries[[#This Row],[clean Salary (in local currency)]]*VLOOKUP(tblSalaries[[#This Row],[Currency]],tblXrate[#Data],2,FALSE)/1000</f>
        <v>111</v>
      </c>
      <c r="H17" t="s">
        <v>424</v>
      </c>
      <c r="I17" t="s">
        <v>20</v>
      </c>
      <c r="J17" t="s">
        <v>654</v>
      </c>
      <c r="K17" s="10" t="str">
        <f>VLOOKUP(tblSalaries[[#This Row],[Where do you work]],tblCountries[[Actual]:[Mapping2]],3,FALSE)</f>
        <v>East&amp;South Asia</v>
      </c>
      <c r="L17" t="s">
        <v>13</v>
      </c>
      <c r="M17" t="s">
        <v>4015</v>
      </c>
      <c r="N17" s="10" t="str">
        <f>VLOOKUP(tblSalaries[[#This Row],[Years of Experience]],Table3[#Data],2,FALSE)</f>
        <v>Missing</v>
      </c>
      <c r="O17" s="10">
        <f>VLOOKUP(tblSalaries[[#This Row],[How many hours of a day you work on Excel]],Table8[#Data],2,FALSE)</f>
        <v>8</v>
      </c>
    </row>
    <row r="18" spans="2:15" ht="15" customHeight="1" x14ac:dyDescent="0.2">
      <c r="B18" t="s">
        <v>2056</v>
      </c>
      <c r="C18" s="1">
        <v>41054.253437500003</v>
      </c>
      <c r="D18" s="4" t="s">
        <v>97</v>
      </c>
      <c r="E18">
        <v>100000</v>
      </c>
      <c r="F18" t="s">
        <v>6</v>
      </c>
      <c r="G18" s="10">
        <f>tblSalaries[[#This Row],[clean Salary (in local currency)]]*VLOOKUP(tblSalaries[[#This Row],[Currency]],tblXrate[#Data],2,FALSE)/1000</f>
        <v>100</v>
      </c>
      <c r="H18" t="s">
        <v>98</v>
      </c>
      <c r="I18" t="s">
        <v>20</v>
      </c>
      <c r="J18" t="s">
        <v>24</v>
      </c>
      <c r="K18" s="10" t="str">
        <f>VLOOKUP(tblSalaries[[#This Row],[Where do you work]],tblCountries[[Actual]:[Mapping2]],3,FALSE)</f>
        <v>EU-16</v>
      </c>
      <c r="L18" t="s">
        <v>13</v>
      </c>
      <c r="M18" t="s">
        <v>4015</v>
      </c>
      <c r="N18" s="10" t="str">
        <f>VLOOKUP(tblSalaries[[#This Row],[Years of Experience]],Table3[#Data],2,FALSE)</f>
        <v>Missing</v>
      </c>
      <c r="O18" s="10">
        <f>VLOOKUP(tblSalaries[[#This Row],[How many hours of a day you work on Excel]],Table8[#Data],2,FALSE)</f>
        <v>8</v>
      </c>
    </row>
    <row r="19" spans="2:15" ht="15" customHeight="1" x14ac:dyDescent="0.2">
      <c r="B19" t="s">
        <v>2163</v>
      </c>
      <c r="C19" s="1">
        <v>41055.031817129631</v>
      </c>
      <c r="D19" s="4">
        <v>100000</v>
      </c>
      <c r="E19">
        <v>100000</v>
      </c>
      <c r="F19" t="s">
        <v>6</v>
      </c>
      <c r="G19" s="10">
        <f>tblSalaries[[#This Row],[clean Salary (in local currency)]]*VLOOKUP(tblSalaries[[#This Row],[Currency]],tblXrate[#Data],2,FALSE)/1000</f>
        <v>100</v>
      </c>
      <c r="H19" t="s">
        <v>227</v>
      </c>
      <c r="I19" t="s">
        <v>310</v>
      </c>
      <c r="J19" t="s">
        <v>15</v>
      </c>
      <c r="K19" s="10" t="str">
        <f>VLOOKUP(tblSalaries[[#This Row],[Where do you work]],tblCountries[[Actual]:[Mapping2]],3,FALSE)</f>
        <v>USA</v>
      </c>
      <c r="L19" t="s">
        <v>13</v>
      </c>
      <c r="M19" t="s">
        <v>4015</v>
      </c>
      <c r="N19" s="10" t="str">
        <f>VLOOKUP(tblSalaries[[#This Row],[Years of Experience]],Table3[#Data],2,FALSE)</f>
        <v>Missing</v>
      </c>
      <c r="O19" s="10">
        <f>VLOOKUP(tblSalaries[[#This Row],[How many hours of a day you work on Excel]],Table8[#Data],2,FALSE)</f>
        <v>8</v>
      </c>
    </row>
    <row r="20" spans="2:15" ht="15" customHeight="1" x14ac:dyDescent="0.2">
      <c r="B20" t="s">
        <v>2207</v>
      </c>
      <c r="C20" s="1">
        <v>41055.037291666667</v>
      </c>
      <c r="D20" s="4">
        <v>100000</v>
      </c>
      <c r="E20">
        <v>100000</v>
      </c>
      <c r="F20" t="s">
        <v>6</v>
      </c>
      <c r="G20" s="10">
        <f>tblSalaries[[#This Row],[clean Salary (in local currency)]]*VLOOKUP(tblSalaries[[#This Row],[Currency]],tblXrate[#Data],2,FALSE)/1000</f>
        <v>100</v>
      </c>
      <c r="H20" t="s">
        <v>276</v>
      </c>
      <c r="I20" t="s">
        <v>52</v>
      </c>
      <c r="J20" t="s">
        <v>15</v>
      </c>
      <c r="K20" s="10" t="str">
        <f>VLOOKUP(tblSalaries[[#This Row],[Where do you work]],tblCountries[[Actual]:[Mapping2]],3,FALSE)</f>
        <v>USA</v>
      </c>
      <c r="L20" t="s">
        <v>13</v>
      </c>
      <c r="M20" t="s">
        <v>4015</v>
      </c>
      <c r="N20" s="10" t="str">
        <f>VLOOKUP(tblSalaries[[#This Row],[Years of Experience]],Table3[#Data],2,FALSE)</f>
        <v>Missing</v>
      </c>
      <c r="O20" s="10">
        <f>VLOOKUP(tblSalaries[[#This Row],[How many hours of a day you work on Excel]],Table8[#Data],2,FALSE)</f>
        <v>8</v>
      </c>
    </row>
    <row r="21" spans="2:15" ht="15" customHeight="1" x14ac:dyDescent="0.2">
      <c r="B21" t="s">
        <v>2397</v>
      </c>
      <c r="C21" s="1">
        <v>41055.086122685185</v>
      </c>
      <c r="D21" s="4">
        <v>100000</v>
      </c>
      <c r="E21">
        <v>100000</v>
      </c>
      <c r="F21" t="s">
        <v>6</v>
      </c>
      <c r="G21" s="10">
        <f>tblSalaries[[#This Row],[clean Salary (in local currency)]]*VLOOKUP(tblSalaries[[#This Row],[Currency]],tblXrate[#Data],2,FALSE)/1000</f>
        <v>100</v>
      </c>
      <c r="H21" t="s">
        <v>481</v>
      </c>
      <c r="I21" t="s">
        <v>20</v>
      </c>
      <c r="J21" t="s">
        <v>15</v>
      </c>
      <c r="K21" s="10" t="str">
        <f>VLOOKUP(tblSalaries[[#This Row],[Where do you work]],tblCountries[[Actual]:[Mapping2]],3,FALSE)</f>
        <v>USA</v>
      </c>
      <c r="L21" t="s">
        <v>13</v>
      </c>
      <c r="M21" t="s">
        <v>4015</v>
      </c>
      <c r="N21" s="10" t="str">
        <f>VLOOKUP(tblSalaries[[#This Row],[Years of Experience]],Table3[#Data],2,FALSE)</f>
        <v>Missing</v>
      </c>
      <c r="O21" s="10">
        <f>VLOOKUP(tblSalaries[[#This Row],[How many hours of a day you work on Excel]],Table8[#Data],2,FALSE)</f>
        <v>8</v>
      </c>
    </row>
    <row r="22" spans="2:15" ht="15" customHeight="1" x14ac:dyDescent="0.2">
      <c r="B22" t="s">
        <v>2292</v>
      </c>
      <c r="C22" s="1">
        <v>41055.054131944446</v>
      </c>
      <c r="D22" s="4">
        <v>97000</v>
      </c>
      <c r="E22">
        <v>97000</v>
      </c>
      <c r="F22" t="s">
        <v>6</v>
      </c>
      <c r="G22" s="10">
        <f>tblSalaries[[#This Row],[clean Salary (in local currency)]]*VLOOKUP(tblSalaries[[#This Row],[Currency]],tblXrate[#Data],2,FALSE)/1000</f>
        <v>97</v>
      </c>
      <c r="H22" t="s">
        <v>42</v>
      </c>
      <c r="I22" t="s">
        <v>20</v>
      </c>
      <c r="J22" t="s">
        <v>15</v>
      </c>
      <c r="K22" s="10" t="str">
        <f>VLOOKUP(tblSalaries[[#This Row],[Where do you work]],tblCountries[[Actual]:[Mapping2]],3,FALSE)</f>
        <v>USA</v>
      </c>
      <c r="L22" t="s">
        <v>13</v>
      </c>
      <c r="M22" t="s">
        <v>4015</v>
      </c>
      <c r="N22" s="10" t="str">
        <f>VLOOKUP(tblSalaries[[#This Row],[Years of Experience]],Table3[#Data],2,FALSE)</f>
        <v>Missing</v>
      </c>
      <c r="O22" s="10">
        <f>VLOOKUP(tblSalaries[[#This Row],[How many hours of a day you work on Excel]],Table8[#Data],2,FALSE)</f>
        <v>8</v>
      </c>
    </row>
    <row r="23" spans="2:15" ht="15" customHeight="1" x14ac:dyDescent="0.2">
      <c r="B23" t="s">
        <v>2381</v>
      </c>
      <c r="C23" s="1">
        <v>41055.082430555558</v>
      </c>
      <c r="D23" s="4">
        <v>95000</v>
      </c>
      <c r="E23">
        <v>95000</v>
      </c>
      <c r="F23" t="s">
        <v>6</v>
      </c>
      <c r="G23" s="10">
        <f>tblSalaries[[#This Row],[clean Salary (in local currency)]]*VLOOKUP(tblSalaries[[#This Row],[Currency]],tblXrate[#Data],2,FALSE)/1000</f>
        <v>95</v>
      </c>
      <c r="H23" t="s">
        <v>424</v>
      </c>
      <c r="I23" t="s">
        <v>20</v>
      </c>
      <c r="J23" t="s">
        <v>15</v>
      </c>
      <c r="K23" s="10" t="str">
        <f>VLOOKUP(tblSalaries[[#This Row],[Where do you work]],tblCountries[[Actual]:[Mapping2]],3,FALSE)</f>
        <v>USA</v>
      </c>
      <c r="L23" t="s">
        <v>13</v>
      </c>
      <c r="M23" t="s">
        <v>4015</v>
      </c>
      <c r="N23" s="10" t="str">
        <f>VLOOKUP(tblSalaries[[#This Row],[Years of Experience]],Table3[#Data],2,FALSE)</f>
        <v>Missing</v>
      </c>
      <c r="O23" s="10">
        <f>VLOOKUP(tblSalaries[[#This Row],[How many hours of a day you work on Excel]],Table8[#Data],2,FALSE)</f>
        <v>8</v>
      </c>
    </row>
    <row r="24" spans="2:15" ht="15" customHeight="1" x14ac:dyDescent="0.2">
      <c r="B24" t="s">
        <v>2262</v>
      </c>
      <c r="C24" s="1">
        <v>41055.046736111108</v>
      </c>
      <c r="D24" s="4" t="s">
        <v>330</v>
      </c>
      <c r="E24">
        <v>60000</v>
      </c>
      <c r="F24" t="s">
        <v>69</v>
      </c>
      <c r="G24" s="10">
        <f>tblSalaries[[#This Row],[clean Salary (in local currency)]]*VLOOKUP(tblSalaries[[#This Row],[Currency]],tblXrate[#Data],2,FALSE)/1000</f>
        <v>94.570696324037058</v>
      </c>
      <c r="H24" t="s">
        <v>331</v>
      </c>
      <c r="I24" t="s">
        <v>20</v>
      </c>
      <c r="J24" t="s">
        <v>71</v>
      </c>
      <c r="K24" s="10" t="str">
        <f>VLOOKUP(tblSalaries[[#This Row],[Where do you work]],tblCountries[[Actual]:[Mapping2]],3,FALSE)</f>
        <v>UK</v>
      </c>
      <c r="L24" t="s">
        <v>13</v>
      </c>
      <c r="M24" t="s">
        <v>4015</v>
      </c>
      <c r="N24" s="10" t="str">
        <f>VLOOKUP(tblSalaries[[#This Row],[Years of Experience]],Table3[#Data],2,FALSE)</f>
        <v>Missing</v>
      </c>
      <c r="O24" s="10">
        <f>VLOOKUP(tblSalaries[[#This Row],[How many hours of a day you work on Excel]],Table8[#Data],2,FALSE)</f>
        <v>8</v>
      </c>
    </row>
    <row r="25" spans="2:15" ht="15" customHeight="1" x14ac:dyDescent="0.2">
      <c r="B25" t="s">
        <v>2501</v>
      </c>
      <c r="C25" s="1">
        <v>41055.168043981481</v>
      </c>
      <c r="D25" s="4">
        <v>58000</v>
      </c>
      <c r="E25">
        <v>58000</v>
      </c>
      <c r="F25" t="s">
        <v>69</v>
      </c>
      <c r="G25" s="10">
        <f>tblSalaries[[#This Row],[clean Salary (in local currency)]]*VLOOKUP(tblSalaries[[#This Row],[Currency]],tblXrate[#Data],2,FALSE)/1000</f>
        <v>91.418339779902482</v>
      </c>
      <c r="H25" t="s">
        <v>604</v>
      </c>
      <c r="I25" t="s">
        <v>52</v>
      </c>
      <c r="J25" t="s">
        <v>71</v>
      </c>
      <c r="K25" s="10" t="str">
        <f>VLOOKUP(tblSalaries[[#This Row],[Where do you work]],tblCountries[[Actual]:[Mapping2]],3,FALSE)</f>
        <v>UK</v>
      </c>
      <c r="L25" t="s">
        <v>13</v>
      </c>
      <c r="M25" t="s">
        <v>4015</v>
      </c>
      <c r="N25" s="10" t="str">
        <f>VLOOKUP(tblSalaries[[#This Row],[Years of Experience]],Table3[#Data],2,FALSE)</f>
        <v>Missing</v>
      </c>
      <c r="O25" s="10">
        <f>VLOOKUP(tblSalaries[[#This Row],[How many hours of a day you work on Excel]],Table8[#Data],2,FALSE)</f>
        <v>8</v>
      </c>
    </row>
    <row r="26" spans="2:15" ht="15" customHeight="1" x14ac:dyDescent="0.2">
      <c r="B26" t="s">
        <v>2192</v>
      </c>
      <c r="C26" s="1">
        <v>41055.035196759258</v>
      </c>
      <c r="D26" s="4">
        <v>92000</v>
      </c>
      <c r="E26">
        <v>92000</v>
      </c>
      <c r="F26" t="s">
        <v>86</v>
      </c>
      <c r="G26" s="10">
        <f>tblSalaries[[#This Row],[clean Salary (in local currency)]]*VLOOKUP(tblSalaries[[#This Row],[Currency]],tblXrate[#Data],2,FALSE)/1000</f>
        <v>90.469260118790075</v>
      </c>
      <c r="H26" t="s">
        <v>258</v>
      </c>
      <c r="I26" t="s">
        <v>356</v>
      </c>
      <c r="J26" t="s">
        <v>88</v>
      </c>
      <c r="K26" s="10" t="str">
        <f>VLOOKUP(tblSalaries[[#This Row],[Where do you work]],tblCountries[[Actual]:[Mapping2]],3,FALSE)</f>
        <v>Canada</v>
      </c>
      <c r="L26" t="s">
        <v>13</v>
      </c>
      <c r="M26" t="s">
        <v>4015</v>
      </c>
      <c r="N26" s="10" t="str">
        <f>VLOOKUP(tblSalaries[[#This Row],[Years of Experience]],Table3[#Data],2,FALSE)</f>
        <v>Missing</v>
      </c>
      <c r="O26" s="10">
        <f>VLOOKUP(tblSalaries[[#This Row],[How many hours of a day you work on Excel]],Table8[#Data],2,FALSE)</f>
        <v>8</v>
      </c>
    </row>
    <row r="27" spans="2:15" ht="15" customHeight="1" x14ac:dyDescent="0.2">
      <c r="B27" t="s">
        <v>2422</v>
      </c>
      <c r="C27" s="1">
        <v>41055.097129629627</v>
      </c>
      <c r="D27" s="4">
        <v>90000</v>
      </c>
      <c r="E27">
        <v>90000</v>
      </c>
      <c r="F27" t="s">
        <v>6</v>
      </c>
      <c r="G27" s="10">
        <f>tblSalaries[[#This Row],[clean Salary (in local currency)]]*VLOOKUP(tblSalaries[[#This Row],[Currency]],tblXrate[#Data],2,FALSE)/1000</f>
        <v>90</v>
      </c>
      <c r="H27" t="s">
        <v>14</v>
      </c>
      <c r="I27" t="s">
        <v>20</v>
      </c>
      <c r="J27" t="s">
        <v>15</v>
      </c>
      <c r="K27" s="10" t="str">
        <f>VLOOKUP(tblSalaries[[#This Row],[Where do you work]],tblCountries[[Actual]:[Mapping2]],3,FALSE)</f>
        <v>USA</v>
      </c>
      <c r="L27" t="s">
        <v>13</v>
      </c>
      <c r="M27" t="s">
        <v>4015</v>
      </c>
      <c r="N27" s="10" t="str">
        <f>VLOOKUP(tblSalaries[[#This Row],[Years of Experience]],Table3[#Data],2,FALSE)</f>
        <v>Missing</v>
      </c>
      <c r="O27" s="10">
        <f>VLOOKUP(tblSalaries[[#This Row],[How many hours of a day you work on Excel]],Table8[#Data],2,FALSE)</f>
        <v>8</v>
      </c>
    </row>
    <row r="28" spans="2:15" ht="15" customHeight="1" x14ac:dyDescent="0.2">
      <c r="B28" t="s">
        <v>2426</v>
      </c>
      <c r="C28" s="1">
        <v>41055.100277777776</v>
      </c>
      <c r="D28" s="4">
        <v>5900</v>
      </c>
      <c r="E28">
        <v>70800</v>
      </c>
      <c r="F28" t="s">
        <v>22</v>
      </c>
      <c r="G28" s="10">
        <f>tblSalaries[[#This Row],[clean Salary (in local currency)]]*VLOOKUP(tblSalaries[[#This Row],[Currency]],tblXrate[#Data],2,FALSE)/1000</f>
        <v>89.944280280605838</v>
      </c>
      <c r="H28" t="s">
        <v>514</v>
      </c>
      <c r="I28" t="s">
        <v>20</v>
      </c>
      <c r="J28" t="s">
        <v>515</v>
      </c>
      <c r="K28" s="10" t="str">
        <f>VLOOKUP(tblSalaries[[#This Row],[Where do you work]],tblCountries[[Actual]:[Mapping2]],3,FALSE)</f>
        <v>EU-16</v>
      </c>
      <c r="L28" t="s">
        <v>13</v>
      </c>
      <c r="M28" t="s">
        <v>4015</v>
      </c>
      <c r="N28" s="10" t="str">
        <f>VLOOKUP(tblSalaries[[#This Row],[Years of Experience]],Table3[#Data],2,FALSE)</f>
        <v>Missing</v>
      </c>
      <c r="O28" s="10">
        <f>VLOOKUP(tblSalaries[[#This Row],[How many hours of a day you work on Excel]],Table8[#Data],2,FALSE)</f>
        <v>8</v>
      </c>
    </row>
    <row r="29" spans="2:15" ht="15" customHeight="1" x14ac:dyDescent="0.2">
      <c r="B29" t="s">
        <v>2310</v>
      </c>
      <c r="C29" s="1">
        <v>41055.058136574073</v>
      </c>
      <c r="D29" s="4">
        <v>85000</v>
      </c>
      <c r="E29">
        <v>85000</v>
      </c>
      <c r="F29" t="s">
        <v>6</v>
      </c>
      <c r="G29" s="10">
        <f>tblSalaries[[#This Row],[clean Salary (in local currency)]]*VLOOKUP(tblSalaries[[#This Row],[Currency]],tblXrate[#Data],2,FALSE)/1000</f>
        <v>85</v>
      </c>
      <c r="H29" t="s">
        <v>380</v>
      </c>
      <c r="I29" t="s">
        <v>488</v>
      </c>
      <c r="J29" t="s">
        <v>15</v>
      </c>
      <c r="K29" s="10" t="str">
        <f>VLOOKUP(tblSalaries[[#This Row],[Where do you work]],tblCountries[[Actual]:[Mapping2]],3,FALSE)</f>
        <v>USA</v>
      </c>
      <c r="L29" t="s">
        <v>13</v>
      </c>
      <c r="M29" t="s">
        <v>4015</v>
      </c>
      <c r="N29" s="10" t="str">
        <f>VLOOKUP(tblSalaries[[#This Row],[Years of Experience]],Table3[#Data],2,FALSE)</f>
        <v>Missing</v>
      </c>
      <c r="O29" s="10">
        <f>VLOOKUP(tblSalaries[[#This Row],[How many hours of a day you work on Excel]],Table8[#Data],2,FALSE)</f>
        <v>8</v>
      </c>
    </row>
    <row r="30" spans="2:15" ht="15" customHeight="1" x14ac:dyDescent="0.2">
      <c r="B30" t="s">
        <v>2496</v>
      </c>
      <c r="C30" s="1">
        <v>41055.160000000003</v>
      </c>
      <c r="D30" s="4">
        <v>84000</v>
      </c>
      <c r="E30">
        <v>84000</v>
      </c>
      <c r="F30" t="s">
        <v>6</v>
      </c>
      <c r="G30" s="10">
        <f>tblSalaries[[#This Row],[clean Salary (in local currency)]]*VLOOKUP(tblSalaries[[#This Row],[Currency]],tblXrate[#Data],2,FALSE)/1000</f>
        <v>84</v>
      </c>
      <c r="H30" t="s">
        <v>72</v>
      </c>
      <c r="I30" t="s">
        <v>20</v>
      </c>
      <c r="J30" t="s">
        <v>15</v>
      </c>
      <c r="K30" s="10" t="str">
        <f>VLOOKUP(tblSalaries[[#This Row],[Where do you work]],tblCountries[[Actual]:[Mapping2]],3,FALSE)</f>
        <v>USA</v>
      </c>
      <c r="L30" t="s">
        <v>13</v>
      </c>
      <c r="M30" t="s">
        <v>4015</v>
      </c>
      <c r="N30" s="10" t="str">
        <f>VLOOKUP(tblSalaries[[#This Row],[Years of Experience]],Table3[#Data],2,FALSE)</f>
        <v>Missing</v>
      </c>
      <c r="O30" s="10">
        <f>VLOOKUP(tblSalaries[[#This Row],[How many hours of a day you work on Excel]],Table8[#Data],2,FALSE)</f>
        <v>8</v>
      </c>
    </row>
    <row r="31" spans="2:15" ht="15" customHeight="1" x14ac:dyDescent="0.2">
      <c r="B31" t="s">
        <v>2258</v>
      </c>
      <c r="C31" s="1">
        <v>41055.045972222222</v>
      </c>
      <c r="D31" s="4">
        <v>4390</v>
      </c>
      <c r="E31">
        <v>52680</v>
      </c>
      <c r="F31" t="s">
        <v>69</v>
      </c>
      <c r="G31" s="10">
        <f>tblSalaries[[#This Row],[clean Salary (in local currency)]]*VLOOKUP(tblSalaries[[#This Row],[Currency]],tblXrate[#Data],2,FALSE)/1000</f>
        <v>83.033071372504523</v>
      </c>
      <c r="H31" t="s">
        <v>325</v>
      </c>
      <c r="I31" t="s">
        <v>356</v>
      </c>
      <c r="J31" t="s">
        <v>71</v>
      </c>
      <c r="K31" s="10" t="str">
        <f>VLOOKUP(tblSalaries[[#This Row],[Where do you work]],tblCountries[[Actual]:[Mapping2]],3,FALSE)</f>
        <v>UK</v>
      </c>
      <c r="L31" t="s">
        <v>13</v>
      </c>
      <c r="M31" t="s">
        <v>4015</v>
      </c>
      <c r="N31" s="10" t="str">
        <f>VLOOKUP(tblSalaries[[#This Row],[Years of Experience]],Table3[#Data],2,FALSE)</f>
        <v>Missing</v>
      </c>
      <c r="O31" s="10">
        <f>VLOOKUP(tblSalaries[[#This Row],[How many hours of a day you work on Excel]],Table8[#Data],2,FALSE)</f>
        <v>8</v>
      </c>
    </row>
    <row r="32" spans="2:15" ht="15" customHeight="1" x14ac:dyDescent="0.2">
      <c r="B32" t="s">
        <v>2307</v>
      </c>
      <c r="C32" s="1">
        <v>41055.057500000003</v>
      </c>
      <c r="D32" s="4" t="s">
        <v>377</v>
      </c>
      <c r="E32">
        <v>65000</v>
      </c>
      <c r="F32" t="s">
        <v>22</v>
      </c>
      <c r="G32" s="10">
        <f>tblSalaries[[#This Row],[clean Salary (in local currency)]]*VLOOKUP(tblSalaries[[#This Row],[Currency]],tblXrate[#Data],2,FALSE)/1000</f>
        <v>82.575963534454516</v>
      </c>
      <c r="H32" t="s">
        <v>270</v>
      </c>
      <c r="I32" t="s">
        <v>488</v>
      </c>
      <c r="J32" t="s">
        <v>378</v>
      </c>
      <c r="K32" s="10" t="str">
        <f>VLOOKUP(tblSalaries[[#This Row],[Where do you work]],tblCountries[[Actual]:[Mapping2]],3,FALSE)</f>
        <v>EU-16</v>
      </c>
      <c r="L32" t="s">
        <v>13</v>
      </c>
      <c r="M32" t="s">
        <v>4015</v>
      </c>
      <c r="N32" s="10" t="str">
        <f>VLOOKUP(tblSalaries[[#This Row],[Years of Experience]],Table3[#Data],2,FALSE)</f>
        <v>Missing</v>
      </c>
      <c r="O32" s="10">
        <f>VLOOKUP(tblSalaries[[#This Row],[How many hours of a day you work on Excel]],Table8[#Data],2,FALSE)</f>
        <v>8</v>
      </c>
    </row>
    <row r="33" spans="2:15" ht="15" customHeight="1" x14ac:dyDescent="0.2">
      <c r="B33" t="s">
        <v>2548</v>
      </c>
      <c r="C33" s="1">
        <v>41055.239374999997</v>
      </c>
      <c r="D33" s="4" t="s">
        <v>652</v>
      </c>
      <c r="E33">
        <v>80000</v>
      </c>
      <c r="F33" t="s">
        <v>6</v>
      </c>
      <c r="G33" s="10">
        <f>tblSalaries[[#This Row],[clean Salary (in local currency)]]*VLOOKUP(tblSalaries[[#This Row],[Currency]],tblXrate[#Data],2,FALSE)/1000</f>
        <v>80</v>
      </c>
      <c r="H33" t="s">
        <v>653</v>
      </c>
      <c r="I33" t="s">
        <v>20</v>
      </c>
      <c r="J33" t="s">
        <v>15</v>
      </c>
      <c r="K33" s="10" t="str">
        <f>VLOOKUP(tblSalaries[[#This Row],[Where do you work]],tblCountries[[Actual]:[Mapping2]],3,FALSE)</f>
        <v>USA</v>
      </c>
      <c r="L33" t="s">
        <v>13</v>
      </c>
      <c r="M33" t="s">
        <v>4015</v>
      </c>
      <c r="N33" s="10" t="str">
        <f>VLOOKUP(tblSalaries[[#This Row],[Years of Experience]],Table3[#Data],2,FALSE)</f>
        <v>Missing</v>
      </c>
      <c r="O33" s="10">
        <f>VLOOKUP(tblSalaries[[#This Row],[How many hours of a day you work on Excel]],Table8[#Data],2,FALSE)</f>
        <v>8</v>
      </c>
    </row>
    <row r="34" spans="2:15" ht="15" customHeight="1" x14ac:dyDescent="0.2">
      <c r="B34" t="s">
        <v>2502</v>
      </c>
      <c r="C34" s="1">
        <v>41055.169131944444</v>
      </c>
      <c r="D34" s="4">
        <v>77000</v>
      </c>
      <c r="E34">
        <v>77000</v>
      </c>
      <c r="F34" t="s">
        <v>6</v>
      </c>
      <c r="G34" s="10">
        <f>tblSalaries[[#This Row],[clean Salary (in local currency)]]*VLOOKUP(tblSalaries[[#This Row],[Currency]],tblXrate[#Data],2,FALSE)/1000</f>
        <v>77</v>
      </c>
      <c r="H34" t="s">
        <v>424</v>
      </c>
      <c r="I34" t="s">
        <v>20</v>
      </c>
      <c r="J34" t="s">
        <v>15</v>
      </c>
      <c r="K34" s="10" t="str">
        <f>VLOOKUP(tblSalaries[[#This Row],[Where do you work]],tblCountries[[Actual]:[Mapping2]],3,FALSE)</f>
        <v>USA</v>
      </c>
      <c r="L34" t="s">
        <v>13</v>
      </c>
      <c r="M34" t="s">
        <v>4015</v>
      </c>
      <c r="N34" s="10" t="str">
        <f>VLOOKUP(tblSalaries[[#This Row],[Years of Experience]],Table3[#Data],2,FALSE)</f>
        <v>Missing</v>
      </c>
      <c r="O34" s="10">
        <f>VLOOKUP(tblSalaries[[#This Row],[How many hours of a day you work on Excel]],Table8[#Data],2,FALSE)</f>
        <v>8</v>
      </c>
    </row>
    <row r="35" spans="2:15" ht="15" customHeight="1" x14ac:dyDescent="0.2">
      <c r="B35" t="s">
        <v>2271</v>
      </c>
      <c r="C35" s="1">
        <v>41055.04792824074</v>
      </c>
      <c r="D35" s="4">
        <v>76000</v>
      </c>
      <c r="E35">
        <v>76000</v>
      </c>
      <c r="F35" t="s">
        <v>6</v>
      </c>
      <c r="G35" s="10">
        <f>tblSalaries[[#This Row],[clean Salary (in local currency)]]*VLOOKUP(tblSalaries[[#This Row],[Currency]],tblXrate[#Data],2,FALSE)/1000</f>
        <v>76</v>
      </c>
      <c r="H35" t="s">
        <v>340</v>
      </c>
      <c r="I35" t="s">
        <v>52</v>
      </c>
      <c r="J35" t="s">
        <v>15</v>
      </c>
      <c r="K35" s="10" t="str">
        <f>VLOOKUP(tblSalaries[[#This Row],[Where do you work]],tblCountries[[Actual]:[Mapping2]],3,FALSE)</f>
        <v>USA</v>
      </c>
      <c r="L35" t="s">
        <v>13</v>
      </c>
      <c r="M35" t="s">
        <v>4015</v>
      </c>
      <c r="N35" s="10" t="str">
        <f>VLOOKUP(tblSalaries[[#This Row],[Years of Experience]],Table3[#Data],2,FALSE)</f>
        <v>Missing</v>
      </c>
      <c r="O35" s="10">
        <f>VLOOKUP(tblSalaries[[#This Row],[How many hours of a day you work on Excel]],Table8[#Data],2,FALSE)</f>
        <v>8</v>
      </c>
    </row>
    <row r="36" spans="2:15" ht="15" customHeight="1" x14ac:dyDescent="0.2">
      <c r="B36" t="s">
        <v>2024</v>
      </c>
      <c r="C36" s="1">
        <v>41054.164351851854</v>
      </c>
      <c r="D36" s="4">
        <v>75000</v>
      </c>
      <c r="E36">
        <v>75000</v>
      </c>
      <c r="F36" t="s">
        <v>6</v>
      </c>
      <c r="G36" s="10">
        <f>tblSalaries[[#This Row],[clean Salary (in local currency)]]*VLOOKUP(tblSalaries[[#This Row],[Currency]],tblXrate[#Data],2,FALSE)/1000</f>
        <v>75</v>
      </c>
      <c r="H36" t="s">
        <v>44</v>
      </c>
      <c r="I36" t="s">
        <v>279</v>
      </c>
      <c r="J36" t="s">
        <v>15</v>
      </c>
      <c r="K36" s="10" t="str">
        <f>VLOOKUP(tblSalaries[[#This Row],[Where do you work]],tblCountries[[Actual]:[Mapping2]],3,FALSE)</f>
        <v>USA</v>
      </c>
      <c r="L36" t="s">
        <v>13</v>
      </c>
      <c r="M36" t="s">
        <v>4015</v>
      </c>
      <c r="N36" s="10" t="str">
        <f>VLOOKUP(tblSalaries[[#This Row],[Years of Experience]],Table3[#Data],2,FALSE)</f>
        <v>Missing</v>
      </c>
      <c r="O36" s="10">
        <f>VLOOKUP(tblSalaries[[#This Row],[How many hours of a day you work on Excel]],Table8[#Data],2,FALSE)</f>
        <v>8</v>
      </c>
    </row>
    <row r="37" spans="2:15" ht="15" customHeight="1" x14ac:dyDescent="0.2">
      <c r="B37" t="s">
        <v>2078</v>
      </c>
      <c r="C37" s="1">
        <v>41054.953101851854</v>
      </c>
      <c r="D37" s="4">
        <v>75000</v>
      </c>
      <c r="E37">
        <v>75000</v>
      </c>
      <c r="F37" t="s">
        <v>6</v>
      </c>
      <c r="G37" s="10">
        <f>tblSalaries[[#This Row],[clean Salary (in local currency)]]*VLOOKUP(tblSalaries[[#This Row],[Currency]],tblXrate[#Data],2,FALSE)/1000</f>
        <v>75</v>
      </c>
      <c r="H37" t="s">
        <v>122</v>
      </c>
      <c r="I37" t="s">
        <v>52</v>
      </c>
      <c r="J37" t="s">
        <v>15</v>
      </c>
      <c r="K37" s="10" t="str">
        <f>VLOOKUP(tblSalaries[[#This Row],[Where do you work]],tblCountries[[Actual]:[Mapping2]],3,FALSE)</f>
        <v>USA</v>
      </c>
      <c r="L37" t="s">
        <v>13</v>
      </c>
      <c r="M37" t="s">
        <v>4015</v>
      </c>
      <c r="N37" s="10" t="str">
        <f>VLOOKUP(tblSalaries[[#This Row],[Years of Experience]],Table3[#Data],2,FALSE)</f>
        <v>Missing</v>
      </c>
      <c r="O37" s="10">
        <f>VLOOKUP(tblSalaries[[#This Row],[How many hours of a day you work on Excel]],Table8[#Data],2,FALSE)</f>
        <v>8</v>
      </c>
    </row>
    <row r="38" spans="2:15" ht="15" customHeight="1" x14ac:dyDescent="0.2">
      <c r="B38" t="s">
        <v>2182</v>
      </c>
      <c r="C38" s="1">
        <v>41055.034270833334</v>
      </c>
      <c r="D38" s="4">
        <v>75000</v>
      </c>
      <c r="E38">
        <v>75000</v>
      </c>
      <c r="F38" t="s">
        <v>6</v>
      </c>
      <c r="G38" s="10">
        <f>tblSalaries[[#This Row],[clean Salary (in local currency)]]*VLOOKUP(tblSalaries[[#This Row],[Currency]],tblXrate[#Data],2,FALSE)/1000</f>
        <v>75</v>
      </c>
      <c r="H38" t="s">
        <v>249</v>
      </c>
      <c r="I38" t="s">
        <v>67</v>
      </c>
      <c r="J38" t="s">
        <v>15</v>
      </c>
      <c r="K38" s="10" t="str">
        <f>VLOOKUP(tblSalaries[[#This Row],[Where do you work]],tblCountries[[Actual]:[Mapping2]],3,FALSE)</f>
        <v>USA</v>
      </c>
      <c r="L38" t="s">
        <v>13</v>
      </c>
      <c r="M38" t="s">
        <v>4015</v>
      </c>
      <c r="N38" s="10" t="str">
        <f>VLOOKUP(tblSalaries[[#This Row],[Years of Experience]],Table3[#Data],2,FALSE)</f>
        <v>Missing</v>
      </c>
      <c r="O38" s="10">
        <f>VLOOKUP(tblSalaries[[#This Row],[How many hours of a day you work on Excel]],Table8[#Data],2,FALSE)</f>
        <v>8</v>
      </c>
    </row>
    <row r="39" spans="2:15" ht="15" customHeight="1" x14ac:dyDescent="0.2">
      <c r="B39" t="s">
        <v>2361</v>
      </c>
      <c r="C39" s="1">
        <v>41055.072905092595</v>
      </c>
      <c r="D39" s="4">
        <v>75000</v>
      </c>
      <c r="E39">
        <v>75000</v>
      </c>
      <c r="F39" t="s">
        <v>6</v>
      </c>
      <c r="G39" s="10">
        <f>tblSalaries[[#This Row],[clean Salary (in local currency)]]*VLOOKUP(tblSalaries[[#This Row],[Currency]],tblXrate[#Data],2,FALSE)/1000</f>
        <v>75</v>
      </c>
      <c r="H39" t="s">
        <v>282</v>
      </c>
      <c r="I39" t="s">
        <v>20</v>
      </c>
      <c r="J39" t="s">
        <v>15</v>
      </c>
      <c r="K39" s="10" t="str">
        <f>VLOOKUP(tblSalaries[[#This Row],[Where do you work]],tblCountries[[Actual]:[Mapping2]],3,FALSE)</f>
        <v>USA</v>
      </c>
      <c r="L39" t="s">
        <v>13</v>
      </c>
      <c r="M39" t="s">
        <v>4015</v>
      </c>
      <c r="N39" s="10" t="str">
        <f>VLOOKUP(tblSalaries[[#This Row],[Years of Experience]],Table3[#Data],2,FALSE)</f>
        <v>Missing</v>
      </c>
      <c r="O39" s="10">
        <f>VLOOKUP(tblSalaries[[#This Row],[How many hours of a day you work on Excel]],Table8[#Data],2,FALSE)</f>
        <v>8</v>
      </c>
    </row>
    <row r="40" spans="2:15" ht="15" customHeight="1" x14ac:dyDescent="0.2">
      <c r="B40" t="s">
        <v>2441</v>
      </c>
      <c r="C40" s="1">
        <v>41055.111562500002</v>
      </c>
      <c r="D40" s="4" t="s">
        <v>532</v>
      </c>
      <c r="E40">
        <v>4000000</v>
      </c>
      <c r="F40" t="s">
        <v>40</v>
      </c>
      <c r="G40" s="10">
        <f>tblSalaries[[#This Row],[clean Salary (in local currency)]]*VLOOKUP(tblSalaries[[#This Row],[Currency]],tblXrate[#Data],2,FALSE)/1000</f>
        <v>71.23166674977027</v>
      </c>
      <c r="H40" t="s">
        <v>533</v>
      </c>
      <c r="I40" t="s">
        <v>310</v>
      </c>
      <c r="J40" t="s">
        <v>8</v>
      </c>
      <c r="K40" s="10" t="str">
        <f>VLOOKUP(tblSalaries[[#This Row],[Where do you work]],tblCountries[[Actual]:[Mapping2]],3,FALSE)</f>
        <v>India</v>
      </c>
      <c r="L40" t="s">
        <v>13</v>
      </c>
      <c r="M40" t="s">
        <v>4015</v>
      </c>
      <c r="N40" s="10" t="str">
        <f>VLOOKUP(tblSalaries[[#This Row],[Years of Experience]],Table3[#Data],2,FALSE)</f>
        <v>Missing</v>
      </c>
      <c r="O40" s="10">
        <f>VLOOKUP(tblSalaries[[#This Row],[How many hours of a day you work on Excel]],Table8[#Data],2,FALSE)</f>
        <v>8</v>
      </c>
    </row>
    <row r="41" spans="2:15" ht="15" customHeight="1" x14ac:dyDescent="0.2">
      <c r="B41" t="s">
        <v>2127</v>
      </c>
      <c r="C41" s="1">
        <v>41055.028969907406</v>
      </c>
      <c r="D41" s="4">
        <v>70000</v>
      </c>
      <c r="E41">
        <v>70000</v>
      </c>
      <c r="F41" t="s">
        <v>6</v>
      </c>
      <c r="G41" s="10">
        <f>tblSalaries[[#This Row],[clean Salary (in local currency)]]*VLOOKUP(tblSalaries[[#This Row],[Currency]],tblXrate[#Data],2,FALSE)/1000</f>
        <v>70</v>
      </c>
      <c r="H41" t="s">
        <v>188</v>
      </c>
      <c r="I41" t="s">
        <v>310</v>
      </c>
      <c r="J41" t="s">
        <v>15</v>
      </c>
      <c r="K41" s="10" t="str">
        <f>VLOOKUP(tblSalaries[[#This Row],[Where do you work]],tblCountries[[Actual]:[Mapping2]],3,FALSE)</f>
        <v>USA</v>
      </c>
      <c r="L41" t="s">
        <v>13</v>
      </c>
      <c r="M41" t="s">
        <v>4015</v>
      </c>
      <c r="N41" s="10" t="str">
        <f>VLOOKUP(tblSalaries[[#This Row],[Years of Experience]],Table3[#Data],2,FALSE)</f>
        <v>Missing</v>
      </c>
      <c r="O41" s="10">
        <f>VLOOKUP(tblSalaries[[#This Row],[How many hours of a day you work on Excel]],Table8[#Data],2,FALSE)</f>
        <v>8</v>
      </c>
    </row>
    <row r="42" spans="2:15" ht="15" customHeight="1" x14ac:dyDescent="0.2">
      <c r="B42" t="s">
        <v>2285</v>
      </c>
      <c r="C42" s="1">
        <v>41055.052141203705</v>
      </c>
      <c r="D42" s="4">
        <v>70000</v>
      </c>
      <c r="E42">
        <v>70000</v>
      </c>
      <c r="F42" t="s">
        <v>6</v>
      </c>
      <c r="G42" s="10">
        <f>tblSalaries[[#This Row],[clean Salary (in local currency)]]*VLOOKUP(tblSalaries[[#This Row],[Currency]],tblXrate[#Data],2,FALSE)/1000</f>
        <v>70</v>
      </c>
      <c r="H42" t="s">
        <v>351</v>
      </c>
      <c r="I42" t="s">
        <v>279</v>
      </c>
      <c r="J42" t="s">
        <v>15</v>
      </c>
      <c r="K42" s="10" t="str">
        <f>VLOOKUP(tblSalaries[[#This Row],[Where do you work]],tblCountries[[Actual]:[Mapping2]],3,FALSE)</f>
        <v>USA</v>
      </c>
      <c r="L42" t="s">
        <v>13</v>
      </c>
      <c r="M42" t="s">
        <v>4015</v>
      </c>
      <c r="N42" s="10" t="str">
        <f>VLOOKUP(tblSalaries[[#This Row],[Years of Experience]],Table3[#Data],2,FALSE)</f>
        <v>Missing</v>
      </c>
      <c r="O42" s="10">
        <f>VLOOKUP(tblSalaries[[#This Row],[How many hours of a day you work on Excel]],Table8[#Data],2,FALSE)</f>
        <v>8</v>
      </c>
    </row>
    <row r="43" spans="2:15" ht="15" customHeight="1" x14ac:dyDescent="0.2">
      <c r="B43" t="s">
        <v>2518</v>
      </c>
      <c r="C43" s="1">
        <v>41055.190752314818</v>
      </c>
      <c r="D43" s="4">
        <v>70000</v>
      </c>
      <c r="E43">
        <v>70000</v>
      </c>
      <c r="F43" t="s">
        <v>6</v>
      </c>
      <c r="G43" s="10">
        <f>tblSalaries[[#This Row],[clean Salary (in local currency)]]*VLOOKUP(tblSalaries[[#This Row],[Currency]],tblXrate[#Data],2,FALSE)/1000</f>
        <v>70</v>
      </c>
      <c r="H43" t="s">
        <v>621</v>
      </c>
      <c r="I43" t="s">
        <v>20</v>
      </c>
      <c r="J43" t="s">
        <v>15</v>
      </c>
      <c r="K43" s="10" t="str">
        <f>VLOOKUP(tblSalaries[[#This Row],[Where do you work]],tblCountries[[Actual]:[Mapping2]],3,FALSE)</f>
        <v>USA</v>
      </c>
      <c r="L43" t="s">
        <v>13</v>
      </c>
      <c r="M43" t="s">
        <v>4015</v>
      </c>
      <c r="N43" s="10" t="str">
        <f>VLOOKUP(tblSalaries[[#This Row],[Years of Experience]],Table3[#Data],2,FALSE)</f>
        <v>Missing</v>
      </c>
      <c r="O43" s="10">
        <f>VLOOKUP(tblSalaries[[#This Row],[How many hours of a day you work on Excel]],Table8[#Data],2,FALSE)</f>
        <v>8</v>
      </c>
    </row>
    <row r="44" spans="2:15" ht="15" customHeight="1" x14ac:dyDescent="0.2">
      <c r="B44" t="s">
        <v>2067</v>
      </c>
      <c r="C44" s="1">
        <v>41054.299409722225</v>
      </c>
      <c r="D44" s="4">
        <v>68000</v>
      </c>
      <c r="E44">
        <v>68000</v>
      </c>
      <c r="F44" t="s">
        <v>6</v>
      </c>
      <c r="G44" s="10">
        <f>tblSalaries[[#This Row],[clean Salary (in local currency)]]*VLOOKUP(tblSalaries[[#This Row],[Currency]],tblXrate[#Data],2,FALSE)/1000</f>
        <v>68</v>
      </c>
      <c r="H44" t="s">
        <v>107</v>
      </c>
      <c r="I44" t="s">
        <v>20</v>
      </c>
      <c r="J44" t="s">
        <v>15</v>
      </c>
      <c r="K44" s="10" t="str">
        <f>VLOOKUP(tblSalaries[[#This Row],[Where do you work]],tblCountries[[Actual]:[Mapping2]],3,FALSE)</f>
        <v>USA</v>
      </c>
      <c r="L44" t="s">
        <v>13</v>
      </c>
      <c r="M44" t="s">
        <v>4015</v>
      </c>
      <c r="N44" s="10" t="str">
        <f>VLOOKUP(tblSalaries[[#This Row],[Years of Experience]],Table3[#Data],2,FALSE)</f>
        <v>Missing</v>
      </c>
      <c r="O44" s="10">
        <f>VLOOKUP(tblSalaries[[#This Row],[How many hours of a day you work on Excel]],Table8[#Data],2,FALSE)</f>
        <v>8</v>
      </c>
    </row>
    <row r="45" spans="2:15" ht="15" customHeight="1" x14ac:dyDescent="0.2">
      <c r="B45" t="s">
        <v>2291</v>
      </c>
      <c r="C45" s="1">
        <v>41055.054120370369</v>
      </c>
      <c r="D45" s="4">
        <v>68000</v>
      </c>
      <c r="E45">
        <v>68000</v>
      </c>
      <c r="F45" t="s">
        <v>6</v>
      </c>
      <c r="G45" s="10">
        <f>tblSalaries[[#This Row],[clean Salary (in local currency)]]*VLOOKUP(tblSalaries[[#This Row],[Currency]],tblXrate[#Data],2,FALSE)/1000</f>
        <v>68</v>
      </c>
      <c r="H45" t="s">
        <v>361</v>
      </c>
      <c r="I45" t="s">
        <v>52</v>
      </c>
      <c r="J45" t="s">
        <v>15</v>
      </c>
      <c r="K45" s="10" t="str">
        <f>VLOOKUP(tblSalaries[[#This Row],[Where do you work]],tblCountries[[Actual]:[Mapping2]],3,FALSE)</f>
        <v>USA</v>
      </c>
      <c r="L45" t="s">
        <v>13</v>
      </c>
      <c r="M45" t="s">
        <v>4015</v>
      </c>
      <c r="N45" s="10" t="str">
        <f>VLOOKUP(tblSalaries[[#This Row],[Years of Experience]],Table3[#Data],2,FALSE)</f>
        <v>Missing</v>
      </c>
      <c r="O45" s="10">
        <f>VLOOKUP(tblSalaries[[#This Row],[How many hours of a day you work on Excel]],Table8[#Data],2,FALSE)</f>
        <v>8</v>
      </c>
    </row>
    <row r="46" spans="2:15" ht="15" customHeight="1" x14ac:dyDescent="0.2">
      <c r="B46" t="s">
        <v>2162</v>
      </c>
      <c r="C46" s="1">
        <v>41055.031782407408</v>
      </c>
      <c r="D46" s="4">
        <v>66500</v>
      </c>
      <c r="E46">
        <v>66500</v>
      </c>
      <c r="F46" t="s">
        <v>6</v>
      </c>
      <c r="G46" s="10">
        <f>tblSalaries[[#This Row],[clean Salary (in local currency)]]*VLOOKUP(tblSalaries[[#This Row],[Currency]],tblXrate[#Data],2,FALSE)/1000</f>
        <v>66.5</v>
      </c>
      <c r="H46" t="s">
        <v>226</v>
      </c>
      <c r="I46" t="s">
        <v>20</v>
      </c>
      <c r="J46" t="s">
        <v>15</v>
      </c>
      <c r="K46" s="10" t="str">
        <f>VLOOKUP(tblSalaries[[#This Row],[Where do you work]],tblCountries[[Actual]:[Mapping2]],3,FALSE)</f>
        <v>USA</v>
      </c>
      <c r="L46" t="s">
        <v>13</v>
      </c>
      <c r="M46" t="s">
        <v>4015</v>
      </c>
      <c r="N46" s="10" t="str">
        <f>VLOOKUP(tblSalaries[[#This Row],[Years of Experience]],Table3[#Data],2,FALSE)</f>
        <v>Missing</v>
      </c>
      <c r="O46" s="10">
        <f>VLOOKUP(tblSalaries[[#This Row],[How many hours of a day you work on Excel]],Table8[#Data],2,FALSE)</f>
        <v>8</v>
      </c>
    </row>
    <row r="47" spans="2:15" ht="15" customHeight="1" x14ac:dyDescent="0.2">
      <c r="B47" t="s">
        <v>2133</v>
      </c>
      <c r="C47" s="1">
        <v>41055.029293981483</v>
      </c>
      <c r="D47" s="4">
        <v>65000</v>
      </c>
      <c r="E47">
        <v>65000</v>
      </c>
      <c r="F47" t="s">
        <v>6</v>
      </c>
      <c r="G47" s="10">
        <f>tblSalaries[[#This Row],[clean Salary (in local currency)]]*VLOOKUP(tblSalaries[[#This Row],[Currency]],tblXrate[#Data],2,FALSE)/1000</f>
        <v>65</v>
      </c>
      <c r="H47" t="s">
        <v>194</v>
      </c>
      <c r="I47" t="s">
        <v>310</v>
      </c>
      <c r="J47" t="s">
        <v>15</v>
      </c>
      <c r="K47" s="10" t="str">
        <f>VLOOKUP(tblSalaries[[#This Row],[Where do you work]],tblCountries[[Actual]:[Mapping2]],3,FALSE)</f>
        <v>USA</v>
      </c>
      <c r="L47" t="s">
        <v>13</v>
      </c>
      <c r="M47" t="s">
        <v>4015</v>
      </c>
      <c r="N47" s="10" t="str">
        <f>VLOOKUP(tblSalaries[[#This Row],[Years of Experience]],Table3[#Data],2,FALSE)</f>
        <v>Missing</v>
      </c>
      <c r="O47" s="10">
        <f>VLOOKUP(tblSalaries[[#This Row],[How many hours of a day you work on Excel]],Table8[#Data],2,FALSE)</f>
        <v>8</v>
      </c>
    </row>
    <row r="48" spans="2:15" ht="15" customHeight="1" x14ac:dyDescent="0.2">
      <c r="B48" t="s">
        <v>2158</v>
      </c>
      <c r="C48" s="1">
        <v>41055.03125</v>
      </c>
      <c r="D48" s="4">
        <v>65000</v>
      </c>
      <c r="E48">
        <v>65000</v>
      </c>
      <c r="F48" t="s">
        <v>6</v>
      </c>
      <c r="G48" s="10">
        <f>tblSalaries[[#This Row],[clean Salary (in local currency)]]*VLOOKUP(tblSalaries[[#This Row],[Currency]],tblXrate[#Data],2,FALSE)/1000</f>
        <v>65</v>
      </c>
      <c r="H48" t="s">
        <v>222</v>
      </c>
      <c r="I48" t="s">
        <v>310</v>
      </c>
      <c r="J48" t="s">
        <v>15</v>
      </c>
      <c r="K48" s="10" t="str">
        <f>VLOOKUP(tblSalaries[[#This Row],[Where do you work]],tblCountries[[Actual]:[Mapping2]],3,FALSE)</f>
        <v>USA</v>
      </c>
      <c r="L48" t="s">
        <v>13</v>
      </c>
      <c r="M48" t="s">
        <v>4015</v>
      </c>
      <c r="N48" s="10" t="str">
        <f>VLOOKUP(tblSalaries[[#This Row],[Years of Experience]],Table3[#Data],2,FALSE)</f>
        <v>Missing</v>
      </c>
      <c r="O48" s="10">
        <f>VLOOKUP(tblSalaries[[#This Row],[How many hours of a day you work on Excel]],Table8[#Data],2,FALSE)</f>
        <v>8</v>
      </c>
    </row>
    <row r="49" spans="2:15" ht="15" customHeight="1" x14ac:dyDescent="0.2">
      <c r="B49" t="s">
        <v>2329</v>
      </c>
      <c r="C49" s="1">
        <v>41055.062951388885</v>
      </c>
      <c r="D49" s="4">
        <v>65000</v>
      </c>
      <c r="E49">
        <v>65000</v>
      </c>
      <c r="F49" t="s">
        <v>6</v>
      </c>
      <c r="G49" s="10">
        <f>tblSalaries[[#This Row],[clean Salary (in local currency)]]*VLOOKUP(tblSalaries[[#This Row],[Currency]],tblXrate[#Data],2,FALSE)/1000</f>
        <v>65</v>
      </c>
      <c r="H49" t="s">
        <v>42</v>
      </c>
      <c r="I49" t="s">
        <v>20</v>
      </c>
      <c r="J49" t="s">
        <v>15</v>
      </c>
      <c r="K49" s="10" t="str">
        <f>VLOOKUP(tblSalaries[[#This Row],[Where do you work]],tblCountries[[Actual]:[Mapping2]],3,FALSE)</f>
        <v>USA</v>
      </c>
      <c r="L49" t="s">
        <v>13</v>
      </c>
      <c r="M49" t="s">
        <v>4015</v>
      </c>
      <c r="N49" s="10" t="str">
        <f>VLOOKUP(tblSalaries[[#This Row],[Years of Experience]],Table3[#Data],2,FALSE)</f>
        <v>Missing</v>
      </c>
      <c r="O49" s="10">
        <f>VLOOKUP(tblSalaries[[#This Row],[How many hours of a day you work on Excel]],Table8[#Data],2,FALSE)</f>
        <v>8</v>
      </c>
    </row>
    <row r="50" spans="2:15" ht="15" customHeight="1" x14ac:dyDescent="0.2">
      <c r="B50" t="s">
        <v>2510</v>
      </c>
      <c r="C50" s="1">
        <v>41055.179340277777</v>
      </c>
      <c r="D50" s="4">
        <v>65000</v>
      </c>
      <c r="E50">
        <v>65000</v>
      </c>
      <c r="F50" t="s">
        <v>6</v>
      </c>
      <c r="G50" s="10">
        <f>tblSalaries[[#This Row],[clean Salary (in local currency)]]*VLOOKUP(tblSalaries[[#This Row],[Currency]],tblXrate[#Data],2,FALSE)/1000</f>
        <v>65</v>
      </c>
      <c r="H50" t="s">
        <v>613</v>
      </c>
      <c r="I50" t="s">
        <v>52</v>
      </c>
      <c r="J50" t="s">
        <v>15</v>
      </c>
      <c r="K50" s="10" t="str">
        <f>VLOOKUP(tblSalaries[[#This Row],[Where do you work]],tblCountries[[Actual]:[Mapping2]],3,FALSE)</f>
        <v>USA</v>
      </c>
      <c r="L50" t="s">
        <v>13</v>
      </c>
      <c r="M50" t="s">
        <v>4015</v>
      </c>
      <c r="N50" s="10" t="str">
        <f>VLOOKUP(tblSalaries[[#This Row],[Years of Experience]],Table3[#Data],2,FALSE)</f>
        <v>Missing</v>
      </c>
      <c r="O50" s="10">
        <f>VLOOKUP(tblSalaries[[#This Row],[How many hours of a day you work on Excel]],Table8[#Data],2,FALSE)</f>
        <v>8</v>
      </c>
    </row>
    <row r="51" spans="2:15" ht="15" customHeight="1" x14ac:dyDescent="0.2">
      <c r="B51" t="s">
        <v>2345</v>
      </c>
      <c r="C51" s="1">
        <v>41055.068124999998</v>
      </c>
      <c r="D51" s="4" t="s">
        <v>423</v>
      </c>
      <c r="E51">
        <v>63000</v>
      </c>
      <c r="F51" t="s">
        <v>6</v>
      </c>
      <c r="G51" s="10">
        <f>tblSalaries[[#This Row],[clean Salary (in local currency)]]*VLOOKUP(tblSalaries[[#This Row],[Currency]],tblXrate[#Data],2,FALSE)/1000</f>
        <v>63</v>
      </c>
      <c r="H51" t="s">
        <v>108</v>
      </c>
      <c r="I51" t="s">
        <v>20</v>
      </c>
      <c r="J51" t="s">
        <v>15</v>
      </c>
      <c r="K51" s="10" t="str">
        <f>VLOOKUP(tblSalaries[[#This Row],[Where do you work]],tblCountries[[Actual]:[Mapping2]],3,FALSE)</f>
        <v>USA</v>
      </c>
      <c r="L51" t="s">
        <v>13</v>
      </c>
      <c r="M51" t="s">
        <v>4015</v>
      </c>
      <c r="N51" s="10" t="str">
        <f>VLOOKUP(tblSalaries[[#This Row],[Years of Experience]],Table3[#Data],2,FALSE)</f>
        <v>Missing</v>
      </c>
      <c r="O51" s="10">
        <f>VLOOKUP(tblSalaries[[#This Row],[How many hours of a day you work on Excel]],Table8[#Data],2,FALSE)</f>
        <v>8</v>
      </c>
    </row>
    <row r="52" spans="2:15" ht="15" customHeight="1" x14ac:dyDescent="0.2">
      <c r="B52" t="s">
        <v>2526</v>
      </c>
      <c r="C52" s="1">
        <v>41055.201631944445</v>
      </c>
      <c r="D52" s="4" t="s">
        <v>626</v>
      </c>
      <c r="E52">
        <v>49248</v>
      </c>
      <c r="F52" t="s">
        <v>22</v>
      </c>
      <c r="G52" s="10">
        <f>tblSalaries[[#This Row],[clean Salary (in local currency)]]*VLOOKUP(tblSalaries[[#This Row],[Currency]],tblXrate[#Data],2,FALSE)/1000</f>
        <v>62.564631571458705</v>
      </c>
      <c r="H52" t="s">
        <v>627</v>
      </c>
      <c r="I52" t="s">
        <v>310</v>
      </c>
      <c r="J52" t="s">
        <v>628</v>
      </c>
      <c r="K52" s="10" t="str">
        <f>VLOOKUP(tblSalaries[[#This Row],[Where do you work]],tblCountries[[Actual]:[Mapping2]],3,FALSE)</f>
        <v>EU-16</v>
      </c>
      <c r="L52" t="s">
        <v>13</v>
      </c>
      <c r="M52" t="s">
        <v>4015</v>
      </c>
      <c r="N52" s="10" t="str">
        <f>VLOOKUP(tblSalaries[[#This Row],[Years of Experience]],Table3[#Data],2,FALSE)</f>
        <v>Missing</v>
      </c>
      <c r="O52" s="10">
        <f>VLOOKUP(tblSalaries[[#This Row],[How many hours of a day you work on Excel]],Table8[#Data],2,FALSE)</f>
        <v>8</v>
      </c>
    </row>
    <row r="53" spans="2:15" ht="15" customHeight="1" x14ac:dyDescent="0.2">
      <c r="B53" t="s">
        <v>2362</v>
      </c>
      <c r="C53" s="1">
        <v>41055.073495370372</v>
      </c>
      <c r="D53" s="4" t="s">
        <v>442</v>
      </c>
      <c r="E53">
        <v>62500</v>
      </c>
      <c r="F53" t="s">
        <v>6</v>
      </c>
      <c r="G53" s="10">
        <f>tblSalaries[[#This Row],[clean Salary (in local currency)]]*VLOOKUP(tblSalaries[[#This Row],[Currency]],tblXrate[#Data],2,FALSE)/1000</f>
        <v>62.5</v>
      </c>
      <c r="H53" t="s">
        <v>443</v>
      </c>
      <c r="I53" t="s">
        <v>4001</v>
      </c>
      <c r="J53" t="s">
        <v>15</v>
      </c>
      <c r="K53" s="10" t="str">
        <f>VLOOKUP(tblSalaries[[#This Row],[Where do you work]],tblCountries[[Actual]:[Mapping2]],3,FALSE)</f>
        <v>USA</v>
      </c>
      <c r="L53" t="s">
        <v>13</v>
      </c>
      <c r="M53" t="s">
        <v>4015</v>
      </c>
      <c r="N53" s="10" t="str">
        <f>VLOOKUP(tblSalaries[[#This Row],[Years of Experience]],Table3[#Data],2,FALSE)</f>
        <v>Missing</v>
      </c>
      <c r="O53" s="10">
        <f>VLOOKUP(tblSalaries[[#This Row],[How many hours of a day you work on Excel]],Table8[#Data],2,FALSE)</f>
        <v>8</v>
      </c>
    </row>
    <row r="54" spans="2:15" ht="15" customHeight="1" x14ac:dyDescent="0.2">
      <c r="B54" t="s">
        <v>2266</v>
      </c>
      <c r="C54" s="1">
        <v>41055.047442129631</v>
      </c>
      <c r="D54" s="4">
        <v>62400</v>
      </c>
      <c r="E54">
        <v>62400</v>
      </c>
      <c r="F54" t="s">
        <v>6</v>
      </c>
      <c r="G54" s="10">
        <f>tblSalaries[[#This Row],[clean Salary (in local currency)]]*VLOOKUP(tblSalaries[[#This Row],[Currency]],tblXrate[#Data],2,FALSE)/1000</f>
        <v>62.4</v>
      </c>
      <c r="H54" t="s">
        <v>334</v>
      </c>
      <c r="I54" t="s">
        <v>310</v>
      </c>
      <c r="J54" t="s">
        <v>15</v>
      </c>
      <c r="K54" s="10" t="str">
        <f>VLOOKUP(tblSalaries[[#This Row],[Where do you work]],tblCountries[[Actual]:[Mapping2]],3,FALSE)</f>
        <v>USA</v>
      </c>
      <c r="L54" t="s">
        <v>13</v>
      </c>
      <c r="M54" t="s">
        <v>4015</v>
      </c>
      <c r="N54" s="10" t="str">
        <f>VLOOKUP(tblSalaries[[#This Row],[Years of Experience]],Table3[#Data],2,FALSE)</f>
        <v>Missing</v>
      </c>
      <c r="O54" s="10">
        <f>VLOOKUP(tblSalaries[[#This Row],[How many hours of a day you work on Excel]],Table8[#Data],2,FALSE)</f>
        <v>8</v>
      </c>
    </row>
    <row r="55" spans="2:15" ht="15" customHeight="1" x14ac:dyDescent="0.2">
      <c r="B55" t="s">
        <v>2069</v>
      </c>
      <c r="C55" s="1">
        <v>41054.302222222221</v>
      </c>
      <c r="D55" s="4">
        <v>61000</v>
      </c>
      <c r="E55">
        <v>61000</v>
      </c>
      <c r="F55" t="s">
        <v>6</v>
      </c>
      <c r="G55" s="10">
        <f>tblSalaries[[#This Row],[clean Salary (in local currency)]]*VLOOKUP(tblSalaries[[#This Row],[Currency]],tblXrate[#Data],2,FALSE)/1000</f>
        <v>61</v>
      </c>
      <c r="H55" t="s">
        <v>110</v>
      </c>
      <c r="I55" t="s">
        <v>52</v>
      </c>
      <c r="J55" t="s">
        <v>111</v>
      </c>
      <c r="K55" s="10" t="str">
        <f>VLOOKUP(tblSalaries[[#This Row],[Where do you work]],tblCountries[[Actual]:[Mapping2]],3,FALSE)</f>
        <v>Sou&amp;Cen America</v>
      </c>
      <c r="L55" t="s">
        <v>13</v>
      </c>
      <c r="M55" t="s">
        <v>4015</v>
      </c>
      <c r="N55" s="10" t="str">
        <f>VLOOKUP(tblSalaries[[#This Row],[Years of Experience]],Table3[#Data],2,FALSE)</f>
        <v>Missing</v>
      </c>
      <c r="O55" s="10">
        <f>VLOOKUP(tblSalaries[[#This Row],[How many hours of a day you work on Excel]],Table8[#Data],2,FALSE)</f>
        <v>8</v>
      </c>
    </row>
    <row r="56" spans="2:15" ht="15" customHeight="1" x14ac:dyDescent="0.2">
      <c r="B56" t="s">
        <v>2034</v>
      </c>
      <c r="C56" s="1">
        <v>41054.197928240741</v>
      </c>
      <c r="D56" s="4">
        <v>60000</v>
      </c>
      <c r="E56">
        <v>60000</v>
      </c>
      <c r="F56" t="s">
        <v>6</v>
      </c>
      <c r="G56" s="10">
        <f>tblSalaries[[#This Row],[clean Salary (in local currency)]]*VLOOKUP(tblSalaries[[#This Row],[Currency]],tblXrate[#Data],2,FALSE)/1000</f>
        <v>60</v>
      </c>
      <c r="H56" t="s">
        <v>57</v>
      </c>
      <c r="I56" t="s">
        <v>20</v>
      </c>
      <c r="J56" t="s">
        <v>15</v>
      </c>
      <c r="K56" s="10" t="str">
        <f>VLOOKUP(tblSalaries[[#This Row],[Where do you work]],tblCountries[[Actual]:[Mapping2]],3,FALSE)</f>
        <v>USA</v>
      </c>
      <c r="L56" t="s">
        <v>13</v>
      </c>
      <c r="M56" t="s">
        <v>4015</v>
      </c>
      <c r="N56" s="10" t="str">
        <f>VLOOKUP(tblSalaries[[#This Row],[Years of Experience]],Table3[#Data],2,FALSE)</f>
        <v>Missing</v>
      </c>
      <c r="O56" s="10">
        <f>VLOOKUP(tblSalaries[[#This Row],[How many hours of a day you work on Excel]],Table8[#Data],2,FALSE)</f>
        <v>8</v>
      </c>
    </row>
    <row r="57" spans="2:15" ht="15" customHeight="1" x14ac:dyDescent="0.2">
      <c r="B57" t="s">
        <v>2300</v>
      </c>
      <c r="C57" s="1">
        <v>41055.055567129632</v>
      </c>
      <c r="D57" s="4">
        <v>60000</v>
      </c>
      <c r="E57">
        <v>60000</v>
      </c>
      <c r="F57" t="s">
        <v>6</v>
      </c>
      <c r="G57" s="10">
        <f>tblSalaries[[#This Row],[clean Salary (in local currency)]]*VLOOKUP(tblSalaries[[#This Row],[Currency]],tblXrate[#Data],2,FALSE)/1000</f>
        <v>60</v>
      </c>
      <c r="H57" t="s">
        <v>371</v>
      </c>
      <c r="I57" t="s">
        <v>52</v>
      </c>
      <c r="J57" t="s">
        <v>15</v>
      </c>
      <c r="K57" s="10" t="str">
        <f>VLOOKUP(tblSalaries[[#This Row],[Where do you work]],tblCountries[[Actual]:[Mapping2]],3,FALSE)</f>
        <v>USA</v>
      </c>
      <c r="L57" t="s">
        <v>13</v>
      </c>
      <c r="M57" t="s">
        <v>4015</v>
      </c>
      <c r="N57" s="10" t="str">
        <f>VLOOKUP(tblSalaries[[#This Row],[Years of Experience]],Table3[#Data],2,FALSE)</f>
        <v>Missing</v>
      </c>
      <c r="O57" s="10">
        <f>VLOOKUP(tblSalaries[[#This Row],[How many hours of a day you work on Excel]],Table8[#Data],2,FALSE)</f>
        <v>8</v>
      </c>
    </row>
    <row r="58" spans="2:15" ht="15" customHeight="1" x14ac:dyDescent="0.2">
      <c r="B58" t="s">
        <v>2456</v>
      </c>
      <c r="C58" s="1">
        <v>41055.126180555555</v>
      </c>
      <c r="D58" s="4">
        <v>60000</v>
      </c>
      <c r="E58">
        <v>60000</v>
      </c>
      <c r="F58" t="s">
        <v>6</v>
      </c>
      <c r="G58" s="10">
        <f>tblSalaries[[#This Row],[clean Salary (in local currency)]]*VLOOKUP(tblSalaries[[#This Row],[Currency]],tblXrate[#Data],2,FALSE)/1000</f>
        <v>60</v>
      </c>
      <c r="H58" t="s">
        <v>552</v>
      </c>
      <c r="I58" t="s">
        <v>20</v>
      </c>
      <c r="J58" t="s">
        <v>15</v>
      </c>
      <c r="K58" s="10" t="str">
        <f>VLOOKUP(tblSalaries[[#This Row],[Where do you work]],tblCountries[[Actual]:[Mapping2]],3,FALSE)</f>
        <v>USA</v>
      </c>
      <c r="L58" t="s">
        <v>13</v>
      </c>
      <c r="M58" t="s">
        <v>4015</v>
      </c>
      <c r="N58" s="10" t="str">
        <f>VLOOKUP(tblSalaries[[#This Row],[Years of Experience]],Table3[#Data],2,FALSE)</f>
        <v>Missing</v>
      </c>
      <c r="O58" s="10">
        <f>VLOOKUP(tblSalaries[[#This Row],[How many hours of a day you work on Excel]],Table8[#Data],2,FALSE)</f>
        <v>8</v>
      </c>
    </row>
    <row r="59" spans="2:15" ht="15" customHeight="1" x14ac:dyDescent="0.2">
      <c r="B59" t="s">
        <v>2465</v>
      </c>
      <c r="C59" s="1">
        <v>41055.131747685184</v>
      </c>
      <c r="D59" s="4">
        <v>60000</v>
      </c>
      <c r="E59">
        <v>60000</v>
      </c>
      <c r="F59" t="s">
        <v>6</v>
      </c>
      <c r="G59" s="10">
        <f>tblSalaries[[#This Row],[clean Salary (in local currency)]]*VLOOKUP(tblSalaries[[#This Row],[Currency]],tblXrate[#Data],2,FALSE)/1000</f>
        <v>60</v>
      </c>
      <c r="H59" t="s">
        <v>562</v>
      </c>
      <c r="I59" t="s">
        <v>52</v>
      </c>
      <c r="J59" t="s">
        <v>15</v>
      </c>
      <c r="K59" s="10" t="str">
        <f>VLOOKUP(tblSalaries[[#This Row],[Where do you work]],tblCountries[[Actual]:[Mapping2]],3,FALSE)</f>
        <v>USA</v>
      </c>
      <c r="L59" t="s">
        <v>13</v>
      </c>
      <c r="M59" t="s">
        <v>4015</v>
      </c>
      <c r="N59" s="10" t="str">
        <f>VLOOKUP(tblSalaries[[#This Row],[Years of Experience]],Table3[#Data],2,FALSE)</f>
        <v>Missing</v>
      </c>
      <c r="O59" s="10">
        <f>VLOOKUP(tblSalaries[[#This Row],[How many hours of a day you work on Excel]],Table8[#Data],2,FALSE)</f>
        <v>8</v>
      </c>
    </row>
    <row r="60" spans="2:15" ht="15" customHeight="1" x14ac:dyDescent="0.2">
      <c r="B60" t="s">
        <v>2317</v>
      </c>
      <c r="C60" s="1">
        <v>41055.060023148151</v>
      </c>
      <c r="D60" s="4">
        <v>60000</v>
      </c>
      <c r="E60">
        <v>60000</v>
      </c>
      <c r="F60" t="s">
        <v>86</v>
      </c>
      <c r="G60" s="10">
        <f>tblSalaries[[#This Row],[clean Salary (in local currency)]]*VLOOKUP(tblSalaries[[#This Row],[Currency]],tblXrate[#Data],2,FALSE)/1000</f>
        <v>59.001691381819612</v>
      </c>
      <c r="H60" t="s">
        <v>389</v>
      </c>
      <c r="I60" t="s">
        <v>20</v>
      </c>
      <c r="J60" t="s">
        <v>88</v>
      </c>
      <c r="K60" s="10" t="str">
        <f>VLOOKUP(tblSalaries[[#This Row],[Where do you work]],tblCountries[[Actual]:[Mapping2]],3,FALSE)</f>
        <v>Canada</v>
      </c>
      <c r="L60" t="s">
        <v>13</v>
      </c>
      <c r="M60" t="s">
        <v>4015</v>
      </c>
      <c r="N60" s="10" t="str">
        <f>VLOOKUP(tblSalaries[[#This Row],[Years of Experience]],Table3[#Data],2,FALSE)</f>
        <v>Missing</v>
      </c>
      <c r="O60" s="10">
        <f>VLOOKUP(tblSalaries[[#This Row],[How many hours of a day you work on Excel]],Table8[#Data],2,FALSE)</f>
        <v>8</v>
      </c>
    </row>
    <row r="61" spans="2:15" ht="15" customHeight="1" x14ac:dyDescent="0.2">
      <c r="B61" t="s">
        <v>2081</v>
      </c>
      <c r="C61" s="1">
        <v>41054.960416666669</v>
      </c>
      <c r="D61" s="4">
        <v>59450</v>
      </c>
      <c r="E61">
        <v>59450</v>
      </c>
      <c r="F61" t="s">
        <v>86</v>
      </c>
      <c r="G61" s="10">
        <f>tblSalaries[[#This Row],[clean Salary (in local currency)]]*VLOOKUP(tblSalaries[[#This Row],[Currency]],tblXrate[#Data],2,FALSE)/1000</f>
        <v>58.460842544152932</v>
      </c>
      <c r="H61" t="s">
        <v>127</v>
      </c>
      <c r="I61" t="s">
        <v>67</v>
      </c>
      <c r="J61" t="s">
        <v>88</v>
      </c>
      <c r="K61" s="10" t="str">
        <f>VLOOKUP(tblSalaries[[#This Row],[Where do you work]],tblCountries[[Actual]:[Mapping2]],3,FALSE)</f>
        <v>Canada</v>
      </c>
      <c r="L61" t="s">
        <v>13</v>
      </c>
      <c r="M61" t="s">
        <v>4015</v>
      </c>
      <c r="N61" s="10" t="str">
        <f>VLOOKUP(tblSalaries[[#This Row],[Years of Experience]],Table3[#Data],2,FALSE)</f>
        <v>Missing</v>
      </c>
      <c r="O61" s="10">
        <f>VLOOKUP(tblSalaries[[#This Row],[How many hours of a day you work on Excel]],Table8[#Data],2,FALSE)</f>
        <v>8</v>
      </c>
    </row>
    <row r="62" spans="2:15" ht="15" customHeight="1" x14ac:dyDescent="0.2">
      <c r="B62" t="s">
        <v>2011</v>
      </c>
      <c r="C62" s="1">
        <v>41054.136412037034</v>
      </c>
      <c r="D62" s="4">
        <v>58000</v>
      </c>
      <c r="E62">
        <v>58000</v>
      </c>
      <c r="F62" t="s">
        <v>6</v>
      </c>
      <c r="G62" s="10">
        <f>tblSalaries[[#This Row],[clean Salary (in local currency)]]*VLOOKUP(tblSalaries[[#This Row],[Currency]],tblXrate[#Data],2,FALSE)/1000</f>
        <v>58</v>
      </c>
      <c r="H62" t="s">
        <v>14</v>
      </c>
      <c r="I62" t="s">
        <v>20</v>
      </c>
      <c r="J62" t="s">
        <v>15</v>
      </c>
      <c r="K62" s="10" t="str">
        <f>VLOOKUP(tblSalaries[[#This Row],[Where do you work]],tblCountries[[Actual]:[Mapping2]],3,FALSE)</f>
        <v>USA</v>
      </c>
      <c r="L62" t="s">
        <v>13</v>
      </c>
      <c r="M62" t="s">
        <v>4015</v>
      </c>
      <c r="N62" s="10" t="str">
        <f>VLOOKUP(tblSalaries[[#This Row],[Years of Experience]],Table3[#Data],2,FALSE)</f>
        <v>Missing</v>
      </c>
      <c r="O62" s="10">
        <f>VLOOKUP(tblSalaries[[#This Row],[How many hours of a day you work on Excel]],Table8[#Data],2,FALSE)</f>
        <v>8</v>
      </c>
    </row>
    <row r="63" spans="2:15" ht="15" customHeight="1" x14ac:dyDescent="0.2">
      <c r="B63" t="s">
        <v>2417</v>
      </c>
      <c r="C63" s="1">
        <v>41055.095347222225</v>
      </c>
      <c r="D63" s="4">
        <v>56000</v>
      </c>
      <c r="E63">
        <v>56000</v>
      </c>
      <c r="F63" t="s">
        <v>6</v>
      </c>
      <c r="G63" s="10">
        <f>tblSalaries[[#This Row],[clean Salary (in local currency)]]*VLOOKUP(tblSalaries[[#This Row],[Currency]],tblXrate[#Data],2,FALSE)/1000</f>
        <v>56</v>
      </c>
      <c r="H63" t="s">
        <v>504</v>
      </c>
      <c r="I63" t="s">
        <v>52</v>
      </c>
      <c r="J63" t="s">
        <v>15</v>
      </c>
      <c r="K63" s="10" t="str">
        <f>VLOOKUP(tblSalaries[[#This Row],[Where do you work]],tblCountries[[Actual]:[Mapping2]],3,FALSE)</f>
        <v>USA</v>
      </c>
      <c r="L63" t="s">
        <v>13</v>
      </c>
      <c r="M63" t="s">
        <v>4015</v>
      </c>
      <c r="N63" s="10" t="str">
        <f>VLOOKUP(tblSalaries[[#This Row],[Years of Experience]],Table3[#Data],2,FALSE)</f>
        <v>Missing</v>
      </c>
      <c r="O63" s="10">
        <f>VLOOKUP(tblSalaries[[#This Row],[How many hours of a day you work on Excel]],Table8[#Data],2,FALSE)</f>
        <v>8</v>
      </c>
    </row>
    <row r="64" spans="2:15" ht="15" customHeight="1" x14ac:dyDescent="0.2">
      <c r="B64" t="s">
        <v>2040</v>
      </c>
      <c r="C64" s="1">
        <v>41054.207465277781</v>
      </c>
      <c r="D64" s="4" t="s">
        <v>68</v>
      </c>
      <c r="E64">
        <v>35000</v>
      </c>
      <c r="F64" t="s">
        <v>69</v>
      </c>
      <c r="G64" s="10">
        <f>tblSalaries[[#This Row],[clean Salary (in local currency)]]*VLOOKUP(tblSalaries[[#This Row],[Currency]],tblXrate[#Data],2,FALSE)/1000</f>
        <v>55.16623952235495</v>
      </c>
      <c r="H64" t="s">
        <v>70</v>
      </c>
      <c r="I64" t="s">
        <v>20</v>
      </c>
      <c r="J64" t="s">
        <v>71</v>
      </c>
      <c r="K64" s="10" t="str">
        <f>VLOOKUP(tblSalaries[[#This Row],[Where do you work]],tblCountries[[Actual]:[Mapping2]],3,FALSE)</f>
        <v>UK</v>
      </c>
      <c r="L64" t="s">
        <v>13</v>
      </c>
      <c r="M64" t="s">
        <v>4015</v>
      </c>
      <c r="N64" s="10" t="str">
        <f>VLOOKUP(tblSalaries[[#This Row],[Years of Experience]],Table3[#Data],2,FALSE)</f>
        <v>Missing</v>
      </c>
      <c r="O64" s="10">
        <f>VLOOKUP(tblSalaries[[#This Row],[How many hours of a day you work on Excel]],Table8[#Data],2,FALSE)</f>
        <v>8</v>
      </c>
    </row>
    <row r="65" spans="2:15" ht="15" customHeight="1" x14ac:dyDescent="0.2">
      <c r="B65" t="s">
        <v>2068</v>
      </c>
      <c r="C65" s="1">
        <v>41054.301053240742</v>
      </c>
      <c r="D65" s="4">
        <v>56000</v>
      </c>
      <c r="E65">
        <v>56000</v>
      </c>
      <c r="F65" t="s">
        <v>86</v>
      </c>
      <c r="G65" s="10">
        <f>tblSalaries[[#This Row],[clean Salary (in local currency)]]*VLOOKUP(tblSalaries[[#This Row],[Currency]],tblXrate[#Data],2,FALSE)/1000</f>
        <v>55.068245289698304</v>
      </c>
      <c r="H65" t="s">
        <v>108</v>
      </c>
      <c r="I65" t="s">
        <v>20</v>
      </c>
      <c r="J65" t="s">
        <v>109</v>
      </c>
      <c r="K65" s="10" t="str">
        <f>VLOOKUP(tblSalaries[[#This Row],[Where do you work]],tblCountries[[Actual]:[Mapping2]],3,FALSE)</f>
        <v>Canada</v>
      </c>
      <c r="L65" t="s">
        <v>13</v>
      </c>
      <c r="M65" t="s">
        <v>4015</v>
      </c>
      <c r="N65" s="10" t="str">
        <f>VLOOKUP(tblSalaries[[#This Row],[Years of Experience]],Table3[#Data],2,FALSE)</f>
        <v>Missing</v>
      </c>
      <c r="O65" s="10">
        <f>VLOOKUP(tblSalaries[[#This Row],[How many hours of a day you work on Excel]],Table8[#Data],2,FALSE)</f>
        <v>8</v>
      </c>
    </row>
    <row r="66" spans="2:15" ht="15" customHeight="1" x14ac:dyDescent="0.2">
      <c r="B66" t="s">
        <v>2276</v>
      </c>
      <c r="C66" s="1">
        <v>41055.048888888887</v>
      </c>
      <c r="D66" s="4">
        <v>55000</v>
      </c>
      <c r="E66">
        <v>55000</v>
      </c>
      <c r="F66" t="s">
        <v>6</v>
      </c>
      <c r="G66" s="10">
        <f>tblSalaries[[#This Row],[clean Salary (in local currency)]]*VLOOKUP(tblSalaries[[#This Row],[Currency]],tblXrate[#Data],2,FALSE)/1000</f>
        <v>55</v>
      </c>
      <c r="H66" t="s">
        <v>214</v>
      </c>
      <c r="I66" t="s">
        <v>20</v>
      </c>
      <c r="J66" t="s">
        <v>15</v>
      </c>
      <c r="K66" s="10" t="str">
        <f>VLOOKUP(tblSalaries[[#This Row],[Where do you work]],tblCountries[[Actual]:[Mapping2]],3,FALSE)</f>
        <v>USA</v>
      </c>
      <c r="L66" t="s">
        <v>13</v>
      </c>
      <c r="M66" t="s">
        <v>4015</v>
      </c>
      <c r="N66" s="10" t="str">
        <f>VLOOKUP(tblSalaries[[#This Row],[Years of Experience]],Table3[#Data],2,FALSE)</f>
        <v>Missing</v>
      </c>
      <c r="O66" s="10">
        <f>VLOOKUP(tblSalaries[[#This Row],[How many hours of a day you work on Excel]],Table8[#Data],2,FALSE)</f>
        <v>8</v>
      </c>
    </row>
    <row r="67" spans="2:15" ht="15" customHeight="1" x14ac:dyDescent="0.2">
      <c r="B67" t="s">
        <v>2013</v>
      </c>
      <c r="C67" s="1">
        <v>41054.143796296295</v>
      </c>
      <c r="D67" s="4">
        <v>54000</v>
      </c>
      <c r="E67">
        <v>54000</v>
      </c>
      <c r="F67" t="s">
        <v>6</v>
      </c>
      <c r="G67" s="10">
        <f>tblSalaries[[#This Row],[clean Salary (in local currency)]]*VLOOKUP(tblSalaries[[#This Row],[Currency]],tblXrate[#Data],2,FALSE)/1000</f>
        <v>54</v>
      </c>
      <c r="H67" t="s">
        <v>19</v>
      </c>
      <c r="I67" t="s">
        <v>279</v>
      </c>
      <c r="J67" t="s">
        <v>15</v>
      </c>
      <c r="K67" s="10" t="str">
        <f>VLOOKUP(tblSalaries[[#This Row],[Where do you work]],tblCountries[[Actual]:[Mapping2]],3,FALSE)</f>
        <v>USA</v>
      </c>
      <c r="L67" t="s">
        <v>13</v>
      </c>
      <c r="M67" t="s">
        <v>4015</v>
      </c>
      <c r="N67" s="10" t="str">
        <f>VLOOKUP(tblSalaries[[#This Row],[Years of Experience]],Table3[#Data],2,FALSE)</f>
        <v>Missing</v>
      </c>
      <c r="O67" s="10">
        <f>VLOOKUP(tblSalaries[[#This Row],[How many hours of a day you work on Excel]],Table8[#Data],2,FALSE)</f>
        <v>8</v>
      </c>
    </row>
    <row r="68" spans="2:15" ht="15" customHeight="1" x14ac:dyDescent="0.2">
      <c r="B68" t="s">
        <v>2268</v>
      </c>
      <c r="C68" s="1">
        <v>41055.047627314816</v>
      </c>
      <c r="D68" s="4">
        <v>54000</v>
      </c>
      <c r="E68">
        <v>54000</v>
      </c>
      <c r="F68" t="s">
        <v>6</v>
      </c>
      <c r="G68" s="10">
        <f>tblSalaries[[#This Row],[clean Salary (in local currency)]]*VLOOKUP(tblSalaries[[#This Row],[Currency]],tblXrate[#Data],2,FALSE)/1000</f>
        <v>54</v>
      </c>
      <c r="H68" t="s">
        <v>336</v>
      </c>
      <c r="I68" t="s">
        <v>52</v>
      </c>
      <c r="J68" t="s">
        <v>15</v>
      </c>
      <c r="K68" s="10" t="str">
        <f>VLOOKUP(tblSalaries[[#This Row],[Where do you work]],tblCountries[[Actual]:[Mapping2]],3,FALSE)</f>
        <v>USA</v>
      </c>
      <c r="L68" t="s">
        <v>13</v>
      </c>
      <c r="M68" t="s">
        <v>4015</v>
      </c>
      <c r="N68" s="10" t="str">
        <f>VLOOKUP(tblSalaries[[#This Row],[Years of Experience]],Table3[#Data],2,FALSE)</f>
        <v>Missing</v>
      </c>
      <c r="O68" s="10">
        <f>VLOOKUP(tblSalaries[[#This Row],[How many hours of a day you work on Excel]],Table8[#Data],2,FALSE)</f>
        <v>8</v>
      </c>
    </row>
    <row r="69" spans="2:15" ht="15" customHeight="1" x14ac:dyDescent="0.2">
      <c r="B69" t="s">
        <v>2415</v>
      </c>
      <c r="C69" s="1">
        <v>41055.093969907408</v>
      </c>
      <c r="D69" s="4">
        <v>51613</v>
      </c>
      <c r="E69">
        <v>51613</v>
      </c>
      <c r="F69" t="s">
        <v>6</v>
      </c>
      <c r="G69" s="10">
        <f>tblSalaries[[#This Row],[clean Salary (in local currency)]]*VLOOKUP(tblSalaries[[#This Row],[Currency]],tblXrate[#Data],2,FALSE)/1000</f>
        <v>51.613</v>
      </c>
      <c r="H69" t="s">
        <v>502</v>
      </c>
      <c r="I69" t="s">
        <v>20</v>
      </c>
      <c r="J69" t="s">
        <v>15</v>
      </c>
      <c r="K69" s="10" t="str">
        <f>VLOOKUP(tblSalaries[[#This Row],[Where do you work]],tblCountries[[Actual]:[Mapping2]],3,FALSE)</f>
        <v>USA</v>
      </c>
      <c r="L69" t="s">
        <v>13</v>
      </c>
      <c r="M69" t="s">
        <v>4015</v>
      </c>
      <c r="N69" s="10" t="str">
        <f>VLOOKUP(tblSalaries[[#This Row],[Years of Experience]],Table3[#Data],2,FALSE)</f>
        <v>Missing</v>
      </c>
      <c r="O69" s="10">
        <f>VLOOKUP(tblSalaries[[#This Row],[How many hours of a day you work on Excel]],Table8[#Data],2,FALSE)</f>
        <v>8</v>
      </c>
    </row>
    <row r="70" spans="2:15" ht="15" customHeight="1" x14ac:dyDescent="0.2">
      <c r="B70" t="s">
        <v>2075</v>
      </c>
      <c r="C70" s="1">
        <v>41054.318310185183</v>
      </c>
      <c r="D70" s="4">
        <v>50000</v>
      </c>
      <c r="E70">
        <v>50000</v>
      </c>
      <c r="F70" t="s">
        <v>6</v>
      </c>
      <c r="G70" s="10">
        <f>tblSalaries[[#This Row],[clean Salary (in local currency)]]*VLOOKUP(tblSalaries[[#This Row],[Currency]],tblXrate[#Data],2,FALSE)/1000</f>
        <v>50</v>
      </c>
      <c r="H70" t="s">
        <v>118</v>
      </c>
      <c r="I70" t="s">
        <v>20</v>
      </c>
      <c r="J70" t="s">
        <v>15</v>
      </c>
      <c r="K70" s="10" t="str">
        <f>VLOOKUP(tblSalaries[[#This Row],[Where do you work]],tblCountries[[Actual]:[Mapping2]],3,FALSE)</f>
        <v>USA</v>
      </c>
      <c r="L70" t="s">
        <v>13</v>
      </c>
      <c r="M70" t="s">
        <v>4015</v>
      </c>
      <c r="N70" s="10" t="str">
        <f>VLOOKUP(tblSalaries[[#This Row],[Years of Experience]],Table3[#Data],2,FALSE)</f>
        <v>Missing</v>
      </c>
      <c r="O70" s="10">
        <f>VLOOKUP(tblSalaries[[#This Row],[How many hours of a day you work on Excel]],Table8[#Data],2,FALSE)</f>
        <v>8</v>
      </c>
    </row>
    <row r="71" spans="2:15" ht="15" customHeight="1" x14ac:dyDescent="0.2">
      <c r="B71" t="s">
        <v>2155</v>
      </c>
      <c r="C71" s="1">
        <v>41055.030821759261</v>
      </c>
      <c r="D71" s="4">
        <v>50000</v>
      </c>
      <c r="E71">
        <v>50000</v>
      </c>
      <c r="F71" t="s">
        <v>6</v>
      </c>
      <c r="G71" s="10">
        <f>tblSalaries[[#This Row],[clean Salary (in local currency)]]*VLOOKUP(tblSalaries[[#This Row],[Currency]],tblXrate[#Data],2,FALSE)/1000</f>
        <v>50</v>
      </c>
      <c r="H71" t="s">
        <v>219</v>
      </c>
      <c r="I71" t="s">
        <v>20</v>
      </c>
      <c r="J71" t="s">
        <v>166</v>
      </c>
      <c r="K71" s="10" t="str">
        <f>VLOOKUP(tblSalaries[[#This Row],[Where do you work]],tblCountries[[Actual]:[Mapping2]],3,FALSE)</f>
        <v>Sou&amp;Cen America</v>
      </c>
      <c r="L71" t="s">
        <v>13</v>
      </c>
      <c r="M71" t="s">
        <v>4015</v>
      </c>
      <c r="N71" s="10" t="str">
        <f>VLOOKUP(tblSalaries[[#This Row],[Years of Experience]],Table3[#Data],2,FALSE)</f>
        <v>Missing</v>
      </c>
      <c r="O71" s="10">
        <f>VLOOKUP(tblSalaries[[#This Row],[How many hours of a day you work on Excel]],Table8[#Data],2,FALSE)</f>
        <v>8</v>
      </c>
    </row>
    <row r="72" spans="2:15" ht="15" customHeight="1" x14ac:dyDescent="0.2">
      <c r="B72" t="s">
        <v>2244</v>
      </c>
      <c r="C72" s="1">
        <v>41055.043599537035</v>
      </c>
      <c r="D72" s="4">
        <v>50000</v>
      </c>
      <c r="E72">
        <v>50000</v>
      </c>
      <c r="F72" t="s">
        <v>6</v>
      </c>
      <c r="G72" s="10">
        <f>tblSalaries[[#This Row],[clean Salary (in local currency)]]*VLOOKUP(tblSalaries[[#This Row],[Currency]],tblXrate[#Data],2,FALSE)/1000</f>
        <v>50</v>
      </c>
      <c r="H72" t="s">
        <v>214</v>
      </c>
      <c r="I72" t="s">
        <v>20</v>
      </c>
      <c r="J72" t="s">
        <v>15</v>
      </c>
      <c r="K72" s="10" t="str">
        <f>VLOOKUP(tblSalaries[[#This Row],[Where do you work]],tblCountries[[Actual]:[Mapping2]],3,FALSE)</f>
        <v>USA</v>
      </c>
      <c r="L72" t="s">
        <v>13</v>
      </c>
      <c r="M72" t="s">
        <v>4015</v>
      </c>
      <c r="N72" s="10" t="str">
        <f>VLOOKUP(tblSalaries[[#This Row],[Years of Experience]],Table3[#Data],2,FALSE)</f>
        <v>Missing</v>
      </c>
      <c r="O72" s="10">
        <f>VLOOKUP(tblSalaries[[#This Row],[How many hours of a day you work on Excel]],Table8[#Data],2,FALSE)</f>
        <v>8</v>
      </c>
    </row>
    <row r="73" spans="2:15" ht="15" customHeight="1" x14ac:dyDescent="0.2">
      <c r="B73" t="s">
        <v>2297</v>
      </c>
      <c r="C73" s="1">
        <v>41055.054965277777</v>
      </c>
      <c r="D73" s="4">
        <v>50000</v>
      </c>
      <c r="E73">
        <v>50000</v>
      </c>
      <c r="F73" t="s">
        <v>6</v>
      </c>
      <c r="G73" s="10">
        <f>tblSalaries[[#This Row],[clean Salary (in local currency)]]*VLOOKUP(tblSalaries[[#This Row],[Currency]],tblXrate[#Data],2,FALSE)/1000</f>
        <v>50</v>
      </c>
      <c r="H73" t="s">
        <v>367</v>
      </c>
      <c r="I73" t="s">
        <v>20</v>
      </c>
      <c r="J73" t="s">
        <v>15</v>
      </c>
      <c r="K73" s="10" t="str">
        <f>VLOOKUP(tblSalaries[[#This Row],[Where do you work]],tblCountries[[Actual]:[Mapping2]],3,FALSE)</f>
        <v>USA</v>
      </c>
      <c r="L73" t="s">
        <v>13</v>
      </c>
      <c r="M73" t="s">
        <v>4015</v>
      </c>
      <c r="N73" s="10" t="str">
        <f>VLOOKUP(tblSalaries[[#This Row],[Years of Experience]],Table3[#Data],2,FALSE)</f>
        <v>Missing</v>
      </c>
      <c r="O73" s="10">
        <f>VLOOKUP(tblSalaries[[#This Row],[How many hours of a day you work on Excel]],Table8[#Data],2,FALSE)</f>
        <v>8</v>
      </c>
    </row>
    <row r="74" spans="2:15" ht="15" customHeight="1" x14ac:dyDescent="0.2">
      <c r="B74" t="s">
        <v>2336</v>
      </c>
      <c r="C74" s="1">
        <v>41055.064189814817</v>
      </c>
      <c r="D74" s="4">
        <v>50000</v>
      </c>
      <c r="E74">
        <v>50000</v>
      </c>
      <c r="F74" t="s">
        <v>6</v>
      </c>
      <c r="G74" s="10">
        <f>tblSalaries[[#This Row],[clean Salary (in local currency)]]*VLOOKUP(tblSalaries[[#This Row],[Currency]],tblXrate[#Data],2,FALSE)/1000</f>
        <v>50</v>
      </c>
      <c r="H74" t="s">
        <v>411</v>
      </c>
      <c r="I74" t="s">
        <v>20</v>
      </c>
      <c r="J74" t="s">
        <v>15</v>
      </c>
      <c r="K74" s="10" t="str">
        <f>VLOOKUP(tblSalaries[[#This Row],[Where do you work]],tblCountries[[Actual]:[Mapping2]],3,FALSE)</f>
        <v>USA</v>
      </c>
      <c r="L74" t="s">
        <v>13</v>
      </c>
      <c r="M74" t="s">
        <v>4015</v>
      </c>
      <c r="N74" s="10" t="str">
        <f>VLOOKUP(tblSalaries[[#This Row],[Years of Experience]],Table3[#Data],2,FALSE)</f>
        <v>Missing</v>
      </c>
      <c r="O74" s="10">
        <f>VLOOKUP(tblSalaries[[#This Row],[How many hours of a day you work on Excel]],Table8[#Data],2,FALSE)</f>
        <v>8</v>
      </c>
    </row>
    <row r="75" spans="2:15" ht="15" customHeight="1" x14ac:dyDescent="0.2">
      <c r="B75" t="s">
        <v>2022</v>
      </c>
      <c r="C75" s="1">
        <v>41054.160393518519</v>
      </c>
      <c r="D75" s="4">
        <v>49000</v>
      </c>
      <c r="E75">
        <v>49000</v>
      </c>
      <c r="F75" t="s">
        <v>6</v>
      </c>
      <c r="G75" s="10">
        <f>tblSalaries[[#This Row],[clean Salary (in local currency)]]*VLOOKUP(tblSalaries[[#This Row],[Currency]],tblXrate[#Data],2,FALSE)/1000</f>
        <v>49</v>
      </c>
      <c r="H75" t="s">
        <v>42</v>
      </c>
      <c r="I75" t="s">
        <v>20</v>
      </c>
      <c r="J75" t="s">
        <v>15</v>
      </c>
      <c r="K75" s="10" t="str">
        <f>VLOOKUP(tblSalaries[[#This Row],[Where do you work]],tblCountries[[Actual]:[Mapping2]],3,FALSE)</f>
        <v>USA</v>
      </c>
      <c r="L75" t="s">
        <v>13</v>
      </c>
      <c r="M75" t="s">
        <v>4015</v>
      </c>
      <c r="N75" s="10" t="str">
        <f>VLOOKUP(tblSalaries[[#This Row],[Years of Experience]],Table3[#Data],2,FALSE)</f>
        <v>Missing</v>
      </c>
      <c r="O75" s="10">
        <f>VLOOKUP(tblSalaries[[#This Row],[How many hours of a day you work on Excel]],Table8[#Data],2,FALSE)</f>
        <v>8</v>
      </c>
    </row>
    <row r="76" spans="2:15" ht="15" customHeight="1" x14ac:dyDescent="0.2">
      <c r="B76" t="s">
        <v>2369</v>
      </c>
      <c r="C76" s="1">
        <v>41055.07671296296</v>
      </c>
      <c r="D76" s="4">
        <v>47500</v>
      </c>
      <c r="E76">
        <v>47500</v>
      </c>
      <c r="F76" t="s">
        <v>6</v>
      </c>
      <c r="G76" s="10">
        <f>tblSalaries[[#This Row],[clean Salary (in local currency)]]*VLOOKUP(tblSalaries[[#This Row],[Currency]],tblXrate[#Data],2,FALSE)/1000</f>
        <v>47.5</v>
      </c>
      <c r="H76" t="s">
        <v>451</v>
      </c>
      <c r="I76" t="s">
        <v>52</v>
      </c>
      <c r="J76" t="s">
        <v>15</v>
      </c>
      <c r="K76" s="10" t="str">
        <f>VLOOKUP(tblSalaries[[#This Row],[Where do you work]],tblCountries[[Actual]:[Mapping2]],3,FALSE)</f>
        <v>USA</v>
      </c>
      <c r="L76" t="s">
        <v>13</v>
      </c>
      <c r="M76" t="s">
        <v>4015</v>
      </c>
      <c r="N76" s="10" t="str">
        <f>VLOOKUP(tblSalaries[[#This Row],[Years of Experience]],Table3[#Data],2,FALSE)</f>
        <v>Missing</v>
      </c>
      <c r="O76" s="10">
        <f>VLOOKUP(tblSalaries[[#This Row],[How many hours of a day you work on Excel]],Table8[#Data],2,FALSE)</f>
        <v>8</v>
      </c>
    </row>
    <row r="77" spans="2:15" ht="15" customHeight="1" x14ac:dyDescent="0.2">
      <c r="B77" t="s">
        <v>2283</v>
      </c>
      <c r="C77" s="1">
        <v>41055.051701388889</v>
      </c>
      <c r="D77" s="4">
        <v>46000</v>
      </c>
      <c r="E77">
        <v>46000</v>
      </c>
      <c r="F77" t="s">
        <v>6</v>
      </c>
      <c r="G77" s="10">
        <f>tblSalaries[[#This Row],[clean Salary (in local currency)]]*VLOOKUP(tblSalaries[[#This Row],[Currency]],tblXrate[#Data],2,FALSE)/1000</f>
        <v>46</v>
      </c>
      <c r="H77" t="s">
        <v>349</v>
      </c>
      <c r="I77" t="s">
        <v>20</v>
      </c>
      <c r="J77" t="s">
        <v>15</v>
      </c>
      <c r="K77" s="10" t="str">
        <f>VLOOKUP(tblSalaries[[#This Row],[Where do you work]],tblCountries[[Actual]:[Mapping2]],3,FALSE)</f>
        <v>USA</v>
      </c>
      <c r="L77" t="s">
        <v>13</v>
      </c>
      <c r="M77" t="s">
        <v>4015</v>
      </c>
      <c r="N77" s="10" t="str">
        <f>VLOOKUP(tblSalaries[[#This Row],[Years of Experience]],Table3[#Data],2,FALSE)</f>
        <v>Missing</v>
      </c>
      <c r="O77" s="10">
        <f>VLOOKUP(tblSalaries[[#This Row],[How many hours of a day you work on Excel]],Table8[#Data],2,FALSE)</f>
        <v>8</v>
      </c>
    </row>
    <row r="78" spans="2:15" ht="15" customHeight="1" x14ac:dyDescent="0.2">
      <c r="B78" t="s">
        <v>2395</v>
      </c>
      <c r="C78" s="1">
        <v>41055.085821759261</v>
      </c>
      <c r="D78" s="4">
        <v>45880</v>
      </c>
      <c r="E78">
        <v>45880</v>
      </c>
      <c r="F78" t="s">
        <v>6</v>
      </c>
      <c r="G78" s="10">
        <f>tblSalaries[[#This Row],[clean Salary (in local currency)]]*VLOOKUP(tblSalaries[[#This Row],[Currency]],tblXrate[#Data],2,FALSE)/1000</f>
        <v>45.88</v>
      </c>
      <c r="H78" t="s">
        <v>479</v>
      </c>
      <c r="I78" t="s">
        <v>52</v>
      </c>
      <c r="J78" t="s">
        <v>15</v>
      </c>
      <c r="K78" s="10" t="str">
        <f>VLOOKUP(tblSalaries[[#This Row],[Where do you work]],tblCountries[[Actual]:[Mapping2]],3,FALSE)</f>
        <v>USA</v>
      </c>
      <c r="L78" t="s">
        <v>13</v>
      </c>
      <c r="M78" t="s">
        <v>4015</v>
      </c>
      <c r="N78" s="10" t="str">
        <f>VLOOKUP(tblSalaries[[#This Row],[Years of Experience]],Table3[#Data],2,FALSE)</f>
        <v>Missing</v>
      </c>
      <c r="O78" s="10">
        <f>VLOOKUP(tblSalaries[[#This Row],[How many hours of a day you work on Excel]],Table8[#Data],2,FALSE)</f>
        <v>8</v>
      </c>
    </row>
    <row r="79" spans="2:15" ht="15" customHeight="1" x14ac:dyDescent="0.2">
      <c r="B79" t="s">
        <v>2487</v>
      </c>
      <c r="C79" s="1">
        <v>41055.147835648146</v>
      </c>
      <c r="D79" s="4">
        <v>46000</v>
      </c>
      <c r="E79">
        <v>46000</v>
      </c>
      <c r="F79" t="s">
        <v>86</v>
      </c>
      <c r="G79" s="10">
        <f>tblSalaries[[#This Row],[clean Salary (in local currency)]]*VLOOKUP(tblSalaries[[#This Row],[Currency]],tblXrate[#Data],2,FALSE)/1000</f>
        <v>45.234630059395037</v>
      </c>
      <c r="H79" t="s">
        <v>591</v>
      </c>
      <c r="I79" t="s">
        <v>20</v>
      </c>
      <c r="J79" t="s">
        <v>88</v>
      </c>
      <c r="K79" s="10" t="str">
        <f>VLOOKUP(tblSalaries[[#This Row],[Where do you work]],tblCountries[[Actual]:[Mapping2]],3,FALSE)</f>
        <v>Canada</v>
      </c>
      <c r="L79" t="s">
        <v>13</v>
      </c>
      <c r="M79" t="s">
        <v>4015</v>
      </c>
      <c r="N79" s="10" t="str">
        <f>VLOOKUP(tblSalaries[[#This Row],[Years of Experience]],Table3[#Data],2,FALSE)</f>
        <v>Missing</v>
      </c>
      <c r="O79" s="10">
        <f>VLOOKUP(tblSalaries[[#This Row],[How many hours of a day you work on Excel]],Table8[#Data],2,FALSE)</f>
        <v>8</v>
      </c>
    </row>
    <row r="80" spans="2:15" ht="15" customHeight="1" x14ac:dyDescent="0.2">
      <c r="B80" t="s">
        <v>2026</v>
      </c>
      <c r="C80" s="1">
        <v>41054.174120370371</v>
      </c>
      <c r="D80" s="4">
        <v>45000</v>
      </c>
      <c r="E80">
        <v>45000</v>
      </c>
      <c r="F80" t="s">
        <v>6</v>
      </c>
      <c r="G80" s="10">
        <f>tblSalaries[[#This Row],[clean Salary (in local currency)]]*VLOOKUP(tblSalaries[[#This Row],[Currency]],tblXrate[#Data],2,FALSE)/1000</f>
        <v>45</v>
      </c>
      <c r="H80" t="s">
        <v>47</v>
      </c>
      <c r="I80" t="s">
        <v>3999</v>
      </c>
      <c r="J80" t="s">
        <v>48</v>
      </c>
      <c r="K80" s="10" t="str">
        <f>VLOOKUP(tblSalaries[[#This Row],[Where do you work]],tblCountries[[Actual]:[Mapping2]],3,FALSE)</f>
        <v>Africa</v>
      </c>
      <c r="L80" t="s">
        <v>13</v>
      </c>
      <c r="M80" t="s">
        <v>4015</v>
      </c>
      <c r="N80" s="10" t="str">
        <f>VLOOKUP(tblSalaries[[#This Row],[Years of Experience]],Table3[#Data],2,FALSE)</f>
        <v>Missing</v>
      </c>
      <c r="O80" s="10">
        <f>VLOOKUP(tblSalaries[[#This Row],[How many hours of a day you work on Excel]],Table8[#Data],2,FALSE)</f>
        <v>8</v>
      </c>
    </row>
    <row r="81" spans="2:15" ht="15" customHeight="1" x14ac:dyDescent="0.2">
      <c r="B81" t="s">
        <v>2546</v>
      </c>
      <c r="C81" s="1">
        <v>41055.231747685182</v>
      </c>
      <c r="D81" s="4">
        <v>45000</v>
      </c>
      <c r="E81">
        <v>45000</v>
      </c>
      <c r="F81" t="s">
        <v>6</v>
      </c>
      <c r="G81" s="10">
        <f>tblSalaries[[#This Row],[clean Salary (in local currency)]]*VLOOKUP(tblSalaries[[#This Row],[Currency]],tblXrate[#Data],2,FALSE)/1000</f>
        <v>45</v>
      </c>
      <c r="H81" t="s">
        <v>650</v>
      </c>
      <c r="I81" t="s">
        <v>3999</v>
      </c>
      <c r="J81" t="s">
        <v>15</v>
      </c>
      <c r="K81" s="10" t="str">
        <f>VLOOKUP(tblSalaries[[#This Row],[Where do you work]],tblCountries[[Actual]:[Mapping2]],3,FALSE)</f>
        <v>USA</v>
      </c>
      <c r="L81" t="s">
        <v>13</v>
      </c>
      <c r="M81" t="s">
        <v>4015</v>
      </c>
      <c r="N81" s="10" t="str">
        <f>VLOOKUP(tblSalaries[[#This Row],[Years of Experience]],Table3[#Data],2,FALSE)</f>
        <v>Missing</v>
      </c>
      <c r="O81" s="10">
        <f>VLOOKUP(tblSalaries[[#This Row],[How many hours of a day you work on Excel]],Table8[#Data],2,FALSE)</f>
        <v>8</v>
      </c>
    </row>
    <row r="82" spans="2:15" ht="15" customHeight="1" x14ac:dyDescent="0.2">
      <c r="B82" t="s">
        <v>2136</v>
      </c>
      <c r="C82" s="1">
        <v>41055.029641203706</v>
      </c>
      <c r="D82" s="4">
        <v>28159.200000000001</v>
      </c>
      <c r="E82">
        <v>28159</v>
      </c>
      <c r="F82" t="s">
        <v>69</v>
      </c>
      <c r="G82" s="10">
        <f>tblSalaries[[#This Row],[clean Salary (in local currency)]]*VLOOKUP(tblSalaries[[#This Row],[Currency]],tblXrate[#Data],2,FALSE)/1000</f>
        <v>44.383603963142654</v>
      </c>
      <c r="H82" t="s">
        <v>153</v>
      </c>
      <c r="I82" t="s">
        <v>20</v>
      </c>
      <c r="J82" t="s">
        <v>71</v>
      </c>
      <c r="K82" s="10" t="str">
        <f>VLOOKUP(tblSalaries[[#This Row],[Where do you work]],tblCountries[[Actual]:[Mapping2]],3,FALSE)</f>
        <v>UK</v>
      </c>
      <c r="L82" t="s">
        <v>13</v>
      </c>
      <c r="M82" t="s">
        <v>4015</v>
      </c>
      <c r="N82" s="10" t="str">
        <f>VLOOKUP(tblSalaries[[#This Row],[Years of Experience]],Table3[#Data],2,FALSE)</f>
        <v>Missing</v>
      </c>
      <c r="O82" s="10">
        <f>VLOOKUP(tblSalaries[[#This Row],[How many hours of a day you work on Excel]],Table8[#Data],2,FALSE)</f>
        <v>8</v>
      </c>
    </row>
    <row r="83" spans="2:15" ht="15" customHeight="1" x14ac:dyDescent="0.2">
      <c r="B83" t="s">
        <v>2355</v>
      </c>
      <c r="C83" s="1">
        <v>41055.070763888885</v>
      </c>
      <c r="D83" s="4">
        <v>44200</v>
      </c>
      <c r="E83">
        <v>44200</v>
      </c>
      <c r="F83" t="s">
        <v>6</v>
      </c>
      <c r="G83" s="10">
        <f>tblSalaries[[#This Row],[clean Salary (in local currency)]]*VLOOKUP(tblSalaries[[#This Row],[Currency]],tblXrate[#Data],2,FALSE)/1000</f>
        <v>44.2</v>
      </c>
      <c r="H83" t="s">
        <v>436</v>
      </c>
      <c r="I83" t="s">
        <v>20</v>
      </c>
      <c r="J83" t="s">
        <v>15</v>
      </c>
      <c r="K83" s="10" t="str">
        <f>VLOOKUP(tblSalaries[[#This Row],[Where do you work]],tblCountries[[Actual]:[Mapping2]],3,FALSE)</f>
        <v>USA</v>
      </c>
      <c r="L83" t="s">
        <v>13</v>
      </c>
      <c r="M83" t="s">
        <v>4015</v>
      </c>
      <c r="N83" s="10" t="str">
        <f>VLOOKUP(tblSalaries[[#This Row],[Years of Experience]],Table3[#Data],2,FALSE)</f>
        <v>Missing</v>
      </c>
      <c r="O83" s="10">
        <f>VLOOKUP(tblSalaries[[#This Row],[How many hours of a day you work on Excel]],Table8[#Data],2,FALSE)</f>
        <v>8</v>
      </c>
    </row>
    <row r="84" spans="2:15" ht="15" customHeight="1" x14ac:dyDescent="0.2">
      <c r="B84" t="s">
        <v>2264</v>
      </c>
      <c r="C84" s="1">
        <v>41055.047222222223</v>
      </c>
      <c r="D84" s="4">
        <v>28000</v>
      </c>
      <c r="E84">
        <v>28000</v>
      </c>
      <c r="F84" t="s">
        <v>69</v>
      </c>
      <c r="G84" s="10">
        <f>tblSalaries[[#This Row],[clean Salary (in local currency)]]*VLOOKUP(tblSalaries[[#This Row],[Currency]],tblXrate[#Data],2,FALSE)/1000</f>
        <v>44.132991617883953</v>
      </c>
      <c r="H84" t="s">
        <v>332</v>
      </c>
      <c r="I84" t="s">
        <v>20</v>
      </c>
      <c r="J84" t="s">
        <v>71</v>
      </c>
      <c r="K84" s="10" t="str">
        <f>VLOOKUP(tblSalaries[[#This Row],[Where do you work]],tblCountries[[Actual]:[Mapping2]],3,FALSE)</f>
        <v>UK</v>
      </c>
      <c r="L84" t="s">
        <v>13</v>
      </c>
      <c r="M84" t="s">
        <v>4015</v>
      </c>
      <c r="N84" s="10" t="str">
        <f>VLOOKUP(tblSalaries[[#This Row],[Years of Experience]],Table3[#Data],2,FALSE)</f>
        <v>Missing</v>
      </c>
      <c r="O84" s="10">
        <f>VLOOKUP(tblSalaries[[#This Row],[How many hours of a day you work on Excel]],Table8[#Data],2,FALSE)</f>
        <v>8</v>
      </c>
    </row>
    <row r="85" spans="2:15" ht="15" customHeight="1" x14ac:dyDescent="0.2">
      <c r="B85" t="s">
        <v>2214</v>
      </c>
      <c r="C85" s="1">
        <v>41055.037974537037</v>
      </c>
      <c r="D85" s="4">
        <v>43000</v>
      </c>
      <c r="E85">
        <v>43000</v>
      </c>
      <c r="F85" t="s">
        <v>6</v>
      </c>
      <c r="G85" s="10">
        <f>tblSalaries[[#This Row],[clean Salary (in local currency)]]*VLOOKUP(tblSalaries[[#This Row],[Currency]],tblXrate[#Data],2,FALSE)/1000</f>
        <v>43</v>
      </c>
      <c r="H85" t="s">
        <v>285</v>
      </c>
      <c r="I85" t="s">
        <v>20</v>
      </c>
      <c r="J85" t="s">
        <v>15</v>
      </c>
      <c r="K85" s="10" t="str">
        <f>VLOOKUP(tblSalaries[[#This Row],[Where do you work]],tblCountries[[Actual]:[Mapping2]],3,FALSE)</f>
        <v>USA</v>
      </c>
      <c r="L85" t="s">
        <v>13</v>
      </c>
      <c r="M85" t="s">
        <v>4015</v>
      </c>
      <c r="N85" s="10" t="str">
        <f>VLOOKUP(tblSalaries[[#This Row],[Years of Experience]],Table3[#Data],2,FALSE)</f>
        <v>Missing</v>
      </c>
      <c r="O85" s="10">
        <f>VLOOKUP(tblSalaries[[#This Row],[How many hours of a day you work on Excel]],Table8[#Data],2,FALSE)</f>
        <v>8</v>
      </c>
    </row>
    <row r="86" spans="2:15" ht="15" customHeight="1" x14ac:dyDescent="0.2">
      <c r="B86" t="s">
        <v>2542</v>
      </c>
      <c r="C86" s="1">
        <v>41055.229143518518</v>
      </c>
      <c r="D86" s="4">
        <v>43000</v>
      </c>
      <c r="E86">
        <v>43000</v>
      </c>
      <c r="F86" t="s">
        <v>6</v>
      </c>
      <c r="G86" s="10">
        <f>tblSalaries[[#This Row],[clean Salary (in local currency)]]*VLOOKUP(tblSalaries[[#This Row],[Currency]],tblXrate[#Data],2,FALSE)/1000</f>
        <v>43</v>
      </c>
      <c r="H86" t="s">
        <v>310</v>
      </c>
      <c r="I86" t="s">
        <v>310</v>
      </c>
      <c r="J86" t="s">
        <v>15</v>
      </c>
      <c r="K86" s="10" t="str">
        <f>VLOOKUP(tblSalaries[[#This Row],[Where do you work]],tblCountries[[Actual]:[Mapping2]],3,FALSE)</f>
        <v>USA</v>
      </c>
      <c r="L86" t="s">
        <v>13</v>
      </c>
      <c r="M86" t="s">
        <v>4015</v>
      </c>
      <c r="N86" s="10" t="str">
        <f>VLOOKUP(tblSalaries[[#This Row],[Years of Experience]],Table3[#Data],2,FALSE)</f>
        <v>Missing</v>
      </c>
      <c r="O86" s="10">
        <f>VLOOKUP(tblSalaries[[#This Row],[How many hours of a day you work on Excel]],Table8[#Data],2,FALSE)</f>
        <v>8</v>
      </c>
    </row>
    <row r="87" spans="2:15" ht="15" customHeight="1" x14ac:dyDescent="0.2">
      <c r="B87" t="s">
        <v>2014</v>
      </c>
      <c r="C87" s="1">
        <v>41054.144768518519</v>
      </c>
      <c r="D87" s="4">
        <v>41731</v>
      </c>
      <c r="E87">
        <v>41731</v>
      </c>
      <c r="F87" t="s">
        <v>6</v>
      </c>
      <c r="G87" s="10">
        <f>tblSalaries[[#This Row],[clean Salary (in local currency)]]*VLOOKUP(tblSalaries[[#This Row],[Currency]],tblXrate[#Data],2,FALSE)/1000</f>
        <v>41.731000000000002</v>
      </c>
      <c r="H87" t="s">
        <v>20</v>
      </c>
      <c r="I87" t="s">
        <v>20</v>
      </c>
      <c r="J87" t="s">
        <v>21</v>
      </c>
      <c r="K87" s="10" t="str">
        <f>VLOOKUP(tblSalaries[[#This Row],[Where do you work]],tblCountries[[Actual]:[Mapping2]],3,FALSE)</f>
        <v>EU</v>
      </c>
      <c r="L87" t="s">
        <v>13</v>
      </c>
      <c r="M87" t="s">
        <v>4015</v>
      </c>
      <c r="N87" s="10" t="str">
        <f>VLOOKUP(tblSalaries[[#This Row],[Years of Experience]],Table3[#Data],2,FALSE)</f>
        <v>Missing</v>
      </c>
      <c r="O87" s="10">
        <f>VLOOKUP(tblSalaries[[#This Row],[How many hours of a day you work on Excel]],Table8[#Data],2,FALSE)</f>
        <v>8</v>
      </c>
    </row>
    <row r="88" spans="2:15" ht="15" customHeight="1" x14ac:dyDescent="0.2">
      <c r="B88" t="s">
        <v>2305</v>
      </c>
      <c r="C88" s="1">
        <v>41055.05740740741</v>
      </c>
      <c r="D88" s="4">
        <v>42000</v>
      </c>
      <c r="E88">
        <v>42000</v>
      </c>
      <c r="F88" t="s">
        <v>86</v>
      </c>
      <c r="G88" s="10">
        <f>tblSalaries[[#This Row],[clean Salary (in local currency)]]*VLOOKUP(tblSalaries[[#This Row],[Currency]],tblXrate[#Data],2,FALSE)/1000</f>
        <v>41.30118396727373</v>
      </c>
      <c r="H88" t="s">
        <v>14</v>
      </c>
      <c r="I88" t="s">
        <v>20</v>
      </c>
      <c r="J88" t="s">
        <v>88</v>
      </c>
      <c r="K88" s="10" t="str">
        <f>VLOOKUP(tblSalaries[[#This Row],[Where do you work]],tblCountries[[Actual]:[Mapping2]],3,FALSE)</f>
        <v>Canada</v>
      </c>
      <c r="L88" t="s">
        <v>13</v>
      </c>
      <c r="M88" t="s">
        <v>4015</v>
      </c>
      <c r="N88" s="10" t="str">
        <f>VLOOKUP(tblSalaries[[#This Row],[Years of Experience]],Table3[#Data],2,FALSE)</f>
        <v>Missing</v>
      </c>
      <c r="O88" s="10">
        <f>VLOOKUP(tblSalaries[[#This Row],[How many hours of a day you work on Excel]],Table8[#Data],2,FALSE)</f>
        <v>8</v>
      </c>
    </row>
    <row r="89" spans="2:15" ht="15" customHeight="1" x14ac:dyDescent="0.2">
      <c r="B89" t="s">
        <v>2038</v>
      </c>
      <c r="C89" s="1">
        <v>41054.205416666664</v>
      </c>
      <c r="D89" s="4">
        <v>41000</v>
      </c>
      <c r="E89">
        <v>41000</v>
      </c>
      <c r="F89" t="s">
        <v>6</v>
      </c>
      <c r="G89" s="10">
        <f>tblSalaries[[#This Row],[clean Salary (in local currency)]]*VLOOKUP(tblSalaries[[#This Row],[Currency]],tblXrate[#Data],2,FALSE)/1000</f>
        <v>41</v>
      </c>
      <c r="H89" t="s">
        <v>64</v>
      </c>
      <c r="I89" t="s">
        <v>52</v>
      </c>
      <c r="J89" t="s">
        <v>65</v>
      </c>
      <c r="K89" s="10" t="str">
        <f>VLOOKUP(tblSalaries[[#This Row],[Where do you work]],tblCountries[[Actual]:[Mapping2]],3,FALSE)</f>
        <v>Russia &amp; CEE</v>
      </c>
      <c r="L89" t="s">
        <v>13</v>
      </c>
      <c r="M89" t="s">
        <v>4015</v>
      </c>
      <c r="N89" s="10" t="str">
        <f>VLOOKUP(tblSalaries[[#This Row],[Years of Experience]],Table3[#Data],2,FALSE)</f>
        <v>Missing</v>
      </c>
      <c r="O89" s="10">
        <f>VLOOKUP(tblSalaries[[#This Row],[How many hours of a day you work on Excel]],Table8[#Data],2,FALSE)</f>
        <v>8</v>
      </c>
    </row>
    <row r="90" spans="2:15" ht="15" customHeight="1" x14ac:dyDescent="0.2">
      <c r="B90" t="s">
        <v>2216</v>
      </c>
      <c r="C90" s="1">
        <v>41055.038148148145</v>
      </c>
      <c r="D90" s="4">
        <v>41000</v>
      </c>
      <c r="E90">
        <v>41000</v>
      </c>
      <c r="F90" t="s">
        <v>6</v>
      </c>
      <c r="G90" s="10">
        <f>tblSalaries[[#This Row],[clean Salary (in local currency)]]*VLOOKUP(tblSalaries[[#This Row],[Currency]],tblXrate[#Data],2,FALSE)/1000</f>
        <v>41</v>
      </c>
      <c r="H90" t="s">
        <v>286</v>
      </c>
      <c r="I90" t="s">
        <v>52</v>
      </c>
      <c r="J90" t="s">
        <v>15</v>
      </c>
      <c r="K90" s="10" t="str">
        <f>VLOOKUP(tblSalaries[[#This Row],[Where do you work]],tblCountries[[Actual]:[Mapping2]],3,FALSE)</f>
        <v>USA</v>
      </c>
      <c r="L90" t="s">
        <v>13</v>
      </c>
      <c r="M90" t="s">
        <v>4015</v>
      </c>
      <c r="N90" s="10" t="str">
        <f>VLOOKUP(tblSalaries[[#This Row],[Years of Experience]],Table3[#Data],2,FALSE)</f>
        <v>Missing</v>
      </c>
      <c r="O90" s="10">
        <f>VLOOKUP(tblSalaries[[#This Row],[How many hours of a day you work on Excel]],Table8[#Data],2,FALSE)</f>
        <v>8</v>
      </c>
    </row>
    <row r="91" spans="2:15" ht="15" customHeight="1" x14ac:dyDescent="0.2">
      <c r="B91" t="s">
        <v>2185</v>
      </c>
      <c r="C91" s="1">
        <v>41055.03460648148</v>
      </c>
      <c r="D91" s="4">
        <v>40000</v>
      </c>
      <c r="E91">
        <v>40000</v>
      </c>
      <c r="F91" t="s">
        <v>6</v>
      </c>
      <c r="G91" s="10">
        <f>tblSalaries[[#This Row],[clean Salary (in local currency)]]*VLOOKUP(tblSalaries[[#This Row],[Currency]],tblXrate[#Data],2,FALSE)/1000</f>
        <v>40</v>
      </c>
      <c r="H91" t="s">
        <v>251</v>
      </c>
      <c r="I91" t="s">
        <v>20</v>
      </c>
      <c r="J91" t="s">
        <v>15</v>
      </c>
      <c r="K91" s="10" t="str">
        <f>VLOOKUP(tblSalaries[[#This Row],[Where do you work]],tblCountries[[Actual]:[Mapping2]],3,FALSE)</f>
        <v>USA</v>
      </c>
      <c r="L91" t="s">
        <v>13</v>
      </c>
      <c r="M91" t="s">
        <v>4015</v>
      </c>
      <c r="N91" s="10" t="str">
        <f>VLOOKUP(tblSalaries[[#This Row],[Years of Experience]],Table3[#Data],2,FALSE)</f>
        <v>Missing</v>
      </c>
      <c r="O91" s="10">
        <f>VLOOKUP(tblSalaries[[#This Row],[How many hours of a day you work on Excel]],Table8[#Data],2,FALSE)</f>
        <v>8</v>
      </c>
    </row>
    <row r="92" spans="2:15" ht="15" customHeight="1" x14ac:dyDescent="0.2">
      <c r="B92" t="s">
        <v>2256</v>
      </c>
      <c r="C92" s="1">
        <v>41055.045451388891</v>
      </c>
      <c r="D92" s="4">
        <v>40000</v>
      </c>
      <c r="E92">
        <v>40000</v>
      </c>
      <c r="F92" t="s">
        <v>6</v>
      </c>
      <c r="G92" s="10">
        <f>tblSalaries[[#This Row],[clean Salary (in local currency)]]*VLOOKUP(tblSalaries[[#This Row],[Currency]],tblXrate[#Data],2,FALSE)/1000</f>
        <v>40</v>
      </c>
      <c r="H92" t="s">
        <v>207</v>
      </c>
      <c r="I92" t="s">
        <v>20</v>
      </c>
      <c r="J92" t="s">
        <v>15</v>
      </c>
      <c r="K92" s="10" t="str">
        <f>VLOOKUP(tblSalaries[[#This Row],[Where do you work]],tblCountries[[Actual]:[Mapping2]],3,FALSE)</f>
        <v>USA</v>
      </c>
      <c r="L92" t="s">
        <v>13</v>
      </c>
      <c r="M92" t="s">
        <v>4015</v>
      </c>
      <c r="N92" s="10" t="str">
        <f>VLOOKUP(tblSalaries[[#This Row],[Years of Experience]],Table3[#Data],2,FALSE)</f>
        <v>Missing</v>
      </c>
      <c r="O92" s="10">
        <f>VLOOKUP(tblSalaries[[#This Row],[How many hours of a day you work on Excel]],Table8[#Data],2,FALSE)</f>
        <v>8</v>
      </c>
    </row>
    <row r="93" spans="2:15" ht="15" customHeight="1" x14ac:dyDescent="0.2">
      <c r="B93" t="s">
        <v>2282</v>
      </c>
      <c r="C93" s="1">
        <v>41055.05127314815</v>
      </c>
      <c r="D93" s="4">
        <v>40000</v>
      </c>
      <c r="E93">
        <v>40000</v>
      </c>
      <c r="F93" t="s">
        <v>6</v>
      </c>
      <c r="G93" s="10">
        <f>tblSalaries[[#This Row],[clean Salary (in local currency)]]*VLOOKUP(tblSalaries[[#This Row],[Currency]],tblXrate[#Data],2,FALSE)/1000</f>
        <v>40</v>
      </c>
      <c r="H93" t="s">
        <v>207</v>
      </c>
      <c r="I93" t="s">
        <v>20</v>
      </c>
      <c r="J93" t="s">
        <v>15</v>
      </c>
      <c r="K93" s="10" t="str">
        <f>VLOOKUP(tblSalaries[[#This Row],[Where do you work]],tblCountries[[Actual]:[Mapping2]],3,FALSE)</f>
        <v>USA</v>
      </c>
      <c r="L93" t="s">
        <v>13</v>
      </c>
      <c r="M93" t="s">
        <v>4015</v>
      </c>
      <c r="N93" s="10" t="str">
        <f>VLOOKUP(tblSalaries[[#This Row],[Years of Experience]],Table3[#Data],2,FALSE)</f>
        <v>Missing</v>
      </c>
      <c r="O93" s="10">
        <f>VLOOKUP(tblSalaries[[#This Row],[How many hours of a day you work on Excel]],Table8[#Data],2,FALSE)</f>
        <v>8</v>
      </c>
    </row>
    <row r="94" spans="2:15" ht="15" customHeight="1" x14ac:dyDescent="0.2">
      <c r="B94" t="s">
        <v>2119</v>
      </c>
      <c r="C94" s="1">
        <v>41055.028796296298</v>
      </c>
      <c r="D94" s="4">
        <v>37900</v>
      </c>
      <c r="E94">
        <v>37900</v>
      </c>
      <c r="F94" t="s">
        <v>6</v>
      </c>
      <c r="G94" s="10">
        <f>tblSalaries[[#This Row],[clean Salary (in local currency)]]*VLOOKUP(tblSalaries[[#This Row],[Currency]],tblXrate[#Data],2,FALSE)/1000</f>
        <v>37.9</v>
      </c>
      <c r="H94" t="s">
        <v>177</v>
      </c>
      <c r="I94" t="s">
        <v>310</v>
      </c>
      <c r="J94" t="s">
        <v>15</v>
      </c>
      <c r="K94" s="10" t="str">
        <f>VLOOKUP(tblSalaries[[#This Row],[Where do you work]],tblCountries[[Actual]:[Mapping2]],3,FALSE)</f>
        <v>USA</v>
      </c>
      <c r="L94" t="s">
        <v>13</v>
      </c>
      <c r="M94" t="s">
        <v>4015</v>
      </c>
      <c r="N94" s="10" t="str">
        <f>VLOOKUP(tblSalaries[[#This Row],[Years of Experience]],Table3[#Data],2,FALSE)</f>
        <v>Missing</v>
      </c>
      <c r="O94" s="10">
        <f>VLOOKUP(tblSalaries[[#This Row],[How many hours of a day you work on Excel]],Table8[#Data],2,FALSE)</f>
        <v>8</v>
      </c>
    </row>
    <row r="95" spans="2:15" ht="15" customHeight="1" x14ac:dyDescent="0.2">
      <c r="B95" t="s">
        <v>2159</v>
      </c>
      <c r="C95" s="1">
        <v>41055.031319444446</v>
      </c>
      <c r="D95" s="4">
        <v>37440</v>
      </c>
      <c r="E95">
        <v>37440</v>
      </c>
      <c r="F95" t="s">
        <v>6</v>
      </c>
      <c r="G95" s="10">
        <f>tblSalaries[[#This Row],[clean Salary (in local currency)]]*VLOOKUP(tblSalaries[[#This Row],[Currency]],tblXrate[#Data],2,FALSE)/1000</f>
        <v>37.44</v>
      </c>
      <c r="H95" t="s">
        <v>121</v>
      </c>
      <c r="I95" t="s">
        <v>20</v>
      </c>
      <c r="J95" t="s">
        <v>15</v>
      </c>
      <c r="K95" s="10" t="str">
        <f>VLOOKUP(tblSalaries[[#This Row],[Where do you work]],tblCountries[[Actual]:[Mapping2]],3,FALSE)</f>
        <v>USA</v>
      </c>
      <c r="L95" t="s">
        <v>13</v>
      </c>
      <c r="M95" t="s">
        <v>4015</v>
      </c>
      <c r="N95" s="10" t="str">
        <f>VLOOKUP(tblSalaries[[#This Row],[Years of Experience]],Table3[#Data],2,FALSE)</f>
        <v>Missing</v>
      </c>
      <c r="O95" s="10">
        <f>VLOOKUP(tblSalaries[[#This Row],[How many hours of a day you work on Excel]],Table8[#Data],2,FALSE)</f>
        <v>8</v>
      </c>
    </row>
    <row r="96" spans="2:15" ht="15" customHeight="1" x14ac:dyDescent="0.2">
      <c r="B96" t="s">
        <v>2304</v>
      </c>
      <c r="C96" s="1">
        <v>41055.057199074072</v>
      </c>
      <c r="D96" s="4" t="s">
        <v>375</v>
      </c>
      <c r="E96">
        <v>36000</v>
      </c>
      <c r="F96" t="s">
        <v>6</v>
      </c>
      <c r="G96" s="10">
        <f>tblSalaries[[#This Row],[clean Salary (in local currency)]]*VLOOKUP(tblSalaries[[#This Row],[Currency]],tblXrate[#Data],2,FALSE)/1000</f>
        <v>36</v>
      </c>
      <c r="H96" t="s">
        <v>376</v>
      </c>
      <c r="I96" t="s">
        <v>20</v>
      </c>
      <c r="J96" t="s">
        <v>15</v>
      </c>
      <c r="K96" s="10" t="str">
        <f>VLOOKUP(tblSalaries[[#This Row],[Where do you work]],tblCountries[[Actual]:[Mapping2]],3,FALSE)</f>
        <v>USA</v>
      </c>
      <c r="L96" t="s">
        <v>13</v>
      </c>
      <c r="M96" t="s">
        <v>4015</v>
      </c>
      <c r="N96" s="10" t="str">
        <f>VLOOKUP(tblSalaries[[#This Row],[Years of Experience]],Table3[#Data],2,FALSE)</f>
        <v>Missing</v>
      </c>
      <c r="O96" s="10">
        <f>VLOOKUP(tblSalaries[[#This Row],[How many hours of a day you work on Excel]],Table8[#Data],2,FALSE)</f>
        <v>8</v>
      </c>
    </row>
    <row r="97" spans="2:15" ht="15" customHeight="1" x14ac:dyDescent="0.2">
      <c r="B97" t="s">
        <v>2368</v>
      </c>
      <c r="C97" s="1">
        <v>41055.076388888891</v>
      </c>
      <c r="D97" s="4">
        <v>35000</v>
      </c>
      <c r="E97">
        <v>35000</v>
      </c>
      <c r="F97" t="s">
        <v>6</v>
      </c>
      <c r="G97" s="10">
        <f>tblSalaries[[#This Row],[clean Salary (in local currency)]]*VLOOKUP(tblSalaries[[#This Row],[Currency]],tblXrate[#Data],2,FALSE)/1000</f>
        <v>35</v>
      </c>
      <c r="H97" t="s">
        <v>450</v>
      </c>
      <c r="I97" t="s">
        <v>20</v>
      </c>
      <c r="J97" t="s">
        <v>111</v>
      </c>
      <c r="K97" s="10" t="str">
        <f>VLOOKUP(tblSalaries[[#This Row],[Where do you work]],tblCountries[[Actual]:[Mapping2]],3,FALSE)</f>
        <v>Sou&amp;Cen America</v>
      </c>
      <c r="L97" t="s">
        <v>13</v>
      </c>
      <c r="M97" t="s">
        <v>4015</v>
      </c>
      <c r="N97" s="10" t="str">
        <f>VLOOKUP(tblSalaries[[#This Row],[Years of Experience]],Table3[#Data],2,FALSE)</f>
        <v>Missing</v>
      </c>
      <c r="O97" s="10">
        <f>VLOOKUP(tblSalaries[[#This Row],[How many hours of a day you work on Excel]],Table8[#Data],2,FALSE)</f>
        <v>8</v>
      </c>
    </row>
    <row r="98" spans="2:15" ht="15" customHeight="1" x14ac:dyDescent="0.2">
      <c r="B98" t="s">
        <v>2080</v>
      </c>
      <c r="C98" s="1">
        <v>41054.95925925926</v>
      </c>
      <c r="D98" s="4">
        <v>2785</v>
      </c>
      <c r="E98">
        <v>33420</v>
      </c>
      <c r="F98" t="s">
        <v>6</v>
      </c>
      <c r="G98" s="10">
        <f>tblSalaries[[#This Row],[clean Salary (in local currency)]]*VLOOKUP(tblSalaries[[#This Row],[Currency]],tblXrate[#Data],2,FALSE)/1000</f>
        <v>33.42</v>
      </c>
      <c r="H98" t="s">
        <v>125</v>
      </c>
      <c r="I98" t="s">
        <v>52</v>
      </c>
      <c r="J98" t="s">
        <v>126</v>
      </c>
      <c r="K98" s="10" t="str">
        <f>VLOOKUP(tblSalaries[[#This Row],[Where do you work]],tblCountries[[Actual]:[Mapping2]],3,FALSE)</f>
        <v>Middle East</v>
      </c>
      <c r="L98" t="s">
        <v>13</v>
      </c>
      <c r="M98" t="s">
        <v>4015</v>
      </c>
      <c r="N98" s="10" t="str">
        <f>VLOOKUP(tblSalaries[[#This Row],[Years of Experience]],Table3[#Data],2,FALSE)</f>
        <v>Missing</v>
      </c>
      <c r="O98" s="10">
        <f>VLOOKUP(tblSalaries[[#This Row],[How many hours of a day you work on Excel]],Table8[#Data],2,FALSE)</f>
        <v>8</v>
      </c>
    </row>
    <row r="99" spans="2:15" ht="15" customHeight="1" x14ac:dyDescent="0.2">
      <c r="B99" t="s">
        <v>2092</v>
      </c>
      <c r="C99" s="1">
        <v>41055.007881944446</v>
      </c>
      <c r="D99" s="4" t="s">
        <v>141</v>
      </c>
      <c r="E99">
        <v>31330</v>
      </c>
      <c r="F99" t="s">
        <v>6</v>
      </c>
      <c r="G99" s="10">
        <f>tblSalaries[[#This Row],[clean Salary (in local currency)]]*VLOOKUP(tblSalaries[[#This Row],[Currency]],tblXrate[#Data],2,FALSE)/1000</f>
        <v>31.33</v>
      </c>
      <c r="H99" t="s">
        <v>142</v>
      </c>
      <c r="I99" t="s">
        <v>20</v>
      </c>
      <c r="J99" t="s">
        <v>143</v>
      </c>
      <c r="K99" s="10" t="str">
        <f>VLOOKUP(tblSalaries[[#This Row],[Where do you work]],tblCountries[[Actual]:[Mapping2]],3,FALSE)</f>
        <v>Sou&amp;Cen America</v>
      </c>
      <c r="L99" t="s">
        <v>13</v>
      </c>
      <c r="M99" t="s">
        <v>4015</v>
      </c>
      <c r="N99" s="10" t="str">
        <f>VLOOKUP(tblSalaries[[#This Row],[Years of Experience]],Table3[#Data],2,FALSE)</f>
        <v>Missing</v>
      </c>
      <c r="O99" s="10">
        <f>VLOOKUP(tblSalaries[[#This Row],[How many hours of a day you work on Excel]],Table8[#Data],2,FALSE)</f>
        <v>8</v>
      </c>
    </row>
    <row r="100" spans="2:15" ht="15" customHeight="1" x14ac:dyDescent="0.2">
      <c r="B100" t="s">
        <v>2059</v>
      </c>
      <c r="C100" s="1">
        <v>41054.25675925926</v>
      </c>
      <c r="D100" s="4" t="s">
        <v>100</v>
      </c>
      <c r="E100">
        <v>24000</v>
      </c>
      <c r="F100" t="s">
        <v>22</v>
      </c>
      <c r="G100" s="10">
        <f>tblSalaries[[#This Row],[clean Salary (in local currency)]]*VLOOKUP(tblSalaries[[#This Row],[Currency]],tblXrate[#Data],2,FALSE)/1000</f>
        <v>30.489586535798587</v>
      </c>
      <c r="H100" t="s">
        <v>101</v>
      </c>
      <c r="I100" t="s">
        <v>52</v>
      </c>
      <c r="J100" t="s">
        <v>24</v>
      </c>
      <c r="K100" s="10" t="str">
        <f>VLOOKUP(tblSalaries[[#This Row],[Where do you work]],tblCountries[[Actual]:[Mapping2]],3,FALSE)</f>
        <v>EU-16</v>
      </c>
      <c r="L100" t="s">
        <v>13</v>
      </c>
      <c r="M100" t="s">
        <v>4015</v>
      </c>
      <c r="N100" s="10" t="str">
        <f>VLOOKUP(tblSalaries[[#This Row],[Years of Experience]],Table3[#Data],2,FALSE)</f>
        <v>Missing</v>
      </c>
      <c r="O100" s="10">
        <f>VLOOKUP(tblSalaries[[#This Row],[How many hours of a day you work on Excel]],Table8[#Data],2,FALSE)</f>
        <v>8</v>
      </c>
    </row>
    <row r="101" spans="2:15" ht="15" customHeight="1" x14ac:dyDescent="0.2">
      <c r="B101" t="s">
        <v>2184</v>
      </c>
      <c r="C101" s="1">
        <v>41055.034583333334</v>
      </c>
      <c r="D101" s="4">
        <v>18500</v>
      </c>
      <c r="E101">
        <v>18500</v>
      </c>
      <c r="F101" t="s">
        <v>69</v>
      </c>
      <c r="G101" s="10">
        <f>tblSalaries[[#This Row],[clean Salary (in local currency)]]*VLOOKUP(tblSalaries[[#This Row],[Currency]],tblXrate[#Data],2,FALSE)/1000</f>
        <v>29.159298033244756</v>
      </c>
      <c r="H101" t="s">
        <v>250</v>
      </c>
      <c r="I101" t="s">
        <v>52</v>
      </c>
      <c r="J101" t="s">
        <v>71</v>
      </c>
      <c r="K101" s="10" t="str">
        <f>VLOOKUP(tblSalaries[[#This Row],[Where do you work]],tblCountries[[Actual]:[Mapping2]],3,FALSE)</f>
        <v>UK</v>
      </c>
      <c r="L101" t="s">
        <v>13</v>
      </c>
      <c r="M101" t="s">
        <v>4015</v>
      </c>
      <c r="N101" s="10" t="str">
        <f>VLOOKUP(tblSalaries[[#This Row],[Years of Experience]],Table3[#Data],2,FALSE)</f>
        <v>Missing</v>
      </c>
      <c r="O101" s="10">
        <f>VLOOKUP(tblSalaries[[#This Row],[How many hours of a day you work on Excel]],Table8[#Data],2,FALSE)</f>
        <v>8</v>
      </c>
    </row>
    <row r="102" spans="2:15" ht="15" customHeight="1" x14ac:dyDescent="0.2">
      <c r="B102" t="s">
        <v>2412</v>
      </c>
      <c r="C102" s="1">
        <v>41055.093113425923</v>
      </c>
      <c r="D102" s="4" t="s">
        <v>496</v>
      </c>
      <c r="E102">
        <v>14000000</v>
      </c>
      <c r="F102" t="s">
        <v>497</v>
      </c>
      <c r="G102" s="10">
        <f>tblSalaries[[#This Row],[clean Salary (in local currency)]]*VLOOKUP(tblSalaries[[#This Row],[Currency]],tblXrate[#Data],2,FALSE)/1000</f>
        <v>28.109627547434993</v>
      </c>
      <c r="H102" t="s">
        <v>498</v>
      </c>
      <c r="I102" t="s">
        <v>20</v>
      </c>
      <c r="J102" t="s">
        <v>499</v>
      </c>
      <c r="K102" s="10" t="str">
        <f>VLOOKUP(tblSalaries[[#This Row],[Where do you work]],tblCountries[[Actual]:[Mapping2]],3,FALSE)</f>
        <v>Sou&amp;Cen America</v>
      </c>
      <c r="L102" t="s">
        <v>13</v>
      </c>
      <c r="M102" t="s">
        <v>4015</v>
      </c>
      <c r="N102" s="10" t="str">
        <f>VLOOKUP(tblSalaries[[#This Row],[Years of Experience]],Table3[#Data],2,FALSE)</f>
        <v>Missing</v>
      </c>
      <c r="O102" s="10">
        <f>VLOOKUP(tblSalaries[[#This Row],[How many hours of a day you work on Excel]],Table8[#Data],2,FALSE)</f>
        <v>8</v>
      </c>
    </row>
    <row r="103" spans="2:15" ht="15" customHeight="1" x14ac:dyDescent="0.2">
      <c r="B103" t="s">
        <v>2267</v>
      </c>
      <c r="C103" s="1">
        <v>41055.047465277778</v>
      </c>
      <c r="D103" s="4">
        <v>2300</v>
      </c>
      <c r="E103">
        <v>27600</v>
      </c>
      <c r="F103" t="s">
        <v>6</v>
      </c>
      <c r="G103" s="10">
        <f>tblSalaries[[#This Row],[clean Salary (in local currency)]]*VLOOKUP(tblSalaries[[#This Row],[Currency]],tblXrate[#Data],2,FALSE)/1000</f>
        <v>27.6</v>
      </c>
      <c r="H103" t="s">
        <v>335</v>
      </c>
      <c r="I103" t="s">
        <v>356</v>
      </c>
      <c r="J103" t="s">
        <v>171</v>
      </c>
      <c r="K103" s="10" t="str">
        <f>VLOOKUP(tblSalaries[[#This Row],[Where do you work]],tblCountries[[Actual]:[Mapping2]],3,FALSE)</f>
        <v>East&amp;South Asia</v>
      </c>
      <c r="L103" t="s">
        <v>13</v>
      </c>
      <c r="M103" t="s">
        <v>4015</v>
      </c>
      <c r="N103" s="10" t="str">
        <f>VLOOKUP(tblSalaries[[#This Row],[Years of Experience]],Table3[#Data],2,FALSE)</f>
        <v>Missing</v>
      </c>
      <c r="O103" s="10">
        <f>VLOOKUP(tblSalaries[[#This Row],[How many hours of a day you work on Excel]],Table8[#Data],2,FALSE)</f>
        <v>8</v>
      </c>
    </row>
    <row r="104" spans="2:15" ht="15" customHeight="1" x14ac:dyDescent="0.2">
      <c r="B104" t="s">
        <v>2215</v>
      </c>
      <c r="C104" s="1">
        <v>41055.038032407407</v>
      </c>
      <c r="D104" s="4">
        <v>27000</v>
      </c>
      <c r="E104">
        <v>27000</v>
      </c>
      <c r="F104" t="s">
        <v>6</v>
      </c>
      <c r="G104" s="10">
        <f>tblSalaries[[#This Row],[clean Salary (in local currency)]]*VLOOKUP(tblSalaries[[#This Row],[Currency]],tblXrate[#Data],2,FALSE)/1000</f>
        <v>27</v>
      </c>
      <c r="H104" t="s">
        <v>170</v>
      </c>
      <c r="I104" t="s">
        <v>20</v>
      </c>
      <c r="J104" t="s">
        <v>171</v>
      </c>
      <c r="K104" s="10" t="str">
        <f>VLOOKUP(tblSalaries[[#This Row],[Where do you work]],tblCountries[[Actual]:[Mapping2]],3,FALSE)</f>
        <v>East&amp;South Asia</v>
      </c>
      <c r="L104" t="s">
        <v>13</v>
      </c>
      <c r="M104" t="s">
        <v>4015</v>
      </c>
      <c r="N104" s="10" t="str">
        <f>VLOOKUP(tblSalaries[[#This Row],[Years of Experience]],Table3[#Data],2,FALSE)</f>
        <v>Missing</v>
      </c>
      <c r="O104" s="10">
        <f>VLOOKUP(tblSalaries[[#This Row],[How many hours of a day you work on Excel]],Table8[#Data],2,FALSE)</f>
        <v>8</v>
      </c>
    </row>
    <row r="105" spans="2:15" ht="15" customHeight="1" x14ac:dyDescent="0.2">
      <c r="B105" t="s">
        <v>2288</v>
      </c>
      <c r="C105" s="1">
        <v>41055.052986111114</v>
      </c>
      <c r="D105" s="4" t="s">
        <v>355</v>
      </c>
      <c r="E105">
        <v>1500000</v>
      </c>
      <c r="F105" t="s">
        <v>40</v>
      </c>
      <c r="G105" s="10">
        <f>tblSalaries[[#This Row],[clean Salary (in local currency)]]*VLOOKUP(tblSalaries[[#This Row],[Currency]],tblXrate[#Data],2,FALSE)/1000</f>
        <v>26.711875031163849</v>
      </c>
      <c r="H105" t="s">
        <v>356</v>
      </c>
      <c r="I105" t="s">
        <v>356</v>
      </c>
      <c r="J105" t="s">
        <v>8</v>
      </c>
      <c r="K105" s="10" t="str">
        <f>VLOOKUP(tblSalaries[[#This Row],[Where do you work]],tblCountries[[Actual]:[Mapping2]],3,FALSE)</f>
        <v>India</v>
      </c>
      <c r="L105" t="s">
        <v>13</v>
      </c>
      <c r="M105" t="s">
        <v>4015</v>
      </c>
      <c r="N105" s="10" t="str">
        <f>VLOOKUP(tblSalaries[[#This Row],[Years of Experience]],Table3[#Data],2,FALSE)</f>
        <v>Missing</v>
      </c>
      <c r="O105" s="10">
        <f>VLOOKUP(tblSalaries[[#This Row],[How many hours of a day you work on Excel]],Table8[#Data],2,FALSE)</f>
        <v>8</v>
      </c>
    </row>
    <row r="106" spans="2:15" ht="15" customHeight="1" x14ac:dyDescent="0.2">
      <c r="B106" t="s">
        <v>2087</v>
      </c>
      <c r="C106" s="1">
        <v>41054.981423611112</v>
      </c>
      <c r="D106" s="4">
        <v>26000</v>
      </c>
      <c r="E106">
        <v>26000</v>
      </c>
      <c r="F106" t="s">
        <v>6</v>
      </c>
      <c r="G106" s="10">
        <f>tblSalaries[[#This Row],[clean Salary (in local currency)]]*VLOOKUP(tblSalaries[[#This Row],[Currency]],tblXrate[#Data],2,FALSE)/1000</f>
        <v>26</v>
      </c>
      <c r="H106" t="s">
        <v>135</v>
      </c>
      <c r="I106" t="s">
        <v>20</v>
      </c>
      <c r="J106" t="s">
        <v>136</v>
      </c>
      <c r="K106" s="10" t="str">
        <f>VLOOKUP(tblSalaries[[#This Row],[Where do you work]],tblCountries[[Actual]:[Mapping2]],3,FALSE)</f>
        <v>Sou&amp;Cen America</v>
      </c>
      <c r="L106" t="s">
        <v>13</v>
      </c>
      <c r="M106" t="s">
        <v>4015</v>
      </c>
      <c r="N106" s="10" t="str">
        <f>VLOOKUP(tblSalaries[[#This Row],[Years of Experience]],Table3[#Data],2,FALSE)</f>
        <v>Missing</v>
      </c>
      <c r="O106" s="10">
        <f>VLOOKUP(tblSalaries[[#This Row],[How many hours of a day you work on Excel]],Table8[#Data],2,FALSE)</f>
        <v>8</v>
      </c>
    </row>
    <row r="107" spans="2:15" ht="15" customHeight="1" x14ac:dyDescent="0.2">
      <c r="B107" t="s">
        <v>2124</v>
      </c>
      <c r="C107" s="1">
        <v>41055.028912037036</v>
      </c>
      <c r="D107" s="4">
        <v>2000</v>
      </c>
      <c r="E107">
        <v>24000</v>
      </c>
      <c r="F107" t="s">
        <v>6</v>
      </c>
      <c r="G107" s="10">
        <f>tblSalaries[[#This Row],[clean Salary (in local currency)]]*VLOOKUP(tblSalaries[[#This Row],[Currency]],tblXrate[#Data],2,FALSE)/1000</f>
        <v>24</v>
      </c>
      <c r="H107" t="s">
        <v>183</v>
      </c>
      <c r="I107" t="s">
        <v>52</v>
      </c>
      <c r="J107" t="s">
        <v>184</v>
      </c>
      <c r="K107" s="10" t="str">
        <f>VLOOKUP(tblSalaries[[#This Row],[Where do you work]],tblCountries[[Actual]:[Mapping2]],3,FALSE)</f>
        <v>Sou&amp;Cen America</v>
      </c>
      <c r="L107" t="s">
        <v>13</v>
      </c>
      <c r="M107" t="s">
        <v>4015</v>
      </c>
      <c r="N107" s="10" t="str">
        <f>VLOOKUP(tblSalaries[[#This Row],[Years of Experience]],Table3[#Data],2,FALSE)</f>
        <v>Missing</v>
      </c>
      <c r="O107" s="10">
        <f>VLOOKUP(tblSalaries[[#This Row],[How many hours of a day you work on Excel]],Table8[#Data],2,FALSE)</f>
        <v>8</v>
      </c>
    </row>
    <row r="108" spans="2:15" ht="15" customHeight="1" x14ac:dyDescent="0.2">
      <c r="B108" t="s">
        <v>2290</v>
      </c>
      <c r="C108" s="1">
        <v>41055.054050925923</v>
      </c>
      <c r="D108" s="4">
        <v>22000</v>
      </c>
      <c r="E108">
        <v>22000</v>
      </c>
      <c r="F108" t="s">
        <v>6</v>
      </c>
      <c r="G108" s="10">
        <f>tblSalaries[[#This Row],[clean Salary (in local currency)]]*VLOOKUP(tblSalaries[[#This Row],[Currency]],tblXrate[#Data],2,FALSE)/1000</f>
        <v>22</v>
      </c>
      <c r="H108" t="s">
        <v>360</v>
      </c>
      <c r="I108" t="s">
        <v>3999</v>
      </c>
      <c r="J108" t="s">
        <v>8</v>
      </c>
      <c r="K108" s="10" t="str">
        <f>VLOOKUP(tblSalaries[[#This Row],[Where do you work]],tblCountries[[Actual]:[Mapping2]],3,FALSE)</f>
        <v>India</v>
      </c>
      <c r="L108" t="s">
        <v>13</v>
      </c>
      <c r="M108" t="s">
        <v>4015</v>
      </c>
      <c r="N108" s="10" t="str">
        <f>VLOOKUP(tblSalaries[[#This Row],[Years of Experience]],Table3[#Data],2,FALSE)</f>
        <v>Missing</v>
      </c>
      <c r="O108" s="10">
        <f>VLOOKUP(tblSalaries[[#This Row],[How many hours of a day you work on Excel]],Table8[#Data],2,FALSE)</f>
        <v>8</v>
      </c>
    </row>
    <row r="109" spans="2:15" ht="15" customHeight="1" x14ac:dyDescent="0.2">
      <c r="B109" t="s">
        <v>2281</v>
      </c>
      <c r="C109" s="1">
        <v>41055.050474537034</v>
      </c>
      <c r="D109" s="4">
        <v>20000</v>
      </c>
      <c r="E109">
        <v>20000</v>
      </c>
      <c r="F109" t="s">
        <v>6</v>
      </c>
      <c r="G109" s="10">
        <f>tblSalaries[[#This Row],[clean Salary (in local currency)]]*VLOOKUP(tblSalaries[[#This Row],[Currency]],tblXrate[#Data],2,FALSE)/1000</f>
        <v>20</v>
      </c>
      <c r="H109" t="s">
        <v>20</v>
      </c>
      <c r="I109" t="s">
        <v>20</v>
      </c>
      <c r="J109" t="s">
        <v>8</v>
      </c>
      <c r="K109" s="10" t="str">
        <f>VLOOKUP(tblSalaries[[#This Row],[Where do you work]],tblCountries[[Actual]:[Mapping2]],3,FALSE)</f>
        <v>India</v>
      </c>
      <c r="L109" t="s">
        <v>13</v>
      </c>
      <c r="M109" t="s">
        <v>4015</v>
      </c>
      <c r="N109" s="10" t="str">
        <f>VLOOKUP(tblSalaries[[#This Row],[Years of Experience]],Table3[#Data],2,FALSE)</f>
        <v>Missing</v>
      </c>
      <c r="O109" s="10">
        <f>VLOOKUP(tblSalaries[[#This Row],[How many hours of a day you work on Excel]],Table8[#Data],2,FALSE)</f>
        <v>8</v>
      </c>
    </row>
    <row r="110" spans="2:15" ht="15" customHeight="1" x14ac:dyDescent="0.2">
      <c r="B110" t="s">
        <v>2411</v>
      </c>
      <c r="C110" s="1">
        <v>41055.09302083333</v>
      </c>
      <c r="D110" s="4">
        <v>19200</v>
      </c>
      <c r="E110">
        <v>19200</v>
      </c>
      <c r="F110" t="s">
        <v>6</v>
      </c>
      <c r="G110" s="10">
        <f>tblSalaries[[#This Row],[clean Salary (in local currency)]]*VLOOKUP(tblSalaries[[#This Row],[Currency]],tblXrate[#Data],2,FALSE)/1000</f>
        <v>19.2</v>
      </c>
      <c r="H110" t="s">
        <v>495</v>
      </c>
      <c r="I110" t="s">
        <v>52</v>
      </c>
      <c r="J110" t="s">
        <v>73</v>
      </c>
      <c r="K110" s="10" t="str">
        <f>VLOOKUP(tblSalaries[[#This Row],[Where do you work]],tblCountries[[Actual]:[Mapping2]],3,FALSE)</f>
        <v>EU</v>
      </c>
      <c r="L110" t="s">
        <v>13</v>
      </c>
      <c r="M110" t="s">
        <v>4015</v>
      </c>
      <c r="N110" s="10" t="str">
        <f>VLOOKUP(tblSalaries[[#This Row],[Years of Experience]],Table3[#Data],2,FALSE)</f>
        <v>Missing</v>
      </c>
      <c r="O110" s="10">
        <f>VLOOKUP(tblSalaries[[#This Row],[How many hours of a day you work on Excel]],Table8[#Data],2,FALSE)</f>
        <v>8</v>
      </c>
    </row>
    <row r="111" spans="2:15" ht="15" customHeight="1" x14ac:dyDescent="0.2">
      <c r="B111" t="s">
        <v>2505</v>
      </c>
      <c r="C111" s="1">
        <v>41055.175185185188</v>
      </c>
      <c r="D111" s="4" t="s">
        <v>606</v>
      </c>
      <c r="E111">
        <v>15000</v>
      </c>
      <c r="F111" t="s">
        <v>22</v>
      </c>
      <c r="G111" s="10">
        <f>tblSalaries[[#This Row],[clean Salary (in local currency)]]*VLOOKUP(tblSalaries[[#This Row],[Currency]],tblXrate[#Data],2,FALSE)/1000</f>
        <v>19.055991584874118</v>
      </c>
      <c r="H111" t="s">
        <v>607</v>
      </c>
      <c r="I111" t="s">
        <v>20</v>
      </c>
      <c r="J111" t="s">
        <v>608</v>
      </c>
      <c r="K111" s="10" t="str">
        <f>VLOOKUP(tblSalaries[[#This Row],[Where do you work]],tblCountries[[Actual]:[Mapping2]],3,FALSE)</f>
        <v>EU-16</v>
      </c>
      <c r="L111" t="s">
        <v>13</v>
      </c>
      <c r="M111" t="s">
        <v>4015</v>
      </c>
      <c r="N111" s="10" t="str">
        <f>VLOOKUP(tblSalaries[[#This Row],[Years of Experience]],Table3[#Data],2,FALSE)</f>
        <v>Missing</v>
      </c>
      <c r="O111" s="10">
        <f>VLOOKUP(tblSalaries[[#This Row],[How many hours of a day you work on Excel]],Table8[#Data],2,FALSE)</f>
        <v>8</v>
      </c>
    </row>
    <row r="112" spans="2:15" ht="15" customHeight="1" x14ac:dyDescent="0.2">
      <c r="B112" t="s">
        <v>2085</v>
      </c>
      <c r="C112" s="1">
        <v>41054.972754629627</v>
      </c>
      <c r="D112" s="4" t="s">
        <v>131</v>
      </c>
      <c r="E112">
        <v>18000</v>
      </c>
      <c r="F112" t="s">
        <v>6</v>
      </c>
      <c r="G112" s="10">
        <f>tblSalaries[[#This Row],[clean Salary (in local currency)]]*VLOOKUP(tblSalaries[[#This Row],[Currency]],tblXrate[#Data],2,FALSE)/1000</f>
        <v>18</v>
      </c>
      <c r="H112" t="s">
        <v>132</v>
      </c>
      <c r="I112" t="s">
        <v>20</v>
      </c>
      <c r="J112" t="s">
        <v>133</v>
      </c>
      <c r="K112" s="10" t="str">
        <f>VLOOKUP(tblSalaries[[#This Row],[Where do you work]],tblCountries[[Actual]:[Mapping2]],3,FALSE)</f>
        <v>Middle East</v>
      </c>
      <c r="L112" t="s">
        <v>13</v>
      </c>
      <c r="M112" t="s">
        <v>4015</v>
      </c>
      <c r="N112" s="10" t="str">
        <f>VLOOKUP(tblSalaries[[#This Row],[Years of Experience]],Table3[#Data],2,FALSE)</f>
        <v>Missing</v>
      </c>
      <c r="O112" s="10">
        <f>VLOOKUP(tblSalaries[[#This Row],[How many hours of a day you work on Excel]],Table8[#Data],2,FALSE)</f>
        <v>8</v>
      </c>
    </row>
    <row r="113" spans="2:15" ht="15" customHeight="1" x14ac:dyDescent="0.2">
      <c r="B113" t="s">
        <v>2160</v>
      </c>
      <c r="C113" s="1">
        <v>41055.031377314815</v>
      </c>
      <c r="D113" s="4">
        <v>15500</v>
      </c>
      <c r="E113">
        <v>15500</v>
      </c>
      <c r="F113" t="s">
        <v>6</v>
      </c>
      <c r="G113" s="10">
        <f>tblSalaries[[#This Row],[clean Salary (in local currency)]]*VLOOKUP(tblSalaries[[#This Row],[Currency]],tblXrate[#Data],2,FALSE)/1000</f>
        <v>15.5</v>
      </c>
      <c r="H113" t="s">
        <v>223</v>
      </c>
      <c r="I113" t="s">
        <v>310</v>
      </c>
      <c r="J113" t="s">
        <v>166</v>
      </c>
      <c r="K113" s="10" t="str">
        <f>VLOOKUP(tblSalaries[[#This Row],[Where do you work]],tblCountries[[Actual]:[Mapping2]],3,FALSE)</f>
        <v>Sou&amp;Cen America</v>
      </c>
      <c r="L113" t="s">
        <v>13</v>
      </c>
      <c r="M113" t="s">
        <v>4015</v>
      </c>
      <c r="N113" s="10" t="str">
        <f>VLOOKUP(tblSalaries[[#This Row],[Years of Experience]],Table3[#Data],2,FALSE)</f>
        <v>Missing</v>
      </c>
      <c r="O113" s="10">
        <f>VLOOKUP(tblSalaries[[#This Row],[How many hours of a day you work on Excel]],Table8[#Data],2,FALSE)</f>
        <v>8</v>
      </c>
    </row>
    <row r="114" spans="2:15" ht="15" customHeight="1" x14ac:dyDescent="0.2">
      <c r="B114" t="s">
        <v>2242</v>
      </c>
      <c r="C114" s="1">
        <v>41055.043240740742</v>
      </c>
      <c r="D114" s="4" t="s">
        <v>313</v>
      </c>
      <c r="E114">
        <v>12000</v>
      </c>
      <c r="F114" t="s">
        <v>22</v>
      </c>
      <c r="G114" s="10">
        <f>tblSalaries[[#This Row],[clean Salary (in local currency)]]*VLOOKUP(tblSalaries[[#This Row],[Currency]],tblXrate[#Data],2,FALSE)/1000</f>
        <v>15.244793267899293</v>
      </c>
      <c r="H114" t="s">
        <v>314</v>
      </c>
      <c r="I114" t="s">
        <v>67</v>
      </c>
      <c r="J114" t="s">
        <v>30</v>
      </c>
      <c r="K114" s="10" t="str">
        <f>VLOOKUP(tblSalaries[[#This Row],[Where do you work]],tblCountries[[Actual]:[Mapping2]],3,FALSE)</f>
        <v>EU-16</v>
      </c>
      <c r="L114" t="s">
        <v>13</v>
      </c>
      <c r="M114" t="s">
        <v>4015</v>
      </c>
      <c r="N114" s="10" t="str">
        <f>VLOOKUP(tblSalaries[[#This Row],[Years of Experience]],Table3[#Data],2,FALSE)</f>
        <v>Missing</v>
      </c>
      <c r="O114" s="10">
        <f>VLOOKUP(tblSalaries[[#This Row],[How many hours of a day you work on Excel]],Table8[#Data],2,FALSE)</f>
        <v>8</v>
      </c>
    </row>
    <row r="115" spans="2:15" ht="15" customHeight="1" x14ac:dyDescent="0.2">
      <c r="B115" t="s">
        <v>2010</v>
      </c>
      <c r="C115" s="1">
        <v>41054.13417824074</v>
      </c>
      <c r="D115" s="4" t="s">
        <v>10</v>
      </c>
      <c r="E115">
        <v>15000</v>
      </c>
      <c r="F115" t="s">
        <v>6</v>
      </c>
      <c r="G115" s="10">
        <f>tblSalaries[[#This Row],[clean Salary (in local currency)]]*VLOOKUP(tblSalaries[[#This Row],[Currency]],tblXrate[#Data],2,FALSE)/1000</f>
        <v>15</v>
      </c>
      <c r="H115" t="s">
        <v>11</v>
      </c>
      <c r="I115" t="s">
        <v>488</v>
      </c>
      <c r="J115" t="s">
        <v>12</v>
      </c>
      <c r="K115" s="10" t="str">
        <f>VLOOKUP(tblSalaries[[#This Row],[Where do you work]],tblCountries[[Actual]:[Mapping2]],3,FALSE)</f>
        <v>EU</v>
      </c>
      <c r="L115" t="s">
        <v>13</v>
      </c>
      <c r="M115" t="s">
        <v>4015</v>
      </c>
      <c r="N115" s="10" t="str">
        <f>VLOOKUP(tblSalaries[[#This Row],[Years of Experience]],Table3[#Data],2,FALSE)</f>
        <v>Missing</v>
      </c>
      <c r="O115" s="10">
        <f>VLOOKUP(tblSalaries[[#This Row],[How many hours of a day you work on Excel]],Table8[#Data],2,FALSE)</f>
        <v>8</v>
      </c>
    </row>
    <row r="116" spans="2:15" ht="15" customHeight="1" x14ac:dyDescent="0.2">
      <c r="B116" t="s">
        <v>2082</v>
      </c>
      <c r="C116" s="1">
        <v>41054.967002314814</v>
      </c>
      <c r="D116" s="4">
        <v>15000</v>
      </c>
      <c r="E116">
        <v>15000</v>
      </c>
      <c r="F116" t="s">
        <v>6</v>
      </c>
      <c r="G116" s="10">
        <f>tblSalaries[[#This Row],[clean Salary (in local currency)]]*VLOOKUP(tblSalaries[[#This Row],[Currency]],tblXrate[#Data],2,FALSE)/1000</f>
        <v>15</v>
      </c>
      <c r="H116" t="s">
        <v>128</v>
      </c>
      <c r="I116" t="s">
        <v>356</v>
      </c>
      <c r="J116" t="s">
        <v>15</v>
      </c>
      <c r="K116" s="10" t="str">
        <f>VLOOKUP(tblSalaries[[#This Row],[Where do you work]],tblCountries[[Actual]:[Mapping2]],3,FALSE)</f>
        <v>USA</v>
      </c>
      <c r="L116" t="s">
        <v>13</v>
      </c>
      <c r="M116" t="s">
        <v>4015</v>
      </c>
      <c r="N116" s="10" t="str">
        <f>VLOOKUP(tblSalaries[[#This Row],[Years of Experience]],Table3[#Data],2,FALSE)</f>
        <v>Missing</v>
      </c>
      <c r="O116" s="10">
        <f>VLOOKUP(tblSalaries[[#This Row],[How many hours of a day you work on Excel]],Table8[#Data],2,FALSE)</f>
        <v>8</v>
      </c>
    </row>
    <row r="117" spans="2:15" ht="15" customHeight="1" x14ac:dyDescent="0.2">
      <c r="B117" t="s">
        <v>2457</v>
      </c>
      <c r="C117" s="1">
        <v>41055.126875000002</v>
      </c>
      <c r="D117" s="4" t="s">
        <v>553</v>
      </c>
      <c r="E117">
        <v>800000</v>
      </c>
      <c r="F117" t="s">
        <v>40</v>
      </c>
      <c r="G117" s="10">
        <f>tblSalaries[[#This Row],[clean Salary (in local currency)]]*VLOOKUP(tblSalaries[[#This Row],[Currency]],tblXrate[#Data],2,FALSE)/1000</f>
        <v>14.246333349954055</v>
      </c>
      <c r="H117" t="s">
        <v>554</v>
      </c>
      <c r="I117" t="s">
        <v>4001</v>
      </c>
      <c r="J117" t="s">
        <v>8</v>
      </c>
      <c r="K117" s="10" t="str">
        <f>VLOOKUP(tblSalaries[[#This Row],[Where do you work]],tblCountries[[Actual]:[Mapping2]],3,FALSE)</f>
        <v>India</v>
      </c>
      <c r="L117" t="s">
        <v>13</v>
      </c>
      <c r="M117" t="s">
        <v>4015</v>
      </c>
      <c r="N117" s="10" t="str">
        <f>VLOOKUP(tblSalaries[[#This Row],[Years of Experience]],Table3[#Data],2,FALSE)</f>
        <v>Missing</v>
      </c>
      <c r="O117" s="10">
        <f>VLOOKUP(tblSalaries[[#This Row],[How many hours of a day you work on Excel]],Table8[#Data],2,FALSE)</f>
        <v>8</v>
      </c>
    </row>
    <row r="118" spans="2:15" ht="15" customHeight="1" x14ac:dyDescent="0.2">
      <c r="B118" t="s">
        <v>2193</v>
      </c>
      <c r="C118" s="1">
        <v>41055.035219907404</v>
      </c>
      <c r="D118" s="4">
        <v>13636.36</v>
      </c>
      <c r="E118">
        <v>13636</v>
      </c>
      <c r="F118" t="s">
        <v>6</v>
      </c>
      <c r="G118" s="10">
        <f>tblSalaries[[#This Row],[clean Salary (in local currency)]]*VLOOKUP(tblSalaries[[#This Row],[Currency]],tblXrate[#Data],2,FALSE)/1000</f>
        <v>13.635999999999999</v>
      </c>
      <c r="H118" t="s">
        <v>259</v>
      </c>
      <c r="I118" t="s">
        <v>52</v>
      </c>
      <c r="J118" t="s">
        <v>8</v>
      </c>
      <c r="K118" s="10" t="str">
        <f>VLOOKUP(tblSalaries[[#This Row],[Where do you work]],tblCountries[[Actual]:[Mapping2]],3,FALSE)</f>
        <v>India</v>
      </c>
      <c r="L118" t="s">
        <v>13</v>
      </c>
      <c r="M118" t="s">
        <v>4015</v>
      </c>
      <c r="N118" s="10" t="str">
        <f>VLOOKUP(tblSalaries[[#This Row],[Years of Experience]],Table3[#Data],2,FALSE)</f>
        <v>Missing</v>
      </c>
      <c r="O118" s="10">
        <f>VLOOKUP(tblSalaries[[#This Row],[How many hours of a day you work on Excel]],Table8[#Data],2,FALSE)</f>
        <v>8</v>
      </c>
    </row>
    <row r="119" spans="2:15" ht="15" customHeight="1" x14ac:dyDescent="0.2">
      <c r="B119" t="s">
        <v>2021</v>
      </c>
      <c r="C119" s="1">
        <v>41054.158946759257</v>
      </c>
      <c r="D119" s="4" t="s">
        <v>39</v>
      </c>
      <c r="E119">
        <v>749000</v>
      </c>
      <c r="F119" t="s">
        <v>40</v>
      </c>
      <c r="G119" s="10">
        <f>tblSalaries[[#This Row],[clean Salary (in local currency)]]*VLOOKUP(tblSalaries[[#This Row],[Currency]],tblXrate[#Data],2,FALSE)/1000</f>
        <v>13.338129598894485</v>
      </c>
      <c r="H119" t="s">
        <v>41</v>
      </c>
      <c r="I119" t="s">
        <v>20</v>
      </c>
      <c r="J119" t="s">
        <v>8</v>
      </c>
      <c r="K119" s="10" t="str">
        <f>VLOOKUP(tblSalaries[[#This Row],[Where do you work]],tblCountries[[Actual]:[Mapping2]],3,FALSE)</f>
        <v>India</v>
      </c>
      <c r="L119" t="s">
        <v>13</v>
      </c>
      <c r="M119" t="s">
        <v>4015</v>
      </c>
      <c r="N119" s="10" t="str">
        <f>VLOOKUP(tblSalaries[[#This Row],[Years of Experience]],Table3[#Data],2,FALSE)</f>
        <v>Missing</v>
      </c>
      <c r="O119" s="10">
        <f>VLOOKUP(tblSalaries[[#This Row],[How many hours of a day you work on Excel]],Table8[#Data],2,FALSE)</f>
        <v>8</v>
      </c>
    </row>
    <row r="120" spans="2:15" ht="15" customHeight="1" x14ac:dyDescent="0.2">
      <c r="B120" t="s">
        <v>2344</v>
      </c>
      <c r="C120" s="1">
        <v>41055.067743055559</v>
      </c>
      <c r="D120" s="4">
        <v>13000</v>
      </c>
      <c r="E120">
        <v>13000</v>
      </c>
      <c r="F120" t="s">
        <v>6</v>
      </c>
      <c r="G120" s="10">
        <f>tblSalaries[[#This Row],[clean Salary (in local currency)]]*VLOOKUP(tblSalaries[[#This Row],[Currency]],tblXrate[#Data],2,FALSE)/1000</f>
        <v>13</v>
      </c>
      <c r="H120" t="s">
        <v>422</v>
      </c>
      <c r="I120" t="s">
        <v>52</v>
      </c>
      <c r="J120" t="s">
        <v>8</v>
      </c>
      <c r="K120" s="10" t="str">
        <f>VLOOKUP(tblSalaries[[#This Row],[Where do you work]],tblCountries[[Actual]:[Mapping2]],3,FALSE)</f>
        <v>India</v>
      </c>
      <c r="L120" t="s">
        <v>13</v>
      </c>
      <c r="M120" t="s">
        <v>4015</v>
      </c>
      <c r="N120" s="10" t="str">
        <f>VLOOKUP(tblSalaries[[#This Row],[Years of Experience]],Table3[#Data],2,FALSE)</f>
        <v>Missing</v>
      </c>
      <c r="O120" s="10">
        <f>VLOOKUP(tblSalaries[[#This Row],[How many hours of a day you work on Excel]],Table8[#Data],2,FALSE)</f>
        <v>8</v>
      </c>
    </row>
    <row r="121" spans="2:15" ht="15" customHeight="1" x14ac:dyDescent="0.2">
      <c r="B121" t="s">
        <v>2018</v>
      </c>
      <c r="C121" s="1">
        <v>41054.152048611111</v>
      </c>
      <c r="D121" s="4" t="s">
        <v>31</v>
      </c>
      <c r="E121">
        <v>1152000</v>
      </c>
      <c r="F121" t="s">
        <v>32</v>
      </c>
      <c r="G121" s="10">
        <f>tblSalaries[[#This Row],[clean Salary (in local currency)]]*VLOOKUP(tblSalaries[[#This Row],[Currency]],tblXrate[#Data],2,FALSE)/1000</f>
        <v>12.227430201752599</v>
      </c>
      <c r="H121" t="s">
        <v>33</v>
      </c>
      <c r="I121" t="s">
        <v>310</v>
      </c>
      <c r="J121" t="s">
        <v>17</v>
      </c>
      <c r="K121" s="10" t="str">
        <f>VLOOKUP(tblSalaries[[#This Row],[Where do you work]],tblCountries[[Actual]:[Mapping2]],3,FALSE)</f>
        <v>East&amp;South Asia</v>
      </c>
      <c r="L121" t="s">
        <v>13</v>
      </c>
      <c r="M121" t="s">
        <v>4015</v>
      </c>
      <c r="N121" s="10" t="str">
        <f>VLOOKUP(tblSalaries[[#This Row],[Years of Experience]],Table3[#Data],2,FALSE)</f>
        <v>Missing</v>
      </c>
      <c r="O121" s="10">
        <f>VLOOKUP(tblSalaries[[#This Row],[How many hours of a day you work on Excel]],Table8[#Data],2,FALSE)</f>
        <v>8</v>
      </c>
    </row>
    <row r="122" spans="2:15" ht="15" customHeight="1" x14ac:dyDescent="0.2">
      <c r="B122" t="s">
        <v>2016</v>
      </c>
      <c r="C122" s="1">
        <v>41054.15042824074</v>
      </c>
      <c r="D122" s="4">
        <v>12000</v>
      </c>
      <c r="E122">
        <v>12000</v>
      </c>
      <c r="F122" t="s">
        <v>6</v>
      </c>
      <c r="G122" s="10">
        <f>tblSalaries[[#This Row],[clean Salary (in local currency)]]*VLOOKUP(tblSalaries[[#This Row],[Currency]],tblXrate[#Data],2,FALSE)/1000</f>
        <v>12</v>
      </c>
      <c r="H122" t="s">
        <v>26</v>
      </c>
      <c r="I122" t="s">
        <v>20</v>
      </c>
      <c r="J122" t="s">
        <v>27</v>
      </c>
      <c r="K122" s="10" t="str">
        <f>VLOOKUP(tblSalaries[[#This Row],[Where do you work]],tblCountries[[Actual]:[Mapping2]],3,FALSE)</f>
        <v>Russia &amp; CEE</v>
      </c>
      <c r="L122" t="s">
        <v>13</v>
      </c>
      <c r="M122" t="s">
        <v>4015</v>
      </c>
      <c r="N122" s="10" t="str">
        <f>VLOOKUP(tblSalaries[[#This Row],[Years of Experience]],Table3[#Data],2,FALSE)</f>
        <v>Missing</v>
      </c>
      <c r="O122" s="10">
        <f>VLOOKUP(tblSalaries[[#This Row],[How many hours of a day you work on Excel]],Table8[#Data],2,FALSE)</f>
        <v>8</v>
      </c>
    </row>
    <row r="123" spans="2:15" ht="15" customHeight="1" x14ac:dyDescent="0.2">
      <c r="B123" t="s">
        <v>2309</v>
      </c>
      <c r="C123" s="1">
        <v>41055.057881944442</v>
      </c>
      <c r="D123" s="4">
        <v>12000</v>
      </c>
      <c r="E123">
        <v>12000</v>
      </c>
      <c r="F123" t="s">
        <v>6</v>
      </c>
      <c r="G123" s="10">
        <f>tblSalaries[[#This Row],[clean Salary (in local currency)]]*VLOOKUP(tblSalaries[[#This Row],[Currency]],tblXrate[#Data],2,FALSE)/1000</f>
        <v>12</v>
      </c>
      <c r="H123" t="s">
        <v>20</v>
      </c>
      <c r="I123" t="s">
        <v>20</v>
      </c>
      <c r="J123" t="s">
        <v>8</v>
      </c>
      <c r="K123" s="10" t="str">
        <f>VLOOKUP(tblSalaries[[#This Row],[Where do you work]],tblCountries[[Actual]:[Mapping2]],3,FALSE)</f>
        <v>India</v>
      </c>
      <c r="L123" t="s">
        <v>13</v>
      </c>
      <c r="M123" t="s">
        <v>4015</v>
      </c>
      <c r="N123" s="10" t="str">
        <f>VLOOKUP(tblSalaries[[#This Row],[Years of Experience]],Table3[#Data],2,FALSE)</f>
        <v>Missing</v>
      </c>
      <c r="O123" s="10">
        <f>VLOOKUP(tblSalaries[[#This Row],[How many hours of a day you work on Excel]],Table8[#Data],2,FALSE)</f>
        <v>8</v>
      </c>
    </row>
    <row r="124" spans="2:15" ht="15" customHeight="1" x14ac:dyDescent="0.2">
      <c r="B124" t="s">
        <v>2475</v>
      </c>
      <c r="C124" s="1">
        <v>41055.136782407404</v>
      </c>
      <c r="D124" s="4">
        <v>12000</v>
      </c>
      <c r="E124">
        <v>12000</v>
      </c>
      <c r="F124" t="s">
        <v>6</v>
      </c>
      <c r="G124" s="10">
        <f>tblSalaries[[#This Row],[clean Salary (in local currency)]]*VLOOKUP(tblSalaries[[#This Row],[Currency]],tblXrate[#Data],2,FALSE)/1000</f>
        <v>12</v>
      </c>
      <c r="H124" t="s">
        <v>573</v>
      </c>
      <c r="I124" t="s">
        <v>20</v>
      </c>
      <c r="J124" t="s">
        <v>574</v>
      </c>
      <c r="K124" s="10" t="str">
        <f>VLOOKUP(tblSalaries[[#This Row],[Where do you work]],tblCountries[[Actual]:[Mapping2]],3,FALSE)</f>
        <v>EU-16</v>
      </c>
      <c r="L124" t="s">
        <v>13</v>
      </c>
      <c r="M124" t="s">
        <v>4015</v>
      </c>
      <c r="N124" s="10" t="str">
        <f>VLOOKUP(tblSalaries[[#This Row],[Years of Experience]],Table3[#Data],2,FALSE)</f>
        <v>Missing</v>
      </c>
      <c r="O124" s="10">
        <f>VLOOKUP(tblSalaries[[#This Row],[How many hours of a day you work on Excel]],Table8[#Data],2,FALSE)</f>
        <v>8</v>
      </c>
    </row>
    <row r="125" spans="2:15" ht="15" customHeight="1" x14ac:dyDescent="0.2">
      <c r="B125" t="s">
        <v>2509</v>
      </c>
      <c r="C125" s="1">
        <v>41055.178703703707</v>
      </c>
      <c r="D125" s="4">
        <v>12000</v>
      </c>
      <c r="E125">
        <v>12000</v>
      </c>
      <c r="F125" t="s">
        <v>6</v>
      </c>
      <c r="G125" s="10">
        <f>tblSalaries[[#This Row],[clean Salary (in local currency)]]*VLOOKUP(tblSalaries[[#This Row],[Currency]],tblXrate[#Data],2,FALSE)/1000</f>
        <v>12</v>
      </c>
      <c r="H125" t="s">
        <v>607</v>
      </c>
      <c r="I125" t="s">
        <v>20</v>
      </c>
      <c r="J125" t="s">
        <v>143</v>
      </c>
      <c r="K125" s="10" t="str">
        <f>VLOOKUP(tblSalaries[[#This Row],[Where do you work]],tblCountries[[Actual]:[Mapping2]],3,FALSE)</f>
        <v>Sou&amp;Cen America</v>
      </c>
      <c r="L125" t="s">
        <v>13</v>
      </c>
      <c r="M125" t="s">
        <v>4015</v>
      </c>
      <c r="N125" s="10" t="str">
        <f>VLOOKUP(tblSalaries[[#This Row],[Years of Experience]],Table3[#Data],2,FALSE)</f>
        <v>Missing</v>
      </c>
      <c r="O125" s="10">
        <f>VLOOKUP(tblSalaries[[#This Row],[How many hours of a day you work on Excel]],Table8[#Data],2,FALSE)</f>
        <v>8</v>
      </c>
    </row>
    <row r="126" spans="2:15" ht="15" customHeight="1" x14ac:dyDescent="0.2">
      <c r="B126" t="s">
        <v>2318</v>
      </c>
      <c r="C126" s="1">
        <v>41055.060150462959</v>
      </c>
      <c r="D126" s="4" t="s">
        <v>390</v>
      </c>
      <c r="E126">
        <v>150000</v>
      </c>
      <c r="F126" t="s">
        <v>391</v>
      </c>
      <c r="G126" s="10">
        <f>tblSalaries[[#This Row],[clean Salary (in local currency)]]*VLOOKUP(tblSalaries[[#This Row],[Currency]],tblXrate[#Data],2,FALSE)/1000</f>
        <v>10.956982885192733</v>
      </c>
      <c r="H126" t="s">
        <v>392</v>
      </c>
      <c r="I126" t="s">
        <v>20</v>
      </c>
      <c r="J126" t="s">
        <v>166</v>
      </c>
      <c r="K126" s="10" t="str">
        <f>VLOOKUP(tblSalaries[[#This Row],[Where do you work]],tblCountries[[Actual]:[Mapping2]],3,FALSE)</f>
        <v>Sou&amp;Cen America</v>
      </c>
      <c r="L126" t="s">
        <v>13</v>
      </c>
      <c r="M126" t="s">
        <v>4015</v>
      </c>
      <c r="N126" s="10" t="str">
        <f>VLOOKUP(tblSalaries[[#This Row],[Years of Experience]],Table3[#Data],2,FALSE)</f>
        <v>Missing</v>
      </c>
      <c r="O126" s="10">
        <f>VLOOKUP(tblSalaries[[#This Row],[How many hours of a day you work on Excel]],Table8[#Data],2,FALSE)</f>
        <v>8</v>
      </c>
    </row>
    <row r="127" spans="2:15" ht="15" customHeight="1" x14ac:dyDescent="0.2">
      <c r="B127" t="s">
        <v>2042</v>
      </c>
      <c r="C127" s="1">
        <v>41054.21125</v>
      </c>
      <c r="D127" s="4">
        <v>500000</v>
      </c>
      <c r="E127">
        <v>500000</v>
      </c>
      <c r="F127" t="s">
        <v>40</v>
      </c>
      <c r="G127" s="10">
        <f>tblSalaries[[#This Row],[clean Salary (in local currency)]]*VLOOKUP(tblSalaries[[#This Row],[Currency]],tblXrate[#Data],2,FALSE)/1000</f>
        <v>8.9039583437212837</v>
      </c>
      <c r="H127" t="s">
        <v>76</v>
      </c>
      <c r="I127" t="s">
        <v>356</v>
      </c>
      <c r="J127" t="s">
        <v>8</v>
      </c>
      <c r="K127" s="10" t="str">
        <f>VLOOKUP(tblSalaries[[#This Row],[Where do you work]],tblCountries[[Actual]:[Mapping2]],3,FALSE)</f>
        <v>India</v>
      </c>
      <c r="L127" t="s">
        <v>13</v>
      </c>
      <c r="M127" t="s">
        <v>4015</v>
      </c>
      <c r="N127" s="10" t="str">
        <f>VLOOKUP(tblSalaries[[#This Row],[Years of Experience]],Table3[#Data],2,FALSE)</f>
        <v>Missing</v>
      </c>
      <c r="O127" s="10">
        <f>VLOOKUP(tblSalaries[[#This Row],[How many hours of a day you work on Excel]],Table8[#Data],2,FALSE)</f>
        <v>8</v>
      </c>
    </row>
    <row r="128" spans="2:15" ht="15" customHeight="1" x14ac:dyDescent="0.2">
      <c r="B128" t="s">
        <v>2091</v>
      </c>
      <c r="C128" s="1">
        <v>41055.007141203707</v>
      </c>
      <c r="D128" s="4">
        <v>500000</v>
      </c>
      <c r="E128">
        <v>500000</v>
      </c>
      <c r="F128" t="s">
        <v>40</v>
      </c>
      <c r="G128" s="10">
        <f>tblSalaries[[#This Row],[clean Salary (in local currency)]]*VLOOKUP(tblSalaries[[#This Row],[Currency]],tblXrate[#Data],2,FALSE)/1000</f>
        <v>8.9039583437212837</v>
      </c>
      <c r="H128" t="s">
        <v>76</v>
      </c>
      <c r="I128" t="s">
        <v>356</v>
      </c>
      <c r="J128" t="s">
        <v>8</v>
      </c>
      <c r="K128" s="10" t="str">
        <f>VLOOKUP(tblSalaries[[#This Row],[Where do you work]],tblCountries[[Actual]:[Mapping2]],3,FALSE)</f>
        <v>India</v>
      </c>
      <c r="L128" t="s">
        <v>13</v>
      </c>
      <c r="M128" t="s">
        <v>4015</v>
      </c>
      <c r="N128" s="10" t="str">
        <f>VLOOKUP(tblSalaries[[#This Row],[Years of Experience]],Table3[#Data],2,FALSE)</f>
        <v>Missing</v>
      </c>
      <c r="O128" s="10">
        <f>VLOOKUP(tblSalaries[[#This Row],[How many hours of a day you work on Excel]],Table8[#Data],2,FALSE)</f>
        <v>8</v>
      </c>
    </row>
    <row r="129" spans="2:15" ht="15" customHeight="1" x14ac:dyDescent="0.2">
      <c r="B129" t="s">
        <v>2545</v>
      </c>
      <c r="C129" s="1">
        <v>41055.230150462965</v>
      </c>
      <c r="D129" s="4" t="s">
        <v>457</v>
      </c>
      <c r="E129">
        <v>500000</v>
      </c>
      <c r="F129" t="s">
        <v>40</v>
      </c>
      <c r="G129" s="10">
        <f>tblSalaries[[#This Row],[clean Salary (in local currency)]]*VLOOKUP(tblSalaries[[#This Row],[Currency]],tblXrate[#Data],2,FALSE)/1000</f>
        <v>8.9039583437212837</v>
      </c>
      <c r="H129" t="s">
        <v>649</v>
      </c>
      <c r="I129" t="s">
        <v>20</v>
      </c>
      <c r="J129" t="s">
        <v>8</v>
      </c>
      <c r="K129" s="10" t="str">
        <f>VLOOKUP(tblSalaries[[#This Row],[Where do you work]],tblCountries[[Actual]:[Mapping2]],3,FALSE)</f>
        <v>India</v>
      </c>
      <c r="L129" t="s">
        <v>13</v>
      </c>
      <c r="M129" t="s">
        <v>4015</v>
      </c>
      <c r="N129" s="10" t="str">
        <f>VLOOKUP(tblSalaries[[#This Row],[Years of Experience]],Table3[#Data],2,FALSE)</f>
        <v>Missing</v>
      </c>
      <c r="O129" s="10">
        <f>VLOOKUP(tblSalaries[[#This Row],[How many hours of a day you work on Excel]],Table8[#Data],2,FALSE)</f>
        <v>8</v>
      </c>
    </row>
    <row r="130" spans="2:15" ht="15" customHeight="1" x14ac:dyDescent="0.2">
      <c r="B130" t="s">
        <v>2260</v>
      </c>
      <c r="C130" s="1">
        <v>41055.046273148146</v>
      </c>
      <c r="D130" s="4" t="s">
        <v>327</v>
      </c>
      <c r="E130">
        <v>470000</v>
      </c>
      <c r="F130" t="s">
        <v>40</v>
      </c>
      <c r="G130" s="10">
        <f>tblSalaries[[#This Row],[clean Salary (in local currency)]]*VLOOKUP(tblSalaries[[#This Row],[Currency]],tblXrate[#Data],2,FALSE)/1000</f>
        <v>8.3697208430980066</v>
      </c>
      <c r="H130" t="s">
        <v>328</v>
      </c>
      <c r="I130" t="s">
        <v>20</v>
      </c>
      <c r="J130" t="s">
        <v>8</v>
      </c>
      <c r="K130" s="10" t="str">
        <f>VLOOKUP(tblSalaries[[#This Row],[Where do you work]],tblCountries[[Actual]:[Mapping2]],3,FALSE)</f>
        <v>India</v>
      </c>
      <c r="L130" t="s">
        <v>13</v>
      </c>
      <c r="M130" t="s">
        <v>4015</v>
      </c>
      <c r="N130" s="10" t="str">
        <f>VLOOKUP(tblSalaries[[#This Row],[Years of Experience]],Table3[#Data],2,FALSE)</f>
        <v>Missing</v>
      </c>
      <c r="O130" s="10">
        <f>VLOOKUP(tblSalaries[[#This Row],[How many hours of a day you work on Excel]],Table8[#Data],2,FALSE)</f>
        <v>8</v>
      </c>
    </row>
    <row r="131" spans="2:15" ht="15" customHeight="1" x14ac:dyDescent="0.2">
      <c r="B131" t="s">
        <v>2541</v>
      </c>
      <c r="C131" s="1">
        <v>41055.229108796295</v>
      </c>
      <c r="D131" s="4">
        <v>450000</v>
      </c>
      <c r="E131">
        <v>450000</v>
      </c>
      <c r="F131" t="s">
        <v>40</v>
      </c>
      <c r="G131" s="10">
        <f>tblSalaries[[#This Row],[clean Salary (in local currency)]]*VLOOKUP(tblSalaries[[#This Row],[Currency]],tblXrate[#Data],2,FALSE)/1000</f>
        <v>8.0135625093491551</v>
      </c>
      <c r="H131" t="s">
        <v>648</v>
      </c>
      <c r="I131" t="s">
        <v>52</v>
      </c>
      <c r="J131" t="s">
        <v>8</v>
      </c>
      <c r="K131" s="10" t="str">
        <f>VLOOKUP(tblSalaries[[#This Row],[Where do you work]],tblCountries[[Actual]:[Mapping2]],3,FALSE)</f>
        <v>India</v>
      </c>
      <c r="L131" t="s">
        <v>13</v>
      </c>
      <c r="M131" t="s">
        <v>4015</v>
      </c>
      <c r="N131" s="10" t="str">
        <f>VLOOKUP(tblSalaries[[#This Row],[Years of Experience]],Table3[#Data],2,FALSE)</f>
        <v>Missing</v>
      </c>
      <c r="O131" s="10">
        <f>VLOOKUP(tblSalaries[[#This Row],[How many hours of a day you work on Excel]],Table8[#Data],2,FALSE)</f>
        <v>8</v>
      </c>
    </row>
    <row r="132" spans="2:15" ht="15" customHeight="1" x14ac:dyDescent="0.2">
      <c r="B132" t="s">
        <v>2455</v>
      </c>
      <c r="C132" s="1">
        <v>41055.12605324074</v>
      </c>
      <c r="D132" s="4" t="s">
        <v>550</v>
      </c>
      <c r="E132">
        <v>7500</v>
      </c>
      <c r="F132" t="s">
        <v>6</v>
      </c>
      <c r="G132" s="10">
        <f>tblSalaries[[#This Row],[clean Salary (in local currency)]]*VLOOKUP(tblSalaries[[#This Row],[Currency]],tblXrate[#Data],2,FALSE)/1000</f>
        <v>7.5</v>
      </c>
      <c r="H132" t="s">
        <v>551</v>
      </c>
      <c r="I132" t="s">
        <v>20</v>
      </c>
      <c r="J132" t="s">
        <v>73</v>
      </c>
      <c r="K132" s="10" t="str">
        <f>VLOOKUP(tblSalaries[[#This Row],[Where do you work]],tblCountries[[Actual]:[Mapping2]],3,FALSE)</f>
        <v>EU</v>
      </c>
      <c r="L132" t="s">
        <v>13</v>
      </c>
      <c r="M132" t="s">
        <v>4015</v>
      </c>
      <c r="N132" s="10" t="str">
        <f>VLOOKUP(tblSalaries[[#This Row],[Years of Experience]],Table3[#Data],2,FALSE)</f>
        <v>Missing</v>
      </c>
      <c r="O132" s="10">
        <f>VLOOKUP(tblSalaries[[#This Row],[How many hours of a day you work on Excel]],Table8[#Data],2,FALSE)</f>
        <v>8</v>
      </c>
    </row>
    <row r="133" spans="2:15" ht="15" customHeight="1" x14ac:dyDescent="0.2">
      <c r="B133" t="s">
        <v>2434</v>
      </c>
      <c r="C133" s="1">
        <v>41055.106944444444</v>
      </c>
      <c r="D133" s="4" t="s">
        <v>525</v>
      </c>
      <c r="E133">
        <v>6629</v>
      </c>
      <c r="F133" t="s">
        <v>6</v>
      </c>
      <c r="G133" s="10">
        <f>tblSalaries[[#This Row],[clean Salary (in local currency)]]*VLOOKUP(tblSalaries[[#This Row],[Currency]],tblXrate[#Data],2,FALSE)/1000</f>
        <v>6.6289999999999996</v>
      </c>
      <c r="H133" t="s">
        <v>279</v>
      </c>
      <c r="I133" t="s">
        <v>279</v>
      </c>
      <c r="J133" t="s">
        <v>526</v>
      </c>
      <c r="K133" s="10" t="str">
        <f>VLOOKUP(tblSalaries[[#This Row],[Where do you work]],tblCountries[[Actual]:[Mapping2]],3,FALSE)</f>
        <v>Sou&amp;Cen America</v>
      </c>
      <c r="L133" t="s">
        <v>13</v>
      </c>
      <c r="M133" t="s">
        <v>4015</v>
      </c>
      <c r="N133" s="10" t="str">
        <f>VLOOKUP(tblSalaries[[#This Row],[Years of Experience]],Table3[#Data],2,FALSE)</f>
        <v>Missing</v>
      </c>
      <c r="O133" s="10">
        <f>VLOOKUP(tblSalaries[[#This Row],[How many hours of a day you work on Excel]],Table8[#Data],2,FALSE)</f>
        <v>8</v>
      </c>
    </row>
    <row r="134" spans="2:15" ht="15" customHeight="1" x14ac:dyDescent="0.2">
      <c r="B134" t="s">
        <v>2353</v>
      </c>
      <c r="C134" s="1">
        <v>41055.070509259262</v>
      </c>
      <c r="D134" s="4" t="s">
        <v>434</v>
      </c>
      <c r="E134">
        <v>370000</v>
      </c>
      <c r="F134" t="s">
        <v>40</v>
      </c>
      <c r="G134" s="10">
        <f>tblSalaries[[#This Row],[clean Salary (in local currency)]]*VLOOKUP(tblSalaries[[#This Row],[Currency]],tblXrate[#Data],2,FALSE)/1000</f>
        <v>6.5889291743537504</v>
      </c>
      <c r="H134" t="s">
        <v>435</v>
      </c>
      <c r="I134" t="s">
        <v>20</v>
      </c>
      <c r="J134" t="s">
        <v>8</v>
      </c>
      <c r="K134" s="10" t="str">
        <f>VLOOKUP(tblSalaries[[#This Row],[Where do you work]],tblCountries[[Actual]:[Mapping2]],3,FALSE)</f>
        <v>India</v>
      </c>
      <c r="L134" t="s">
        <v>13</v>
      </c>
      <c r="M134" t="s">
        <v>4015</v>
      </c>
      <c r="N134" s="10" t="str">
        <f>VLOOKUP(tblSalaries[[#This Row],[Years of Experience]],Table3[#Data],2,FALSE)</f>
        <v>Missing</v>
      </c>
      <c r="O134" s="10">
        <f>VLOOKUP(tblSalaries[[#This Row],[How many hours of a day you work on Excel]],Table8[#Data],2,FALSE)</f>
        <v>8</v>
      </c>
    </row>
    <row r="135" spans="2:15" ht="15" customHeight="1" x14ac:dyDescent="0.2">
      <c r="B135" t="s">
        <v>2490</v>
      </c>
      <c r="C135" s="1">
        <v>41055.148784722223</v>
      </c>
      <c r="D135" s="4">
        <v>6000</v>
      </c>
      <c r="E135">
        <v>6000</v>
      </c>
      <c r="F135" t="s">
        <v>6</v>
      </c>
      <c r="G135" s="10">
        <f>tblSalaries[[#This Row],[clean Salary (in local currency)]]*VLOOKUP(tblSalaries[[#This Row],[Currency]],tblXrate[#Data],2,FALSE)/1000</f>
        <v>6</v>
      </c>
      <c r="H135" t="s">
        <v>360</v>
      </c>
      <c r="I135" t="s">
        <v>3999</v>
      </c>
      <c r="J135" t="s">
        <v>8</v>
      </c>
      <c r="K135" s="10" t="str">
        <f>VLOOKUP(tblSalaries[[#This Row],[Where do you work]],tblCountries[[Actual]:[Mapping2]],3,FALSE)</f>
        <v>India</v>
      </c>
      <c r="L135" t="s">
        <v>13</v>
      </c>
      <c r="M135" t="s">
        <v>4015</v>
      </c>
      <c r="N135" s="10" t="str">
        <f>VLOOKUP(tblSalaries[[#This Row],[Years of Experience]],Table3[#Data],2,FALSE)</f>
        <v>Missing</v>
      </c>
      <c r="O135" s="10">
        <f>VLOOKUP(tblSalaries[[#This Row],[How many hours of a day you work on Excel]],Table8[#Data],2,FALSE)</f>
        <v>8</v>
      </c>
    </row>
    <row r="136" spans="2:15" ht="15" customHeight="1" x14ac:dyDescent="0.2">
      <c r="B136" t="s">
        <v>2269</v>
      </c>
      <c r="C136" s="1">
        <v>41055.047673611109</v>
      </c>
      <c r="D136" s="4" t="s">
        <v>337</v>
      </c>
      <c r="E136">
        <v>276000</v>
      </c>
      <c r="F136" t="s">
        <v>40</v>
      </c>
      <c r="G136" s="10">
        <f>tblSalaries[[#This Row],[clean Salary (in local currency)]]*VLOOKUP(tblSalaries[[#This Row],[Currency]],tblXrate[#Data],2,FALSE)/1000</f>
        <v>4.9149850057341489</v>
      </c>
      <c r="H136" t="s">
        <v>256</v>
      </c>
      <c r="I136" t="s">
        <v>20</v>
      </c>
      <c r="J136" t="s">
        <v>8</v>
      </c>
      <c r="K136" s="10" t="str">
        <f>VLOOKUP(tblSalaries[[#This Row],[Where do you work]],tblCountries[[Actual]:[Mapping2]],3,FALSE)</f>
        <v>India</v>
      </c>
      <c r="L136" t="s">
        <v>13</v>
      </c>
      <c r="M136" t="s">
        <v>4015</v>
      </c>
      <c r="N136" s="10" t="str">
        <f>VLOOKUP(tblSalaries[[#This Row],[Years of Experience]],Table3[#Data],2,FALSE)</f>
        <v>Missing</v>
      </c>
      <c r="O136" s="10">
        <f>VLOOKUP(tblSalaries[[#This Row],[How many hours of a day you work on Excel]],Table8[#Data],2,FALSE)</f>
        <v>8</v>
      </c>
    </row>
    <row r="137" spans="2:15" ht="15" customHeight="1" x14ac:dyDescent="0.2">
      <c r="B137" t="s">
        <v>2326</v>
      </c>
      <c r="C137" s="1">
        <v>41055.062175925923</v>
      </c>
      <c r="D137" s="4" t="s">
        <v>398</v>
      </c>
      <c r="E137">
        <v>4545</v>
      </c>
      <c r="F137" t="s">
        <v>6</v>
      </c>
      <c r="G137" s="10">
        <f>tblSalaries[[#This Row],[clean Salary (in local currency)]]*VLOOKUP(tblSalaries[[#This Row],[Currency]],tblXrate[#Data],2,FALSE)/1000</f>
        <v>4.5449999999999999</v>
      </c>
      <c r="H137" t="s">
        <v>399</v>
      </c>
      <c r="I137" t="s">
        <v>20</v>
      </c>
      <c r="J137" t="s">
        <v>111</v>
      </c>
      <c r="K137" s="10" t="str">
        <f>VLOOKUP(tblSalaries[[#This Row],[Where do you work]],tblCountries[[Actual]:[Mapping2]],3,FALSE)</f>
        <v>Sou&amp;Cen America</v>
      </c>
      <c r="L137" t="s">
        <v>13</v>
      </c>
      <c r="M137" t="s">
        <v>4015</v>
      </c>
      <c r="N137" s="10" t="str">
        <f>VLOOKUP(tblSalaries[[#This Row],[Years of Experience]],Table3[#Data],2,FALSE)</f>
        <v>Missing</v>
      </c>
      <c r="O137" s="10">
        <f>VLOOKUP(tblSalaries[[#This Row],[How many hours of a day you work on Excel]],Table8[#Data],2,FALSE)</f>
        <v>8</v>
      </c>
    </row>
    <row r="138" spans="2:15" ht="15" customHeight="1" x14ac:dyDescent="0.2">
      <c r="B138" t="s">
        <v>2427</v>
      </c>
      <c r="C138" s="1">
        <v>41055.100810185184</v>
      </c>
      <c r="D138" s="4" t="s">
        <v>516</v>
      </c>
      <c r="E138">
        <v>240000</v>
      </c>
      <c r="F138" t="s">
        <v>40</v>
      </c>
      <c r="G138" s="10">
        <f>tblSalaries[[#This Row],[clean Salary (in local currency)]]*VLOOKUP(tblSalaries[[#This Row],[Currency]],tblXrate[#Data],2,FALSE)/1000</f>
        <v>4.2739000049862161</v>
      </c>
      <c r="H138" t="s">
        <v>517</v>
      </c>
      <c r="I138" t="s">
        <v>52</v>
      </c>
      <c r="J138" t="s">
        <v>8</v>
      </c>
      <c r="K138" s="10" t="str">
        <f>VLOOKUP(tblSalaries[[#This Row],[Where do you work]],tblCountries[[Actual]:[Mapping2]],3,FALSE)</f>
        <v>India</v>
      </c>
      <c r="L138" t="s">
        <v>13</v>
      </c>
      <c r="M138" t="s">
        <v>4015</v>
      </c>
      <c r="N138" s="10" t="str">
        <f>VLOOKUP(tblSalaries[[#This Row],[Years of Experience]],Table3[#Data],2,FALSE)</f>
        <v>Missing</v>
      </c>
      <c r="O138" s="10">
        <f>VLOOKUP(tblSalaries[[#This Row],[How many hours of a day you work on Excel]],Table8[#Data],2,FALSE)</f>
        <v>8</v>
      </c>
    </row>
    <row r="139" spans="2:15" ht="15" customHeight="1" x14ac:dyDescent="0.2">
      <c r="B139" t="s">
        <v>2201</v>
      </c>
      <c r="C139" s="1">
        <v>41055.036458333336</v>
      </c>
      <c r="D139" s="4">
        <v>233000</v>
      </c>
      <c r="E139">
        <v>233000</v>
      </c>
      <c r="F139" t="s">
        <v>40</v>
      </c>
      <c r="G139" s="10">
        <f>tblSalaries[[#This Row],[clean Salary (in local currency)]]*VLOOKUP(tblSalaries[[#This Row],[Currency]],tblXrate[#Data],2,FALSE)/1000</f>
        <v>4.1492445881741187</v>
      </c>
      <c r="H139" t="s">
        <v>267</v>
      </c>
      <c r="I139" t="s">
        <v>52</v>
      </c>
      <c r="J139" t="s">
        <v>8</v>
      </c>
      <c r="K139" s="10" t="str">
        <f>VLOOKUP(tblSalaries[[#This Row],[Where do you work]],tblCountries[[Actual]:[Mapping2]],3,FALSE)</f>
        <v>India</v>
      </c>
      <c r="L139" t="s">
        <v>13</v>
      </c>
      <c r="M139" t="s">
        <v>4015</v>
      </c>
      <c r="N139" s="10" t="str">
        <f>VLOOKUP(tblSalaries[[#This Row],[Years of Experience]],Table3[#Data],2,FALSE)</f>
        <v>Missing</v>
      </c>
      <c r="O139" s="10">
        <f>VLOOKUP(tblSalaries[[#This Row],[How many hours of a day you work on Excel]],Table8[#Data],2,FALSE)</f>
        <v>8</v>
      </c>
    </row>
    <row r="140" spans="2:15" ht="15" customHeight="1" x14ac:dyDescent="0.2">
      <c r="B140" t="s">
        <v>2205</v>
      </c>
      <c r="C140" s="1">
        <v>41055.03701388889</v>
      </c>
      <c r="D140" s="4" t="s">
        <v>273</v>
      </c>
      <c r="E140">
        <v>192000</v>
      </c>
      <c r="F140" t="s">
        <v>40</v>
      </c>
      <c r="G140" s="10">
        <f>tblSalaries[[#This Row],[clean Salary (in local currency)]]*VLOOKUP(tblSalaries[[#This Row],[Currency]],tblXrate[#Data],2,FALSE)/1000</f>
        <v>3.4191200039889731</v>
      </c>
      <c r="H140" t="s">
        <v>274</v>
      </c>
      <c r="I140" t="s">
        <v>20</v>
      </c>
      <c r="J140" t="s">
        <v>8</v>
      </c>
      <c r="K140" s="10" t="str">
        <f>VLOOKUP(tblSalaries[[#This Row],[Where do you work]],tblCountries[[Actual]:[Mapping2]],3,FALSE)</f>
        <v>India</v>
      </c>
      <c r="L140" t="s">
        <v>13</v>
      </c>
      <c r="M140" t="s">
        <v>4015</v>
      </c>
      <c r="N140" s="10" t="str">
        <f>VLOOKUP(tblSalaries[[#This Row],[Years of Experience]],Table3[#Data],2,FALSE)</f>
        <v>Missing</v>
      </c>
      <c r="O140" s="10">
        <f>VLOOKUP(tblSalaries[[#This Row],[How many hours of a day you work on Excel]],Table8[#Data],2,FALSE)</f>
        <v>8</v>
      </c>
    </row>
    <row r="141" spans="2:15" ht="15" customHeight="1" x14ac:dyDescent="0.2">
      <c r="B141" t="s">
        <v>2797</v>
      </c>
      <c r="C141" s="1">
        <v>41055.892118055555</v>
      </c>
      <c r="D141" s="4" t="s">
        <v>925</v>
      </c>
      <c r="E141">
        <v>900000</v>
      </c>
      <c r="F141" t="s">
        <v>585</v>
      </c>
      <c r="G141" s="10">
        <f>tblSalaries[[#This Row],[clean Salary (in local currency)]]*VLOOKUP(tblSalaries[[#This Row],[Currency]],tblXrate[#Data],2,FALSE)/1000</f>
        <v>109.72960187662002</v>
      </c>
      <c r="H141" t="s">
        <v>207</v>
      </c>
      <c r="I141" t="s">
        <v>20</v>
      </c>
      <c r="J141" t="s">
        <v>48</v>
      </c>
      <c r="K141" s="10" t="str">
        <f>VLOOKUP(tblSalaries[[#This Row],[Where do you work]],tblCountries[[Actual]:[Mapping2]],3,FALSE)</f>
        <v>Africa</v>
      </c>
      <c r="L141" t="s">
        <v>13</v>
      </c>
      <c r="M141">
        <v>40</v>
      </c>
      <c r="N141" s="10" t="str">
        <f>VLOOKUP(tblSalaries[[#This Row],[Years of Experience]],Table3[#Data],2,FALSE)</f>
        <v>16+</v>
      </c>
      <c r="O141" s="10">
        <f>VLOOKUP(tblSalaries[[#This Row],[How many hours of a day you work on Excel]],Table8[#Data],2,FALSE)</f>
        <v>8</v>
      </c>
    </row>
    <row r="142" spans="2:15" ht="15" customHeight="1" x14ac:dyDescent="0.2">
      <c r="B142" t="s">
        <v>3426</v>
      </c>
      <c r="C142" s="1">
        <v>41059.5393287037</v>
      </c>
      <c r="D142" s="4" t="s">
        <v>1601</v>
      </c>
      <c r="E142">
        <v>600000</v>
      </c>
      <c r="F142" t="s">
        <v>40</v>
      </c>
      <c r="G142" s="10">
        <f>tblSalaries[[#This Row],[clean Salary (in local currency)]]*VLOOKUP(tblSalaries[[#This Row],[Currency]],tblXrate[#Data],2,FALSE)/1000</f>
        <v>10.684750012465541</v>
      </c>
      <c r="H142" t="s">
        <v>83</v>
      </c>
      <c r="I142" t="s">
        <v>356</v>
      </c>
      <c r="J142" t="s">
        <v>8</v>
      </c>
      <c r="K142" s="10" t="str">
        <f>VLOOKUP(tblSalaries[[#This Row],[Where do you work]],tblCountries[[Actual]:[Mapping2]],3,FALSE)</f>
        <v>India</v>
      </c>
      <c r="L142" t="s">
        <v>18</v>
      </c>
      <c r="M142">
        <v>36</v>
      </c>
      <c r="N142" s="10" t="str">
        <f>VLOOKUP(tblSalaries[[#This Row],[Years of Experience]],Table3[#Data],2,FALSE)</f>
        <v>16+</v>
      </c>
      <c r="O142" s="10">
        <f>VLOOKUP(tblSalaries[[#This Row],[How many hours of a day you work on Excel]],Table8[#Data],2,FALSE)</f>
        <v>2.5</v>
      </c>
    </row>
    <row r="143" spans="2:15" ht="15" customHeight="1" x14ac:dyDescent="0.2">
      <c r="B143" t="s">
        <v>2971</v>
      </c>
      <c r="C143" s="1">
        <v>41057.35800925926</v>
      </c>
      <c r="D143" s="4" t="s">
        <v>1117</v>
      </c>
      <c r="E143">
        <v>107000</v>
      </c>
      <c r="F143" t="s">
        <v>82</v>
      </c>
      <c r="G143" s="10">
        <f>tblSalaries[[#This Row],[clean Salary (in local currency)]]*VLOOKUP(tblSalaries[[#This Row],[Currency]],tblXrate[#Data],2,FALSE)/1000</f>
        <v>109.13033323508203</v>
      </c>
      <c r="H143" t="s">
        <v>772</v>
      </c>
      <c r="I143" t="s">
        <v>52</v>
      </c>
      <c r="J143" t="s">
        <v>84</v>
      </c>
      <c r="K143" s="10" t="str">
        <f>VLOOKUP(tblSalaries[[#This Row],[Where do you work]],tblCountries[[Actual]:[Mapping2]],3,FALSE)</f>
        <v>Australia &amp; NZ</v>
      </c>
      <c r="L143" t="s">
        <v>9</v>
      </c>
      <c r="M143">
        <v>35</v>
      </c>
      <c r="N143" s="10" t="str">
        <f>VLOOKUP(tblSalaries[[#This Row],[Years of Experience]],Table3[#Data],2,FALSE)</f>
        <v>16+</v>
      </c>
      <c r="O143" s="10">
        <f>VLOOKUP(tblSalaries[[#This Row],[How many hours of a day you work on Excel]],Table8[#Data],2,FALSE)</f>
        <v>5</v>
      </c>
    </row>
    <row r="144" spans="2:15" ht="15" customHeight="1" x14ac:dyDescent="0.2">
      <c r="B144" t="s">
        <v>3446</v>
      </c>
      <c r="C144" s="1">
        <v>41059.700868055559</v>
      </c>
      <c r="D144" s="4" t="s">
        <v>1251</v>
      </c>
      <c r="E144">
        <v>25000</v>
      </c>
      <c r="F144" t="s">
        <v>69</v>
      </c>
      <c r="G144" s="10">
        <f>tblSalaries[[#This Row],[clean Salary (in local currency)]]*VLOOKUP(tblSalaries[[#This Row],[Currency]],tblXrate[#Data],2,FALSE)/1000</f>
        <v>39.404456801682102</v>
      </c>
      <c r="H144" t="s">
        <v>1621</v>
      </c>
      <c r="I144" t="s">
        <v>310</v>
      </c>
      <c r="J144" t="s">
        <v>71</v>
      </c>
      <c r="K144" s="10" t="str">
        <f>VLOOKUP(tblSalaries[[#This Row],[Where do you work]],tblCountries[[Actual]:[Mapping2]],3,FALSE)</f>
        <v>UK</v>
      </c>
      <c r="L144" t="s">
        <v>9</v>
      </c>
      <c r="M144">
        <v>35</v>
      </c>
      <c r="N144" s="10" t="str">
        <f>VLOOKUP(tblSalaries[[#This Row],[Years of Experience]],Table3[#Data],2,FALSE)</f>
        <v>16+</v>
      </c>
      <c r="O144" s="10">
        <f>VLOOKUP(tblSalaries[[#This Row],[How many hours of a day you work on Excel]],Table8[#Data],2,FALSE)</f>
        <v>5</v>
      </c>
    </row>
    <row r="145" spans="2:15" ht="15" customHeight="1" x14ac:dyDescent="0.2">
      <c r="B145" t="s">
        <v>3857</v>
      </c>
      <c r="C145" s="1">
        <v>41078.768599537034</v>
      </c>
      <c r="D145" s="4" t="s">
        <v>68</v>
      </c>
      <c r="E145">
        <v>35000</v>
      </c>
      <c r="F145" t="s">
        <v>69</v>
      </c>
      <c r="G145" s="10">
        <f>tblSalaries[[#This Row],[clean Salary (in local currency)]]*VLOOKUP(tblSalaries[[#This Row],[Currency]],tblXrate[#Data],2,FALSE)/1000</f>
        <v>55.16623952235495</v>
      </c>
      <c r="H145" t="s">
        <v>1983</v>
      </c>
      <c r="I145" t="s">
        <v>20</v>
      </c>
      <c r="J145" t="s">
        <v>71</v>
      </c>
      <c r="K145" s="10" t="str">
        <f>VLOOKUP(tblSalaries[[#This Row],[Where do you work]],tblCountries[[Actual]:[Mapping2]],3,FALSE)</f>
        <v>UK</v>
      </c>
      <c r="L145" t="s">
        <v>13</v>
      </c>
      <c r="M145">
        <v>34</v>
      </c>
      <c r="N145" s="10" t="str">
        <f>VLOOKUP(tblSalaries[[#This Row],[Years of Experience]],Table3[#Data],2,FALSE)</f>
        <v>16+</v>
      </c>
      <c r="O145" s="10">
        <f>VLOOKUP(tblSalaries[[#This Row],[How many hours of a day you work on Excel]],Table8[#Data],2,FALSE)</f>
        <v>8</v>
      </c>
    </row>
    <row r="146" spans="2:15" ht="15" customHeight="1" x14ac:dyDescent="0.2">
      <c r="B146" t="s">
        <v>3352</v>
      </c>
      <c r="C146" s="1">
        <v>41058.880173611113</v>
      </c>
      <c r="D146" s="4">
        <v>24000</v>
      </c>
      <c r="E146">
        <v>24000</v>
      </c>
      <c r="F146" t="s">
        <v>6</v>
      </c>
      <c r="G146" s="10">
        <f>tblSalaries[[#This Row],[clean Salary (in local currency)]]*VLOOKUP(tblSalaries[[#This Row],[Currency]],tblXrate[#Data],2,FALSE)/1000</f>
        <v>24</v>
      </c>
      <c r="H146" t="s">
        <v>1539</v>
      </c>
      <c r="I146" t="s">
        <v>20</v>
      </c>
      <c r="J146" t="s">
        <v>15</v>
      </c>
      <c r="K146" s="10" t="str">
        <f>VLOOKUP(tblSalaries[[#This Row],[Where do you work]],tblCountries[[Actual]:[Mapping2]],3,FALSE)</f>
        <v>USA</v>
      </c>
      <c r="L146" t="s">
        <v>25</v>
      </c>
      <c r="M146">
        <v>33</v>
      </c>
      <c r="N146" s="10" t="str">
        <f>VLOOKUP(tblSalaries[[#This Row],[Years of Experience]],Table3[#Data],2,FALSE)</f>
        <v>16+</v>
      </c>
      <c r="O146" s="10">
        <f>VLOOKUP(tblSalaries[[#This Row],[How many hours of a day you work on Excel]],Table8[#Data],2,FALSE)</f>
        <v>1.5</v>
      </c>
    </row>
    <row r="147" spans="2:15" ht="15" customHeight="1" x14ac:dyDescent="0.2">
      <c r="B147" t="s">
        <v>2614</v>
      </c>
      <c r="C147" s="1">
        <v>41055.457754629628</v>
      </c>
      <c r="D147" s="4">
        <v>250000</v>
      </c>
      <c r="E147">
        <v>250000</v>
      </c>
      <c r="F147" t="s">
        <v>86</v>
      </c>
      <c r="G147" s="10">
        <f>tblSalaries[[#This Row],[clean Salary (in local currency)]]*VLOOKUP(tblSalaries[[#This Row],[Currency]],tblXrate[#Data],2,FALSE)/1000</f>
        <v>245.8403807575817</v>
      </c>
      <c r="H147" t="s">
        <v>207</v>
      </c>
      <c r="I147" t="s">
        <v>20</v>
      </c>
      <c r="J147" t="s">
        <v>88</v>
      </c>
      <c r="K147" s="10" t="str">
        <f>VLOOKUP(tblSalaries[[#This Row],[Where do you work]],tblCountries[[Actual]:[Mapping2]],3,FALSE)</f>
        <v>Canada</v>
      </c>
      <c r="L147" t="s">
        <v>9</v>
      </c>
      <c r="M147">
        <v>32</v>
      </c>
      <c r="N147" s="10" t="str">
        <f>VLOOKUP(tblSalaries[[#This Row],[Years of Experience]],Table3[#Data],2,FALSE)</f>
        <v>16+</v>
      </c>
      <c r="O147" s="10">
        <f>VLOOKUP(tblSalaries[[#This Row],[How many hours of a day you work on Excel]],Table8[#Data],2,FALSE)</f>
        <v>5</v>
      </c>
    </row>
    <row r="148" spans="2:15" ht="15" customHeight="1" x14ac:dyDescent="0.2">
      <c r="B148" t="s">
        <v>2580</v>
      </c>
      <c r="C148" s="1">
        <v>41055.322268518517</v>
      </c>
      <c r="D148" s="4">
        <v>300000</v>
      </c>
      <c r="E148">
        <v>300000</v>
      </c>
      <c r="F148" t="s">
        <v>6</v>
      </c>
      <c r="G148" s="10">
        <f>tblSalaries[[#This Row],[clean Salary (in local currency)]]*VLOOKUP(tblSalaries[[#This Row],[Currency]],tblXrate[#Data],2,FALSE)/1000</f>
        <v>300</v>
      </c>
      <c r="H148" t="s">
        <v>682</v>
      </c>
      <c r="I148" t="s">
        <v>4001</v>
      </c>
      <c r="J148" t="s">
        <v>15</v>
      </c>
      <c r="K148" s="10" t="str">
        <f>VLOOKUP(tblSalaries[[#This Row],[Where do you work]],tblCountries[[Actual]:[Mapping2]],3,FALSE)</f>
        <v>USA</v>
      </c>
      <c r="L148" t="s">
        <v>18</v>
      </c>
      <c r="M148">
        <v>30</v>
      </c>
      <c r="N148" s="10" t="str">
        <f>VLOOKUP(tblSalaries[[#This Row],[Years of Experience]],Table3[#Data],2,FALSE)</f>
        <v>16+</v>
      </c>
      <c r="O148" s="10">
        <f>VLOOKUP(tblSalaries[[#This Row],[How many hours of a day you work on Excel]],Table8[#Data],2,FALSE)</f>
        <v>2.5</v>
      </c>
    </row>
    <row r="149" spans="2:15" ht="15" customHeight="1" x14ac:dyDescent="0.2">
      <c r="B149" t="s">
        <v>3536</v>
      </c>
      <c r="C149" s="1">
        <v>41061.001782407409</v>
      </c>
      <c r="D149" s="4" t="s">
        <v>1186</v>
      </c>
      <c r="E149">
        <v>700000</v>
      </c>
      <c r="F149" t="s">
        <v>40</v>
      </c>
      <c r="G149" s="10">
        <f>tblSalaries[[#This Row],[clean Salary (in local currency)]]*VLOOKUP(tblSalaries[[#This Row],[Currency]],tblXrate[#Data],2,FALSE)/1000</f>
        <v>12.465541681209798</v>
      </c>
      <c r="H149" t="s">
        <v>1716</v>
      </c>
      <c r="I149" t="s">
        <v>52</v>
      </c>
      <c r="J149" t="s">
        <v>8</v>
      </c>
      <c r="K149" s="10" t="str">
        <f>VLOOKUP(tblSalaries[[#This Row],[Where do you work]],tblCountries[[Actual]:[Mapping2]],3,FALSE)</f>
        <v>India</v>
      </c>
      <c r="L149" t="s">
        <v>13</v>
      </c>
      <c r="M149">
        <v>30</v>
      </c>
      <c r="N149" s="10" t="str">
        <f>VLOOKUP(tblSalaries[[#This Row],[Years of Experience]],Table3[#Data],2,FALSE)</f>
        <v>16+</v>
      </c>
      <c r="O149" s="10">
        <f>VLOOKUP(tblSalaries[[#This Row],[How many hours of a day you work on Excel]],Table8[#Data],2,FALSE)</f>
        <v>8</v>
      </c>
    </row>
    <row r="150" spans="2:15" ht="15" customHeight="1" x14ac:dyDescent="0.2">
      <c r="B150" t="s">
        <v>3368</v>
      </c>
      <c r="C150" s="1">
        <v>41058.918414351851</v>
      </c>
      <c r="D150" s="4">
        <v>150000</v>
      </c>
      <c r="E150">
        <v>150000</v>
      </c>
      <c r="F150" t="s">
        <v>6</v>
      </c>
      <c r="G150" s="10">
        <f>tblSalaries[[#This Row],[clean Salary (in local currency)]]*VLOOKUP(tblSalaries[[#This Row],[Currency]],tblXrate[#Data],2,FALSE)/1000</f>
        <v>150</v>
      </c>
      <c r="H150" t="s">
        <v>1553</v>
      </c>
      <c r="I150" t="s">
        <v>52</v>
      </c>
      <c r="J150" t="s">
        <v>15</v>
      </c>
      <c r="K150" s="10" t="str">
        <f>VLOOKUP(tblSalaries[[#This Row],[Where do you work]],tblCountries[[Actual]:[Mapping2]],3,FALSE)</f>
        <v>USA</v>
      </c>
      <c r="L150" t="s">
        <v>18</v>
      </c>
      <c r="M150">
        <v>30</v>
      </c>
      <c r="N150" s="10" t="str">
        <f>VLOOKUP(tblSalaries[[#This Row],[Years of Experience]],Table3[#Data],2,FALSE)</f>
        <v>16+</v>
      </c>
      <c r="O150" s="10">
        <f>VLOOKUP(tblSalaries[[#This Row],[How many hours of a day you work on Excel]],Table8[#Data],2,FALSE)</f>
        <v>2.5</v>
      </c>
    </row>
    <row r="151" spans="2:15" ht="15" customHeight="1" x14ac:dyDescent="0.2">
      <c r="B151" t="s">
        <v>3387</v>
      </c>
      <c r="C151" s="1">
        <v>41058.985567129632</v>
      </c>
      <c r="D151" s="4">
        <v>150000</v>
      </c>
      <c r="E151">
        <v>150000</v>
      </c>
      <c r="F151" t="s">
        <v>6</v>
      </c>
      <c r="G151" s="10">
        <f>tblSalaries[[#This Row],[clean Salary (in local currency)]]*VLOOKUP(tblSalaries[[#This Row],[Currency]],tblXrate[#Data],2,FALSE)/1000</f>
        <v>150</v>
      </c>
      <c r="H151" t="s">
        <v>72</v>
      </c>
      <c r="I151" t="s">
        <v>20</v>
      </c>
      <c r="J151" t="s">
        <v>15</v>
      </c>
      <c r="K151" s="10" t="str">
        <f>VLOOKUP(tblSalaries[[#This Row],[Where do you work]],tblCountries[[Actual]:[Mapping2]],3,FALSE)</f>
        <v>USA</v>
      </c>
      <c r="L151" t="s">
        <v>18</v>
      </c>
      <c r="M151">
        <v>30</v>
      </c>
      <c r="N151" s="10" t="str">
        <f>VLOOKUP(tblSalaries[[#This Row],[Years of Experience]],Table3[#Data],2,FALSE)</f>
        <v>16+</v>
      </c>
      <c r="O151" s="10">
        <f>VLOOKUP(tblSalaries[[#This Row],[How many hours of a day you work on Excel]],Table8[#Data],2,FALSE)</f>
        <v>2.5</v>
      </c>
    </row>
    <row r="152" spans="2:15" ht="15" customHeight="1" x14ac:dyDescent="0.2">
      <c r="B152" t="s">
        <v>3506</v>
      </c>
      <c r="C152" s="1">
        <v>41060.442800925928</v>
      </c>
      <c r="D152" s="4">
        <v>105000</v>
      </c>
      <c r="E152">
        <v>105000</v>
      </c>
      <c r="F152" t="s">
        <v>6</v>
      </c>
      <c r="G152" s="10">
        <f>tblSalaries[[#This Row],[clean Salary (in local currency)]]*VLOOKUP(tblSalaries[[#This Row],[Currency]],tblXrate[#Data],2,FALSE)/1000</f>
        <v>105</v>
      </c>
      <c r="H152" t="s">
        <v>1677</v>
      </c>
      <c r="I152" t="s">
        <v>52</v>
      </c>
      <c r="J152" t="s">
        <v>15</v>
      </c>
      <c r="K152" s="10" t="str">
        <f>VLOOKUP(tblSalaries[[#This Row],[Where do you work]],tblCountries[[Actual]:[Mapping2]],3,FALSE)</f>
        <v>USA</v>
      </c>
      <c r="L152" t="s">
        <v>25</v>
      </c>
      <c r="M152">
        <v>30</v>
      </c>
      <c r="N152" s="10" t="str">
        <f>VLOOKUP(tblSalaries[[#This Row],[Years of Experience]],Table3[#Data],2,FALSE)</f>
        <v>16+</v>
      </c>
      <c r="O152" s="10">
        <f>VLOOKUP(tblSalaries[[#This Row],[How many hours of a day you work on Excel]],Table8[#Data],2,FALSE)</f>
        <v>1.5</v>
      </c>
    </row>
    <row r="153" spans="2:15" ht="15" customHeight="1" x14ac:dyDescent="0.2">
      <c r="B153" t="s">
        <v>3331</v>
      </c>
      <c r="C153" s="1">
        <v>41058.788402777776</v>
      </c>
      <c r="D153" s="4">
        <v>100000</v>
      </c>
      <c r="E153">
        <v>100000</v>
      </c>
      <c r="F153" t="s">
        <v>82</v>
      </c>
      <c r="G153" s="10">
        <f>tblSalaries[[#This Row],[clean Salary (in local currency)]]*VLOOKUP(tblSalaries[[#This Row],[Currency]],tblXrate[#Data],2,FALSE)/1000</f>
        <v>101.99096564026357</v>
      </c>
      <c r="H153" t="s">
        <v>1517</v>
      </c>
      <c r="I153" t="s">
        <v>356</v>
      </c>
      <c r="J153" t="s">
        <v>84</v>
      </c>
      <c r="K153" s="10" t="str">
        <f>VLOOKUP(tblSalaries[[#This Row],[Where do you work]],tblCountries[[Actual]:[Mapping2]],3,FALSE)</f>
        <v>Australia &amp; NZ</v>
      </c>
      <c r="L153" t="s">
        <v>25</v>
      </c>
      <c r="M153">
        <v>30</v>
      </c>
      <c r="N153" s="10" t="str">
        <f>VLOOKUP(tblSalaries[[#This Row],[Years of Experience]],Table3[#Data],2,FALSE)</f>
        <v>16+</v>
      </c>
      <c r="O153" s="10">
        <f>VLOOKUP(tblSalaries[[#This Row],[How many hours of a day you work on Excel]],Table8[#Data],2,FALSE)</f>
        <v>1.5</v>
      </c>
    </row>
    <row r="154" spans="2:15" ht="15" customHeight="1" x14ac:dyDescent="0.2">
      <c r="B154" t="s">
        <v>3202</v>
      </c>
      <c r="C154" s="1">
        <v>41058.050324074073</v>
      </c>
      <c r="D154" s="4">
        <v>90000</v>
      </c>
      <c r="E154">
        <v>90000</v>
      </c>
      <c r="F154" t="s">
        <v>6</v>
      </c>
      <c r="G154" s="10">
        <f>tblSalaries[[#This Row],[clean Salary (in local currency)]]*VLOOKUP(tblSalaries[[#This Row],[Currency]],tblXrate[#Data],2,FALSE)/1000</f>
        <v>90</v>
      </c>
      <c r="H154" t="s">
        <v>72</v>
      </c>
      <c r="I154" t="s">
        <v>20</v>
      </c>
      <c r="J154" t="s">
        <v>15</v>
      </c>
      <c r="K154" s="10" t="str">
        <f>VLOOKUP(tblSalaries[[#This Row],[Where do you work]],tblCountries[[Actual]:[Mapping2]],3,FALSE)</f>
        <v>USA</v>
      </c>
      <c r="L154" t="s">
        <v>9</v>
      </c>
      <c r="M154">
        <v>30</v>
      </c>
      <c r="N154" s="10" t="str">
        <f>VLOOKUP(tblSalaries[[#This Row],[Years of Experience]],Table3[#Data],2,FALSE)</f>
        <v>16+</v>
      </c>
      <c r="O154" s="10">
        <f>VLOOKUP(tblSalaries[[#This Row],[How many hours of a day you work on Excel]],Table8[#Data],2,FALSE)</f>
        <v>5</v>
      </c>
    </row>
    <row r="155" spans="2:15" ht="15" customHeight="1" x14ac:dyDescent="0.2">
      <c r="B155" t="s">
        <v>3556</v>
      </c>
      <c r="C155" s="1">
        <v>41061.369803240741</v>
      </c>
      <c r="D155" s="4">
        <v>85000</v>
      </c>
      <c r="E155">
        <v>85000</v>
      </c>
      <c r="F155" t="s">
        <v>82</v>
      </c>
      <c r="G155" s="10">
        <f>tblSalaries[[#This Row],[clean Salary (in local currency)]]*VLOOKUP(tblSalaries[[#This Row],[Currency]],tblXrate[#Data],2,FALSE)/1000</f>
        <v>86.692320794224045</v>
      </c>
      <c r="H155" t="s">
        <v>1735</v>
      </c>
      <c r="I155" t="s">
        <v>20</v>
      </c>
      <c r="J155" t="s">
        <v>84</v>
      </c>
      <c r="K155" s="10" t="str">
        <f>VLOOKUP(tblSalaries[[#This Row],[Where do you work]],tblCountries[[Actual]:[Mapping2]],3,FALSE)</f>
        <v>Australia &amp; NZ</v>
      </c>
      <c r="L155" t="s">
        <v>9</v>
      </c>
      <c r="M155">
        <v>30</v>
      </c>
      <c r="N155" s="10" t="str">
        <f>VLOOKUP(tblSalaries[[#This Row],[Years of Experience]],Table3[#Data],2,FALSE)</f>
        <v>16+</v>
      </c>
      <c r="O155" s="10">
        <f>VLOOKUP(tblSalaries[[#This Row],[How many hours of a day you work on Excel]],Table8[#Data],2,FALSE)</f>
        <v>5</v>
      </c>
    </row>
    <row r="156" spans="2:15" ht="15" customHeight="1" x14ac:dyDescent="0.2">
      <c r="B156" t="s">
        <v>3344</v>
      </c>
      <c r="C156" s="1">
        <v>41058.824513888889</v>
      </c>
      <c r="D156" s="4">
        <v>57500</v>
      </c>
      <c r="E156">
        <v>57500</v>
      </c>
      <c r="F156" t="s">
        <v>6</v>
      </c>
      <c r="G156" s="10">
        <f>tblSalaries[[#This Row],[clean Salary (in local currency)]]*VLOOKUP(tblSalaries[[#This Row],[Currency]],tblXrate[#Data],2,FALSE)/1000</f>
        <v>57.5</v>
      </c>
      <c r="H156" t="s">
        <v>1533</v>
      </c>
      <c r="I156" t="s">
        <v>52</v>
      </c>
      <c r="J156" t="s">
        <v>15</v>
      </c>
      <c r="K156" s="10" t="str">
        <f>VLOOKUP(tblSalaries[[#This Row],[Where do you work]],tblCountries[[Actual]:[Mapping2]],3,FALSE)</f>
        <v>USA</v>
      </c>
      <c r="L156" t="s">
        <v>9</v>
      </c>
      <c r="M156">
        <v>30</v>
      </c>
      <c r="N156" s="10" t="str">
        <f>VLOOKUP(tblSalaries[[#This Row],[Years of Experience]],Table3[#Data],2,FALSE)</f>
        <v>16+</v>
      </c>
      <c r="O156" s="10">
        <f>VLOOKUP(tblSalaries[[#This Row],[How many hours of a day you work on Excel]],Table8[#Data],2,FALSE)</f>
        <v>5</v>
      </c>
    </row>
    <row r="157" spans="2:15" ht="15" customHeight="1" x14ac:dyDescent="0.2">
      <c r="B157" t="s">
        <v>3547</v>
      </c>
      <c r="C157" s="1">
        <v>41061.230914351851</v>
      </c>
      <c r="D157" s="4" t="s">
        <v>1725</v>
      </c>
      <c r="E157">
        <v>35000</v>
      </c>
      <c r="F157" t="s">
        <v>69</v>
      </c>
      <c r="G157" s="10">
        <f>tblSalaries[[#This Row],[clean Salary (in local currency)]]*VLOOKUP(tblSalaries[[#This Row],[Currency]],tblXrate[#Data],2,FALSE)/1000</f>
        <v>55.16623952235495</v>
      </c>
      <c r="H157" t="s">
        <v>1726</v>
      </c>
      <c r="I157" t="s">
        <v>4001</v>
      </c>
      <c r="J157" t="s">
        <v>71</v>
      </c>
      <c r="K157" s="10" t="str">
        <f>VLOOKUP(tblSalaries[[#This Row],[Where do you work]],tblCountries[[Actual]:[Mapping2]],3,FALSE)</f>
        <v>UK</v>
      </c>
      <c r="L157" t="s">
        <v>18</v>
      </c>
      <c r="M157">
        <v>30</v>
      </c>
      <c r="N157" s="10" t="str">
        <f>VLOOKUP(tblSalaries[[#This Row],[Years of Experience]],Table3[#Data],2,FALSE)</f>
        <v>16+</v>
      </c>
      <c r="O157" s="10">
        <f>VLOOKUP(tblSalaries[[#This Row],[How many hours of a day you work on Excel]],Table8[#Data],2,FALSE)</f>
        <v>2.5</v>
      </c>
    </row>
    <row r="158" spans="2:15" ht="15" customHeight="1" x14ac:dyDescent="0.2">
      <c r="B158" t="s">
        <v>2637</v>
      </c>
      <c r="C158" s="1">
        <v>41055.491180555553</v>
      </c>
      <c r="D158" s="4">
        <v>53000</v>
      </c>
      <c r="E158">
        <v>53000</v>
      </c>
      <c r="F158" t="s">
        <v>6</v>
      </c>
      <c r="G158" s="10">
        <f>tblSalaries[[#This Row],[clean Salary (in local currency)]]*VLOOKUP(tblSalaries[[#This Row],[Currency]],tblXrate[#Data],2,FALSE)/1000</f>
        <v>53</v>
      </c>
      <c r="H158" t="s">
        <v>14</v>
      </c>
      <c r="I158" t="s">
        <v>20</v>
      </c>
      <c r="J158" t="s">
        <v>15</v>
      </c>
      <c r="K158" s="10" t="str">
        <f>VLOOKUP(tblSalaries[[#This Row],[Where do you work]],tblCountries[[Actual]:[Mapping2]],3,FALSE)</f>
        <v>USA</v>
      </c>
      <c r="L158" t="s">
        <v>9</v>
      </c>
      <c r="M158">
        <v>30</v>
      </c>
      <c r="N158" s="10" t="str">
        <f>VLOOKUP(tblSalaries[[#This Row],[Years of Experience]],Table3[#Data],2,FALSE)</f>
        <v>16+</v>
      </c>
      <c r="O158" s="10">
        <f>VLOOKUP(tblSalaries[[#This Row],[How many hours of a day you work on Excel]],Table8[#Data],2,FALSE)</f>
        <v>5</v>
      </c>
    </row>
    <row r="159" spans="2:15" ht="15" customHeight="1" x14ac:dyDescent="0.2">
      <c r="B159" t="s">
        <v>3070</v>
      </c>
      <c r="C159" s="1">
        <v>41057.658599537041</v>
      </c>
      <c r="D159" s="4" t="s">
        <v>1223</v>
      </c>
      <c r="E159">
        <v>50000</v>
      </c>
      <c r="F159" t="s">
        <v>6</v>
      </c>
      <c r="G159" s="10">
        <f>tblSalaries[[#This Row],[clean Salary (in local currency)]]*VLOOKUP(tblSalaries[[#This Row],[Currency]],tblXrate[#Data],2,FALSE)/1000</f>
        <v>50</v>
      </c>
      <c r="H159" t="s">
        <v>1224</v>
      </c>
      <c r="I159" t="s">
        <v>52</v>
      </c>
      <c r="J159" t="s">
        <v>8</v>
      </c>
      <c r="K159" s="10" t="str">
        <f>VLOOKUP(tblSalaries[[#This Row],[Where do you work]],tblCountries[[Actual]:[Mapping2]],3,FALSE)</f>
        <v>India</v>
      </c>
      <c r="L159" t="s">
        <v>18</v>
      </c>
      <c r="M159">
        <v>30</v>
      </c>
      <c r="N159" s="10" t="str">
        <f>VLOOKUP(tblSalaries[[#This Row],[Years of Experience]],Table3[#Data],2,FALSE)</f>
        <v>16+</v>
      </c>
      <c r="O159" s="10">
        <f>VLOOKUP(tblSalaries[[#This Row],[How many hours of a day you work on Excel]],Table8[#Data],2,FALSE)</f>
        <v>2.5</v>
      </c>
    </row>
    <row r="160" spans="2:15" ht="15" customHeight="1" x14ac:dyDescent="0.2">
      <c r="B160" t="s">
        <v>3283</v>
      </c>
      <c r="C160" s="1">
        <v>41058.590601851851</v>
      </c>
      <c r="D160" s="4" t="s">
        <v>1460</v>
      </c>
      <c r="E160">
        <v>49000</v>
      </c>
      <c r="F160" t="s">
        <v>82</v>
      </c>
      <c r="G160" s="10">
        <f>tblSalaries[[#This Row],[clean Salary (in local currency)]]*VLOOKUP(tblSalaries[[#This Row],[Currency]],tblXrate[#Data],2,FALSE)/1000</f>
        <v>49.975573163729152</v>
      </c>
      <c r="H160" t="s">
        <v>1461</v>
      </c>
      <c r="I160" t="s">
        <v>488</v>
      </c>
      <c r="J160" t="s">
        <v>84</v>
      </c>
      <c r="K160" s="10" t="str">
        <f>VLOOKUP(tblSalaries[[#This Row],[Where do you work]],tblCountries[[Actual]:[Mapping2]],3,FALSE)</f>
        <v>Australia &amp; NZ</v>
      </c>
      <c r="L160" t="s">
        <v>9</v>
      </c>
      <c r="M160">
        <v>30</v>
      </c>
      <c r="N160" s="10" t="str">
        <f>VLOOKUP(tblSalaries[[#This Row],[Years of Experience]],Table3[#Data],2,FALSE)</f>
        <v>16+</v>
      </c>
      <c r="O160" s="10">
        <f>VLOOKUP(tblSalaries[[#This Row],[How many hours of a day you work on Excel]],Table8[#Data],2,FALSE)</f>
        <v>5</v>
      </c>
    </row>
    <row r="161" spans="2:15" ht="15" customHeight="1" x14ac:dyDescent="0.2">
      <c r="B161" t="s">
        <v>3379</v>
      </c>
      <c r="C161" s="1">
        <v>41058.955833333333</v>
      </c>
      <c r="D161" s="4" t="s">
        <v>1562</v>
      </c>
      <c r="E161">
        <v>37000</v>
      </c>
      <c r="F161" t="s">
        <v>6</v>
      </c>
      <c r="G161" s="10">
        <f>tblSalaries[[#This Row],[clean Salary (in local currency)]]*VLOOKUP(tblSalaries[[#This Row],[Currency]],tblXrate[#Data],2,FALSE)/1000</f>
        <v>37</v>
      </c>
      <c r="H161" t="s">
        <v>1563</v>
      </c>
      <c r="I161" t="s">
        <v>3999</v>
      </c>
      <c r="J161" t="s">
        <v>15</v>
      </c>
      <c r="K161" s="10" t="str">
        <f>VLOOKUP(tblSalaries[[#This Row],[Where do you work]],tblCountries[[Actual]:[Mapping2]],3,FALSE)</f>
        <v>USA</v>
      </c>
      <c r="L161" t="s">
        <v>18</v>
      </c>
      <c r="M161">
        <v>30</v>
      </c>
      <c r="N161" s="10" t="str">
        <f>VLOOKUP(tblSalaries[[#This Row],[Years of Experience]],Table3[#Data],2,FALSE)</f>
        <v>16+</v>
      </c>
      <c r="O161" s="10">
        <f>VLOOKUP(tblSalaries[[#This Row],[How many hours of a day you work on Excel]],Table8[#Data],2,FALSE)</f>
        <v>2.5</v>
      </c>
    </row>
    <row r="162" spans="2:15" ht="15" customHeight="1" x14ac:dyDescent="0.2">
      <c r="B162" t="s">
        <v>2929</v>
      </c>
      <c r="C162" s="1">
        <v>41056.991261574076</v>
      </c>
      <c r="D162" s="4" t="s">
        <v>520</v>
      </c>
      <c r="E162">
        <v>30000</v>
      </c>
      <c r="F162" t="s">
        <v>6</v>
      </c>
      <c r="G162" s="10">
        <f>tblSalaries[[#This Row],[clean Salary (in local currency)]]*VLOOKUP(tblSalaries[[#This Row],[Currency]],tblXrate[#Data],2,FALSE)/1000</f>
        <v>30</v>
      </c>
      <c r="H162" t="s">
        <v>1077</v>
      </c>
      <c r="I162" t="s">
        <v>310</v>
      </c>
      <c r="J162" t="s">
        <v>1078</v>
      </c>
      <c r="K162" s="10" t="str">
        <f>VLOOKUP(tblSalaries[[#This Row],[Where do you work]],tblCountries[[Actual]:[Mapping2]],3,FALSE)</f>
        <v>Middle East</v>
      </c>
      <c r="L162" t="s">
        <v>18</v>
      </c>
      <c r="M162">
        <v>30</v>
      </c>
      <c r="N162" s="10" t="str">
        <f>VLOOKUP(tblSalaries[[#This Row],[Years of Experience]],Table3[#Data],2,FALSE)</f>
        <v>16+</v>
      </c>
      <c r="O162" s="10">
        <f>VLOOKUP(tblSalaries[[#This Row],[How many hours of a day you work on Excel]],Table8[#Data],2,FALSE)</f>
        <v>2.5</v>
      </c>
    </row>
    <row r="163" spans="2:15" ht="15" customHeight="1" x14ac:dyDescent="0.2">
      <c r="B163" t="s">
        <v>3393</v>
      </c>
      <c r="C163" s="1">
        <v>41059.024224537039</v>
      </c>
      <c r="D163" s="4">
        <v>107000</v>
      </c>
      <c r="E163">
        <v>107000</v>
      </c>
      <c r="F163" t="s">
        <v>6</v>
      </c>
      <c r="G163" s="10">
        <f>tblSalaries[[#This Row],[clean Salary (in local currency)]]*VLOOKUP(tblSalaries[[#This Row],[Currency]],tblXrate[#Data],2,FALSE)/1000</f>
        <v>107</v>
      </c>
      <c r="H163" t="s">
        <v>1574</v>
      </c>
      <c r="I163" t="s">
        <v>52</v>
      </c>
      <c r="J163" t="s">
        <v>15</v>
      </c>
      <c r="K163" s="10" t="str">
        <f>VLOOKUP(tblSalaries[[#This Row],[Where do you work]],tblCountries[[Actual]:[Mapping2]],3,FALSE)</f>
        <v>USA</v>
      </c>
      <c r="L163" t="s">
        <v>13</v>
      </c>
      <c r="M163">
        <v>29</v>
      </c>
      <c r="N163" s="10" t="str">
        <f>VLOOKUP(tblSalaries[[#This Row],[Years of Experience]],Table3[#Data],2,FALSE)</f>
        <v>16+</v>
      </c>
      <c r="O163" s="10">
        <f>VLOOKUP(tblSalaries[[#This Row],[How many hours of a day you work on Excel]],Table8[#Data],2,FALSE)</f>
        <v>8</v>
      </c>
    </row>
    <row r="164" spans="2:15" ht="15" customHeight="1" x14ac:dyDescent="0.2">
      <c r="B164" t="s">
        <v>3256</v>
      </c>
      <c r="C164" s="1">
        <v>41058.447094907409</v>
      </c>
      <c r="D164" s="4">
        <v>500000</v>
      </c>
      <c r="E164">
        <v>500000</v>
      </c>
      <c r="F164" t="s">
        <v>40</v>
      </c>
      <c r="G164" s="10">
        <f>tblSalaries[[#This Row],[clean Salary (in local currency)]]*VLOOKUP(tblSalaries[[#This Row],[Currency]],tblXrate[#Data],2,FALSE)/1000</f>
        <v>8.9039583437212837</v>
      </c>
      <c r="H164" t="s">
        <v>1427</v>
      </c>
      <c r="I164" t="s">
        <v>52</v>
      </c>
      <c r="J164" t="s">
        <v>8</v>
      </c>
      <c r="K164" s="10" t="str">
        <f>VLOOKUP(tblSalaries[[#This Row],[Where do you work]],tblCountries[[Actual]:[Mapping2]],3,FALSE)</f>
        <v>India</v>
      </c>
      <c r="L164" t="s">
        <v>18</v>
      </c>
      <c r="M164">
        <v>29</v>
      </c>
      <c r="N164" s="10" t="str">
        <f>VLOOKUP(tblSalaries[[#This Row],[Years of Experience]],Table3[#Data],2,FALSE)</f>
        <v>16+</v>
      </c>
      <c r="O164" s="10">
        <f>VLOOKUP(tblSalaries[[#This Row],[How many hours of a day you work on Excel]],Table8[#Data],2,FALSE)</f>
        <v>2.5</v>
      </c>
    </row>
    <row r="165" spans="2:15" ht="15" customHeight="1" x14ac:dyDescent="0.2">
      <c r="B165" t="s">
        <v>3295</v>
      </c>
      <c r="C165" s="1">
        <v>41058.650289351855</v>
      </c>
      <c r="D165" s="4" t="s">
        <v>1479</v>
      </c>
      <c r="E165">
        <v>600000</v>
      </c>
      <c r="F165" t="s">
        <v>40</v>
      </c>
      <c r="G165" s="10">
        <f>tblSalaries[[#This Row],[clean Salary (in local currency)]]*VLOOKUP(tblSalaries[[#This Row],[Currency]],tblXrate[#Data],2,FALSE)/1000</f>
        <v>10.684750012465541</v>
      </c>
      <c r="H165" t="s">
        <v>432</v>
      </c>
      <c r="I165" t="s">
        <v>52</v>
      </c>
      <c r="J165" t="s">
        <v>8</v>
      </c>
      <c r="K165" s="10" t="str">
        <f>VLOOKUP(tblSalaries[[#This Row],[Where do you work]],tblCountries[[Actual]:[Mapping2]],3,FALSE)</f>
        <v>India</v>
      </c>
      <c r="L165" t="s">
        <v>18</v>
      </c>
      <c r="M165">
        <v>28</v>
      </c>
      <c r="N165" s="10" t="str">
        <f>VLOOKUP(tblSalaries[[#This Row],[Years of Experience]],Table3[#Data],2,FALSE)</f>
        <v>16+</v>
      </c>
      <c r="O165" s="10">
        <f>VLOOKUP(tblSalaries[[#This Row],[How many hours of a day you work on Excel]],Table8[#Data],2,FALSE)</f>
        <v>2.5</v>
      </c>
    </row>
    <row r="166" spans="2:15" ht="15" customHeight="1" x14ac:dyDescent="0.2">
      <c r="B166" t="s">
        <v>3264</v>
      </c>
      <c r="C166" s="1">
        <v>41058.494155092594</v>
      </c>
      <c r="D166" s="4">
        <v>192000</v>
      </c>
      <c r="E166">
        <v>192000</v>
      </c>
      <c r="F166" t="s">
        <v>6</v>
      </c>
      <c r="G166" s="10">
        <f>tblSalaries[[#This Row],[clean Salary (in local currency)]]*VLOOKUP(tblSalaries[[#This Row],[Currency]],tblXrate[#Data],2,FALSE)/1000</f>
        <v>192</v>
      </c>
      <c r="H166" t="s">
        <v>1438</v>
      </c>
      <c r="I166" t="s">
        <v>4001</v>
      </c>
      <c r="J166" t="s">
        <v>15</v>
      </c>
      <c r="K166" s="10" t="str">
        <f>VLOOKUP(tblSalaries[[#This Row],[Where do you work]],tblCountries[[Actual]:[Mapping2]],3,FALSE)</f>
        <v>USA</v>
      </c>
      <c r="L166" t="s">
        <v>13</v>
      </c>
      <c r="M166">
        <v>27</v>
      </c>
      <c r="N166" s="10" t="str">
        <f>VLOOKUP(tblSalaries[[#This Row],[Years of Experience]],Table3[#Data],2,FALSE)</f>
        <v>16+</v>
      </c>
      <c r="O166" s="10">
        <f>VLOOKUP(tblSalaries[[#This Row],[How many hours of a day you work on Excel]],Table8[#Data],2,FALSE)</f>
        <v>8</v>
      </c>
    </row>
    <row r="167" spans="2:15" ht="15" customHeight="1" x14ac:dyDescent="0.2">
      <c r="B167" t="s">
        <v>3497</v>
      </c>
      <c r="C167" s="1">
        <v>41060.259513888886</v>
      </c>
      <c r="D167" s="4">
        <v>62000</v>
      </c>
      <c r="E167">
        <v>62000</v>
      </c>
      <c r="F167" t="s">
        <v>6</v>
      </c>
      <c r="G167" s="10">
        <f>tblSalaries[[#This Row],[clean Salary (in local currency)]]*VLOOKUP(tblSalaries[[#This Row],[Currency]],tblXrate[#Data],2,FALSE)/1000</f>
        <v>62</v>
      </c>
      <c r="H167" t="s">
        <v>1672</v>
      </c>
      <c r="I167" t="s">
        <v>20</v>
      </c>
      <c r="J167" t="s">
        <v>15</v>
      </c>
      <c r="K167" s="10" t="str">
        <f>VLOOKUP(tblSalaries[[#This Row],[Where do you work]],tblCountries[[Actual]:[Mapping2]],3,FALSE)</f>
        <v>USA</v>
      </c>
      <c r="L167" t="s">
        <v>13</v>
      </c>
      <c r="M167">
        <v>27</v>
      </c>
      <c r="N167" s="10" t="str">
        <f>VLOOKUP(tblSalaries[[#This Row],[Years of Experience]],Table3[#Data],2,FALSE)</f>
        <v>16+</v>
      </c>
      <c r="O167" s="10">
        <f>VLOOKUP(tblSalaries[[#This Row],[How many hours of a day you work on Excel]],Table8[#Data],2,FALSE)</f>
        <v>8</v>
      </c>
    </row>
    <row r="168" spans="2:15" ht="15" customHeight="1" x14ac:dyDescent="0.2">
      <c r="B168" t="s">
        <v>2577</v>
      </c>
      <c r="C168" s="1">
        <v>41055.314108796294</v>
      </c>
      <c r="D168" s="4">
        <v>130000</v>
      </c>
      <c r="E168">
        <v>130000</v>
      </c>
      <c r="F168" t="s">
        <v>82</v>
      </c>
      <c r="G168" s="10">
        <f>tblSalaries[[#This Row],[clean Salary (in local currency)]]*VLOOKUP(tblSalaries[[#This Row],[Currency]],tblXrate[#Data],2,FALSE)/1000</f>
        <v>132.58825533234264</v>
      </c>
      <c r="H168" t="s">
        <v>310</v>
      </c>
      <c r="I168" t="s">
        <v>310</v>
      </c>
      <c r="J168" t="s">
        <v>84</v>
      </c>
      <c r="K168" s="10" t="str">
        <f>VLOOKUP(tblSalaries[[#This Row],[Where do you work]],tblCountries[[Actual]:[Mapping2]],3,FALSE)</f>
        <v>Australia &amp; NZ</v>
      </c>
      <c r="L168" t="s">
        <v>18</v>
      </c>
      <c r="M168">
        <v>27</v>
      </c>
      <c r="N168" s="10" t="str">
        <f>VLOOKUP(tblSalaries[[#This Row],[Years of Experience]],Table3[#Data],2,FALSE)</f>
        <v>16+</v>
      </c>
      <c r="O168" s="10">
        <f>VLOOKUP(tblSalaries[[#This Row],[How many hours of a day you work on Excel]],Table8[#Data],2,FALSE)</f>
        <v>2.5</v>
      </c>
    </row>
    <row r="169" spans="2:15" ht="15" customHeight="1" x14ac:dyDescent="0.2">
      <c r="B169" t="s">
        <v>2816</v>
      </c>
      <c r="C169" s="1">
        <v>41055.95108796296</v>
      </c>
      <c r="D169" s="4">
        <v>75000</v>
      </c>
      <c r="E169">
        <v>75000</v>
      </c>
      <c r="F169" t="s">
        <v>6</v>
      </c>
      <c r="G169" s="10">
        <f>tblSalaries[[#This Row],[clean Salary (in local currency)]]*VLOOKUP(tblSalaries[[#This Row],[Currency]],tblXrate[#Data],2,FALSE)/1000</f>
        <v>75</v>
      </c>
      <c r="H169" t="s">
        <v>947</v>
      </c>
      <c r="I169" t="s">
        <v>20</v>
      </c>
      <c r="J169" t="s">
        <v>15</v>
      </c>
      <c r="K169" s="10" t="str">
        <f>VLOOKUP(tblSalaries[[#This Row],[Where do you work]],tblCountries[[Actual]:[Mapping2]],3,FALSE)</f>
        <v>USA</v>
      </c>
      <c r="L169" t="s">
        <v>18</v>
      </c>
      <c r="M169">
        <v>27</v>
      </c>
      <c r="N169" s="10" t="str">
        <f>VLOOKUP(tblSalaries[[#This Row],[Years of Experience]],Table3[#Data],2,FALSE)</f>
        <v>16+</v>
      </c>
      <c r="O169" s="10">
        <f>VLOOKUP(tblSalaries[[#This Row],[How many hours of a day you work on Excel]],Table8[#Data],2,FALSE)</f>
        <v>2.5</v>
      </c>
    </row>
    <row r="170" spans="2:15" ht="15" customHeight="1" x14ac:dyDescent="0.2">
      <c r="B170" t="s">
        <v>2570</v>
      </c>
      <c r="C170" s="1">
        <v>41055.289687500001</v>
      </c>
      <c r="D170" s="4" t="s">
        <v>675</v>
      </c>
      <c r="E170">
        <v>28800</v>
      </c>
      <c r="F170" t="s">
        <v>69</v>
      </c>
      <c r="G170" s="10">
        <f>tblSalaries[[#This Row],[clean Salary (in local currency)]]*VLOOKUP(tblSalaries[[#This Row],[Currency]],tblXrate[#Data],2,FALSE)/1000</f>
        <v>45.393934235537785</v>
      </c>
      <c r="H170" t="s">
        <v>642</v>
      </c>
      <c r="I170" t="s">
        <v>52</v>
      </c>
      <c r="J170" t="s">
        <v>71</v>
      </c>
      <c r="K170" s="10" t="str">
        <f>VLOOKUP(tblSalaries[[#This Row],[Where do you work]],tblCountries[[Actual]:[Mapping2]],3,FALSE)</f>
        <v>UK</v>
      </c>
      <c r="L170" t="s">
        <v>9</v>
      </c>
      <c r="M170">
        <v>27</v>
      </c>
      <c r="N170" s="10" t="str">
        <f>VLOOKUP(tblSalaries[[#This Row],[Years of Experience]],Table3[#Data],2,FALSE)</f>
        <v>16+</v>
      </c>
      <c r="O170" s="10">
        <f>VLOOKUP(tblSalaries[[#This Row],[How many hours of a day you work on Excel]],Table8[#Data],2,FALSE)</f>
        <v>5</v>
      </c>
    </row>
    <row r="171" spans="2:15" ht="15" customHeight="1" x14ac:dyDescent="0.2">
      <c r="B171" t="s">
        <v>3856</v>
      </c>
      <c r="C171" s="1">
        <v>41078.744351851848</v>
      </c>
      <c r="D171" s="4" t="s">
        <v>1326</v>
      </c>
      <c r="E171">
        <v>350000</v>
      </c>
      <c r="F171" t="s">
        <v>40</v>
      </c>
      <c r="G171" s="10">
        <f>tblSalaries[[#This Row],[clean Salary (in local currency)]]*VLOOKUP(tblSalaries[[#This Row],[Currency]],tblXrate[#Data],2,FALSE)/1000</f>
        <v>6.2327708406048989</v>
      </c>
      <c r="H171" t="s">
        <v>1982</v>
      </c>
      <c r="I171" t="s">
        <v>52</v>
      </c>
      <c r="J171" t="s">
        <v>8</v>
      </c>
      <c r="K171" s="10" t="str">
        <f>VLOOKUP(tblSalaries[[#This Row],[Where do you work]],tblCountries[[Actual]:[Mapping2]],3,FALSE)</f>
        <v>India</v>
      </c>
      <c r="L171" t="s">
        <v>18</v>
      </c>
      <c r="M171">
        <v>27</v>
      </c>
      <c r="N171" s="10" t="str">
        <f>VLOOKUP(tblSalaries[[#This Row],[Years of Experience]],Table3[#Data],2,FALSE)</f>
        <v>16+</v>
      </c>
      <c r="O171" s="10">
        <f>VLOOKUP(tblSalaries[[#This Row],[How many hours of a day you work on Excel]],Table8[#Data],2,FALSE)</f>
        <v>2.5</v>
      </c>
    </row>
    <row r="172" spans="2:15" ht="15" customHeight="1" x14ac:dyDescent="0.2">
      <c r="B172" t="s">
        <v>2616</v>
      </c>
      <c r="C172" s="1">
        <v>41055.459675925929</v>
      </c>
      <c r="D172" s="4">
        <v>700</v>
      </c>
      <c r="E172">
        <v>8400</v>
      </c>
      <c r="F172" t="s">
        <v>6</v>
      </c>
      <c r="G172" s="10">
        <f>tblSalaries[[#This Row],[clean Salary (in local currency)]]*VLOOKUP(tblSalaries[[#This Row],[Currency]],tblXrate[#Data],2,FALSE)/1000</f>
        <v>8.4</v>
      </c>
      <c r="H172" t="s">
        <v>722</v>
      </c>
      <c r="I172" t="s">
        <v>52</v>
      </c>
      <c r="J172" t="s">
        <v>8</v>
      </c>
      <c r="K172" s="10" t="str">
        <f>VLOOKUP(tblSalaries[[#This Row],[Where do you work]],tblCountries[[Actual]:[Mapping2]],3,FALSE)</f>
        <v>India</v>
      </c>
      <c r="L172" t="s">
        <v>13</v>
      </c>
      <c r="M172">
        <v>26</v>
      </c>
      <c r="N172" s="10" t="str">
        <f>VLOOKUP(tblSalaries[[#This Row],[Years of Experience]],Table3[#Data],2,FALSE)</f>
        <v>16+</v>
      </c>
      <c r="O172" s="10">
        <f>VLOOKUP(tblSalaries[[#This Row],[How many hours of a day you work on Excel]],Table8[#Data],2,FALSE)</f>
        <v>8</v>
      </c>
    </row>
    <row r="173" spans="2:15" ht="15" customHeight="1" x14ac:dyDescent="0.2">
      <c r="B173" t="s">
        <v>3053</v>
      </c>
      <c r="C173" s="1">
        <v>41057.620162037034</v>
      </c>
      <c r="D173" s="4">
        <v>50000</v>
      </c>
      <c r="E173">
        <v>50000</v>
      </c>
      <c r="F173" t="s">
        <v>6</v>
      </c>
      <c r="G173" s="10">
        <f>tblSalaries[[#This Row],[clean Salary (in local currency)]]*VLOOKUP(tblSalaries[[#This Row],[Currency]],tblXrate[#Data],2,FALSE)/1000</f>
        <v>50</v>
      </c>
      <c r="H173" t="s">
        <v>593</v>
      </c>
      <c r="I173" t="s">
        <v>4001</v>
      </c>
      <c r="J173" t="s">
        <v>8</v>
      </c>
      <c r="K173" s="10" t="str">
        <f>VLOOKUP(tblSalaries[[#This Row],[Where do you work]],tblCountries[[Actual]:[Mapping2]],3,FALSE)</f>
        <v>India</v>
      </c>
      <c r="L173" t="s">
        <v>25</v>
      </c>
      <c r="M173">
        <v>26</v>
      </c>
      <c r="N173" s="10" t="str">
        <f>VLOOKUP(tblSalaries[[#This Row],[Years of Experience]],Table3[#Data],2,FALSE)</f>
        <v>16+</v>
      </c>
      <c r="O173" s="10">
        <f>VLOOKUP(tblSalaries[[#This Row],[How many hours of a day you work on Excel]],Table8[#Data],2,FALSE)</f>
        <v>1.5</v>
      </c>
    </row>
    <row r="174" spans="2:15" ht="15" customHeight="1" x14ac:dyDescent="0.2">
      <c r="B174" t="s">
        <v>3177</v>
      </c>
      <c r="C174" s="1">
        <v>41057.976064814815</v>
      </c>
      <c r="D174" s="4" t="s">
        <v>1345</v>
      </c>
      <c r="E174">
        <v>82000</v>
      </c>
      <c r="F174" t="s">
        <v>22</v>
      </c>
      <c r="G174" s="10">
        <f>tblSalaries[[#This Row],[clean Salary (in local currency)]]*VLOOKUP(tblSalaries[[#This Row],[Currency]],tblXrate[#Data],2,FALSE)/1000</f>
        <v>104.17275399731184</v>
      </c>
      <c r="H174" t="s">
        <v>1346</v>
      </c>
      <c r="I174" t="s">
        <v>52</v>
      </c>
      <c r="J174" t="s">
        <v>628</v>
      </c>
      <c r="K174" s="10" t="str">
        <f>VLOOKUP(tblSalaries[[#This Row],[Where do you work]],tblCountries[[Actual]:[Mapping2]],3,FALSE)</f>
        <v>EU-16</v>
      </c>
      <c r="L174" t="s">
        <v>13</v>
      </c>
      <c r="M174">
        <v>25</v>
      </c>
      <c r="N174" s="10" t="str">
        <f>VLOOKUP(tblSalaries[[#This Row],[Years of Experience]],Table3[#Data],2,FALSE)</f>
        <v>16+</v>
      </c>
      <c r="O174" s="10">
        <f>VLOOKUP(tblSalaries[[#This Row],[How many hours of a day you work on Excel]],Table8[#Data],2,FALSE)</f>
        <v>8</v>
      </c>
    </row>
    <row r="175" spans="2:15" ht="15" customHeight="1" x14ac:dyDescent="0.2">
      <c r="B175" t="s">
        <v>3296</v>
      </c>
      <c r="C175" s="1">
        <v>41058.65048611111</v>
      </c>
      <c r="D175" s="4">
        <v>139000</v>
      </c>
      <c r="E175">
        <v>139000</v>
      </c>
      <c r="F175" t="s">
        <v>22</v>
      </c>
      <c r="G175" s="10">
        <f>tblSalaries[[#This Row],[clean Salary (in local currency)]]*VLOOKUP(tblSalaries[[#This Row],[Currency]],tblXrate[#Data],2,FALSE)/1000</f>
        <v>176.58552201983346</v>
      </c>
      <c r="H175" t="s">
        <v>1480</v>
      </c>
      <c r="I175" t="s">
        <v>52</v>
      </c>
      <c r="J175" t="s">
        <v>24</v>
      </c>
      <c r="K175" s="10" t="str">
        <f>VLOOKUP(tblSalaries[[#This Row],[Where do you work]],tblCountries[[Actual]:[Mapping2]],3,FALSE)</f>
        <v>EU-16</v>
      </c>
      <c r="L175" t="s">
        <v>25</v>
      </c>
      <c r="M175">
        <v>25</v>
      </c>
      <c r="N175" s="10" t="str">
        <f>VLOOKUP(tblSalaries[[#This Row],[Years of Experience]],Table3[#Data],2,FALSE)</f>
        <v>16+</v>
      </c>
      <c r="O175" s="10">
        <f>VLOOKUP(tblSalaries[[#This Row],[How many hours of a day you work on Excel]],Table8[#Data],2,FALSE)</f>
        <v>1.5</v>
      </c>
    </row>
    <row r="176" spans="2:15" ht="15" customHeight="1" x14ac:dyDescent="0.2">
      <c r="B176" t="s">
        <v>3366</v>
      </c>
      <c r="C176" s="1">
        <v>41058.912881944445</v>
      </c>
      <c r="D176" s="4">
        <v>62000</v>
      </c>
      <c r="E176">
        <v>62000</v>
      </c>
      <c r="F176" t="s">
        <v>6</v>
      </c>
      <c r="G176" s="10">
        <f>tblSalaries[[#This Row],[clean Salary (in local currency)]]*VLOOKUP(tblSalaries[[#This Row],[Currency]],tblXrate[#Data],2,FALSE)/1000</f>
        <v>62</v>
      </c>
      <c r="H176" t="s">
        <v>1551</v>
      </c>
      <c r="I176" t="s">
        <v>67</v>
      </c>
      <c r="J176" t="s">
        <v>15</v>
      </c>
      <c r="K176" s="10" t="str">
        <f>VLOOKUP(tblSalaries[[#This Row],[Where do you work]],tblCountries[[Actual]:[Mapping2]],3,FALSE)</f>
        <v>USA</v>
      </c>
      <c r="L176" t="s">
        <v>13</v>
      </c>
      <c r="M176">
        <v>25</v>
      </c>
      <c r="N176" s="10" t="str">
        <f>VLOOKUP(tblSalaries[[#This Row],[Years of Experience]],Table3[#Data],2,FALSE)</f>
        <v>16+</v>
      </c>
      <c r="O176" s="10">
        <f>VLOOKUP(tblSalaries[[#This Row],[How many hours of a day you work on Excel]],Table8[#Data],2,FALSE)</f>
        <v>8</v>
      </c>
    </row>
    <row r="177" spans="2:15" ht="15" customHeight="1" x14ac:dyDescent="0.2">
      <c r="B177" t="s">
        <v>2915</v>
      </c>
      <c r="C177" s="1">
        <v>41056.890057870369</v>
      </c>
      <c r="D177" s="4">
        <v>150000</v>
      </c>
      <c r="E177">
        <v>150000</v>
      </c>
      <c r="F177" t="s">
        <v>6</v>
      </c>
      <c r="G177" s="10">
        <f>tblSalaries[[#This Row],[clean Salary (in local currency)]]*VLOOKUP(tblSalaries[[#This Row],[Currency]],tblXrate[#Data],2,FALSE)/1000</f>
        <v>150</v>
      </c>
      <c r="H177" t="s">
        <v>488</v>
      </c>
      <c r="I177" t="s">
        <v>488</v>
      </c>
      <c r="J177" t="s">
        <v>15</v>
      </c>
      <c r="K177" s="10" t="str">
        <f>VLOOKUP(tblSalaries[[#This Row],[Where do you work]],tblCountries[[Actual]:[Mapping2]],3,FALSE)</f>
        <v>USA</v>
      </c>
      <c r="L177" t="s">
        <v>9</v>
      </c>
      <c r="M177">
        <v>25</v>
      </c>
      <c r="N177" s="10" t="str">
        <f>VLOOKUP(tblSalaries[[#This Row],[Years of Experience]],Table3[#Data],2,FALSE)</f>
        <v>16+</v>
      </c>
      <c r="O177" s="10">
        <f>VLOOKUP(tblSalaries[[#This Row],[How many hours of a day you work on Excel]],Table8[#Data],2,FALSE)</f>
        <v>5</v>
      </c>
    </row>
    <row r="178" spans="2:15" ht="15" customHeight="1" x14ac:dyDescent="0.2">
      <c r="B178" t="s">
        <v>2986</v>
      </c>
      <c r="C178" s="1">
        <v>41057.431921296295</v>
      </c>
      <c r="D178" s="4" t="s">
        <v>1132</v>
      </c>
      <c r="E178">
        <v>180000</v>
      </c>
      <c r="F178" t="s">
        <v>670</v>
      </c>
      <c r="G178" s="10">
        <f>tblSalaries[[#This Row],[clean Salary (in local currency)]]*VLOOKUP(tblSalaries[[#This Row],[Currency]],tblXrate[#Data],2,FALSE)/1000</f>
        <v>143.56585684888898</v>
      </c>
      <c r="H178" t="s">
        <v>448</v>
      </c>
      <c r="I178" t="s">
        <v>52</v>
      </c>
      <c r="J178" t="s">
        <v>672</v>
      </c>
      <c r="K178" s="10" t="str">
        <f>VLOOKUP(tblSalaries[[#This Row],[Where do you work]],tblCountries[[Actual]:[Mapping2]],3,FALSE)</f>
        <v>Australia &amp; NZ</v>
      </c>
      <c r="L178" t="s">
        <v>9</v>
      </c>
      <c r="M178">
        <v>25</v>
      </c>
      <c r="N178" s="10" t="str">
        <f>VLOOKUP(tblSalaries[[#This Row],[Years of Experience]],Table3[#Data],2,FALSE)</f>
        <v>16+</v>
      </c>
      <c r="O178" s="10">
        <f>VLOOKUP(tblSalaries[[#This Row],[How many hours of a day you work on Excel]],Table8[#Data],2,FALSE)</f>
        <v>5</v>
      </c>
    </row>
    <row r="179" spans="2:15" ht="15" customHeight="1" x14ac:dyDescent="0.2">
      <c r="B179" t="s">
        <v>2860</v>
      </c>
      <c r="C179" s="1">
        <v>41056.305023148147</v>
      </c>
      <c r="D179" s="4">
        <v>135000</v>
      </c>
      <c r="E179">
        <v>135000</v>
      </c>
      <c r="F179" t="s">
        <v>6</v>
      </c>
      <c r="G179" s="10">
        <f>tblSalaries[[#This Row],[clean Salary (in local currency)]]*VLOOKUP(tblSalaries[[#This Row],[Currency]],tblXrate[#Data],2,FALSE)/1000</f>
        <v>135</v>
      </c>
      <c r="H179" t="s">
        <v>999</v>
      </c>
      <c r="I179" t="s">
        <v>4001</v>
      </c>
      <c r="J179" t="s">
        <v>15</v>
      </c>
      <c r="K179" s="10" t="str">
        <f>VLOOKUP(tblSalaries[[#This Row],[Where do you work]],tblCountries[[Actual]:[Mapping2]],3,FALSE)</f>
        <v>USA</v>
      </c>
      <c r="L179" t="s">
        <v>9</v>
      </c>
      <c r="M179">
        <v>25</v>
      </c>
      <c r="N179" s="10" t="str">
        <f>VLOOKUP(tblSalaries[[#This Row],[Years of Experience]],Table3[#Data],2,FALSE)</f>
        <v>16+</v>
      </c>
      <c r="O179" s="10">
        <f>VLOOKUP(tblSalaries[[#This Row],[How many hours of a day you work on Excel]],Table8[#Data],2,FALSE)</f>
        <v>5</v>
      </c>
    </row>
    <row r="180" spans="2:15" ht="15" customHeight="1" x14ac:dyDescent="0.2">
      <c r="B180" t="s">
        <v>3376</v>
      </c>
      <c r="C180" s="1">
        <v>41058.949421296296</v>
      </c>
      <c r="D180" s="4">
        <v>130000</v>
      </c>
      <c r="E180">
        <v>130000</v>
      </c>
      <c r="F180" t="s">
        <v>6</v>
      </c>
      <c r="G180" s="10">
        <f>tblSalaries[[#This Row],[clean Salary (in local currency)]]*VLOOKUP(tblSalaries[[#This Row],[Currency]],tblXrate[#Data],2,FALSE)/1000</f>
        <v>130</v>
      </c>
      <c r="H180" t="s">
        <v>52</v>
      </c>
      <c r="I180" t="s">
        <v>52</v>
      </c>
      <c r="J180" t="s">
        <v>15</v>
      </c>
      <c r="K180" s="10" t="str">
        <f>VLOOKUP(tblSalaries[[#This Row],[Where do you work]],tblCountries[[Actual]:[Mapping2]],3,FALSE)</f>
        <v>USA</v>
      </c>
      <c r="L180" t="s">
        <v>25</v>
      </c>
      <c r="M180">
        <v>25</v>
      </c>
      <c r="N180" s="10" t="str">
        <f>VLOOKUP(tblSalaries[[#This Row],[Years of Experience]],Table3[#Data],2,FALSE)</f>
        <v>16+</v>
      </c>
      <c r="O180" s="10">
        <f>VLOOKUP(tblSalaries[[#This Row],[How many hours of a day you work on Excel]],Table8[#Data],2,FALSE)</f>
        <v>1.5</v>
      </c>
    </row>
    <row r="181" spans="2:15" ht="15" customHeight="1" x14ac:dyDescent="0.2">
      <c r="B181" t="s">
        <v>3339</v>
      </c>
      <c r="C181" s="1">
        <v>41058.800219907411</v>
      </c>
      <c r="D181" s="4">
        <v>125000</v>
      </c>
      <c r="E181">
        <v>125000</v>
      </c>
      <c r="F181" t="s">
        <v>6</v>
      </c>
      <c r="G181" s="10">
        <f>tblSalaries[[#This Row],[clean Salary (in local currency)]]*VLOOKUP(tblSalaries[[#This Row],[Currency]],tblXrate[#Data],2,FALSE)/1000</f>
        <v>125</v>
      </c>
      <c r="H181" t="s">
        <v>642</v>
      </c>
      <c r="I181" t="s">
        <v>52</v>
      </c>
      <c r="J181" t="s">
        <v>15</v>
      </c>
      <c r="K181" s="10" t="str">
        <f>VLOOKUP(tblSalaries[[#This Row],[Where do you work]],tblCountries[[Actual]:[Mapping2]],3,FALSE)</f>
        <v>USA</v>
      </c>
      <c r="L181" t="s">
        <v>9</v>
      </c>
      <c r="M181">
        <v>25</v>
      </c>
      <c r="N181" s="10" t="str">
        <f>VLOOKUP(tblSalaries[[#This Row],[Years of Experience]],Table3[#Data],2,FALSE)</f>
        <v>16+</v>
      </c>
      <c r="O181" s="10">
        <f>VLOOKUP(tblSalaries[[#This Row],[How many hours of a day you work on Excel]],Table8[#Data],2,FALSE)</f>
        <v>5</v>
      </c>
    </row>
    <row r="182" spans="2:15" ht="15" customHeight="1" x14ac:dyDescent="0.2">
      <c r="B182" t="s">
        <v>3193</v>
      </c>
      <c r="C182" s="1">
        <v>41058.01829861111</v>
      </c>
      <c r="D182" s="4" t="s">
        <v>1361</v>
      </c>
      <c r="E182">
        <v>625000</v>
      </c>
      <c r="F182" t="s">
        <v>1362</v>
      </c>
      <c r="G182" s="10">
        <f>tblSalaries[[#This Row],[clean Salary (in local currency)]]*VLOOKUP(tblSalaries[[#This Row],[Currency]],tblXrate[#Data],2,FALSE)/1000</f>
        <v>106.815148267971</v>
      </c>
      <c r="H182" t="s">
        <v>1363</v>
      </c>
      <c r="I182" t="s">
        <v>52</v>
      </c>
      <c r="J182" t="s">
        <v>877</v>
      </c>
      <c r="K182" s="10" t="str">
        <f>VLOOKUP(tblSalaries[[#This Row],[Where do you work]],tblCountries[[Actual]:[Mapping2]],3,FALSE)</f>
        <v>EU</v>
      </c>
      <c r="L182" t="s">
        <v>9</v>
      </c>
      <c r="M182">
        <v>25</v>
      </c>
      <c r="N182" s="10" t="str">
        <f>VLOOKUP(tblSalaries[[#This Row],[Years of Experience]],Table3[#Data],2,FALSE)</f>
        <v>16+</v>
      </c>
      <c r="O182" s="10">
        <f>VLOOKUP(tblSalaries[[#This Row],[How many hours of a day you work on Excel]],Table8[#Data],2,FALSE)</f>
        <v>5</v>
      </c>
    </row>
    <row r="183" spans="2:15" ht="15" customHeight="1" x14ac:dyDescent="0.2">
      <c r="B183" t="s">
        <v>3535</v>
      </c>
      <c r="C183" s="1">
        <v>41060.992083333331</v>
      </c>
      <c r="D183" s="4" t="s">
        <v>1714</v>
      </c>
      <c r="E183">
        <v>90000</v>
      </c>
      <c r="F183" t="s">
        <v>6</v>
      </c>
      <c r="G183" s="10">
        <f>tblSalaries[[#This Row],[clean Salary (in local currency)]]*VLOOKUP(tblSalaries[[#This Row],[Currency]],tblXrate[#Data],2,FALSE)/1000</f>
        <v>90</v>
      </c>
      <c r="H183" t="s">
        <v>1715</v>
      </c>
      <c r="I183" t="s">
        <v>52</v>
      </c>
      <c r="J183" t="s">
        <v>15</v>
      </c>
      <c r="K183" s="10" t="str">
        <f>VLOOKUP(tblSalaries[[#This Row],[Where do you work]],tblCountries[[Actual]:[Mapping2]],3,FALSE)</f>
        <v>USA</v>
      </c>
      <c r="L183" t="s">
        <v>9</v>
      </c>
      <c r="M183">
        <v>25</v>
      </c>
      <c r="N183" s="10" t="str">
        <f>VLOOKUP(tblSalaries[[#This Row],[Years of Experience]],Table3[#Data],2,FALSE)</f>
        <v>16+</v>
      </c>
      <c r="O183" s="10">
        <f>VLOOKUP(tblSalaries[[#This Row],[How many hours of a day you work on Excel]],Table8[#Data],2,FALSE)</f>
        <v>5</v>
      </c>
    </row>
    <row r="184" spans="2:15" ht="15" customHeight="1" x14ac:dyDescent="0.2">
      <c r="B184" t="s">
        <v>3359</v>
      </c>
      <c r="C184" s="1">
        <v>41058.901504629626</v>
      </c>
      <c r="D184" s="4">
        <v>85000</v>
      </c>
      <c r="E184">
        <v>85000</v>
      </c>
      <c r="F184" t="s">
        <v>6</v>
      </c>
      <c r="G184" s="10">
        <f>tblSalaries[[#This Row],[clean Salary (in local currency)]]*VLOOKUP(tblSalaries[[#This Row],[Currency]],tblXrate[#Data],2,FALSE)/1000</f>
        <v>85</v>
      </c>
      <c r="H184" t="s">
        <v>1544</v>
      </c>
      <c r="I184" t="s">
        <v>279</v>
      </c>
      <c r="J184" t="s">
        <v>15</v>
      </c>
      <c r="K184" s="10" t="str">
        <f>VLOOKUP(tblSalaries[[#This Row],[Where do you work]],tblCountries[[Actual]:[Mapping2]],3,FALSE)</f>
        <v>USA</v>
      </c>
      <c r="L184" t="s">
        <v>18</v>
      </c>
      <c r="M184">
        <v>25</v>
      </c>
      <c r="N184" s="10" t="str">
        <f>VLOOKUP(tblSalaries[[#This Row],[Years of Experience]],Table3[#Data],2,FALSE)</f>
        <v>16+</v>
      </c>
      <c r="O184" s="10">
        <f>VLOOKUP(tblSalaries[[#This Row],[How many hours of a day you work on Excel]],Table8[#Data],2,FALSE)</f>
        <v>2.5</v>
      </c>
    </row>
    <row r="185" spans="2:15" ht="15" customHeight="1" x14ac:dyDescent="0.2">
      <c r="B185" t="s">
        <v>2949</v>
      </c>
      <c r="C185" s="1">
        <v>41057.222696759258</v>
      </c>
      <c r="D185" s="4">
        <v>80000</v>
      </c>
      <c r="E185">
        <v>80000</v>
      </c>
      <c r="F185" t="s">
        <v>82</v>
      </c>
      <c r="G185" s="10">
        <f>tblSalaries[[#This Row],[clean Salary (in local currency)]]*VLOOKUP(tblSalaries[[#This Row],[Currency]],tblXrate[#Data],2,FALSE)/1000</f>
        <v>81.592772512210871</v>
      </c>
      <c r="H185" t="s">
        <v>1101</v>
      </c>
      <c r="I185" t="s">
        <v>52</v>
      </c>
      <c r="J185" t="s">
        <v>84</v>
      </c>
      <c r="K185" s="10" t="str">
        <f>VLOOKUP(tblSalaries[[#This Row],[Where do you work]],tblCountries[[Actual]:[Mapping2]],3,FALSE)</f>
        <v>Australia &amp; NZ</v>
      </c>
      <c r="L185" t="s">
        <v>9</v>
      </c>
      <c r="M185">
        <v>25</v>
      </c>
      <c r="N185" s="10" t="str">
        <f>VLOOKUP(tblSalaries[[#This Row],[Years of Experience]],Table3[#Data],2,FALSE)</f>
        <v>16+</v>
      </c>
      <c r="O185" s="10">
        <f>VLOOKUP(tblSalaries[[#This Row],[How many hours of a day you work on Excel]],Table8[#Data],2,FALSE)</f>
        <v>5</v>
      </c>
    </row>
    <row r="186" spans="2:15" ht="15" customHeight="1" x14ac:dyDescent="0.2">
      <c r="B186" t="s">
        <v>2585</v>
      </c>
      <c r="C186" s="1">
        <v>41055.334537037037</v>
      </c>
      <c r="D186" s="4">
        <v>75000</v>
      </c>
      <c r="E186">
        <v>75000</v>
      </c>
      <c r="F186" t="s">
        <v>6</v>
      </c>
      <c r="G186" s="10">
        <f>tblSalaries[[#This Row],[clean Salary (in local currency)]]*VLOOKUP(tblSalaries[[#This Row],[Currency]],tblXrate[#Data],2,FALSE)/1000</f>
        <v>75</v>
      </c>
      <c r="H186" t="s">
        <v>686</v>
      </c>
      <c r="I186" t="s">
        <v>20</v>
      </c>
      <c r="J186" t="s">
        <v>15</v>
      </c>
      <c r="K186" s="10" t="str">
        <f>VLOOKUP(tblSalaries[[#This Row],[Where do you work]],tblCountries[[Actual]:[Mapping2]],3,FALSE)</f>
        <v>USA</v>
      </c>
      <c r="L186" t="s">
        <v>18</v>
      </c>
      <c r="M186">
        <v>25</v>
      </c>
      <c r="N186" s="10" t="str">
        <f>VLOOKUP(tblSalaries[[#This Row],[Years of Experience]],Table3[#Data],2,FALSE)</f>
        <v>16+</v>
      </c>
      <c r="O186" s="10">
        <f>VLOOKUP(tblSalaries[[#This Row],[How many hours of a day you work on Excel]],Table8[#Data],2,FALSE)</f>
        <v>2.5</v>
      </c>
    </row>
    <row r="187" spans="2:15" ht="15" customHeight="1" x14ac:dyDescent="0.2">
      <c r="B187" t="s">
        <v>3231</v>
      </c>
      <c r="C187" s="1">
        <v>41058.241365740738</v>
      </c>
      <c r="D187" s="4" t="s">
        <v>1402</v>
      </c>
      <c r="E187">
        <v>43000</v>
      </c>
      <c r="F187" t="s">
        <v>69</v>
      </c>
      <c r="G187" s="10">
        <f>tblSalaries[[#This Row],[clean Salary (in local currency)]]*VLOOKUP(tblSalaries[[#This Row],[Currency]],tblXrate[#Data],2,FALSE)/1000</f>
        <v>67.775665698893221</v>
      </c>
      <c r="H187" t="s">
        <v>181</v>
      </c>
      <c r="I187" t="s">
        <v>488</v>
      </c>
      <c r="J187" t="s">
        <v>71</v>
      </c>
      <c r="K187" s="10" t="str">
        <f>VLOOKUP(tblSalaries[[#This Row],[Where do you work]],tblCountries[[Actual]:[Mapping2]],3,FALSE)</f>
        <v>UK</v>
      </c>
      <c r="L187" t="s">
        <v>9</v>
      </c>
      <c r="M187">
        <v>25</v>
      </c>
      <c r="N187" s="10" t="str">
        <f>VLOOKUP(tblSalaries[[#This Row],[Years of Experience]],Table3[#Data],2,FALSE)</f>
        <v>16+</v>
      </c>
      <c r="O187" s="10">
        <f>VLOOKUP(tblSalaries[[#This Row],[How many hours of a day you work on Excel]],Table8[#Data],2,FALSE)</f>
        <v>5</v>
      </c>
    </row>
    <row r="188" spans="2:15" ht="15" customHeight="1" x14ac:dyDescent="0.2">
      <c r="B188" t="s">
        <v>3074</v>
      </c>
      <c r="C188" s="1">
        <v>41057.666504629633</v>
      </c>
      <c r="D188" s="4">
        <v>40500</v>
      </c>
      <c r="E188">
        <v>40500</v>
      </c>
      <c r="F188" t="s">
        <v>69</v>
      </c>
      <c r="G188" s="10">
        <f>tblSalaries[[#This Row],[clean Salary (in local currency)]]*VLOOKUP(tblSalaries[[#This Row],[Currency]],tblXrate[#Data],2,FALSE)/1000</f>
        <v>63.835220018725003</v>
      </c>
      <c r="H188" t="s">
        <v>1227</v>
      </c>
      <c r="I188" t="s">
        <v>52</v>
      </c>
      <c r="J188" t="s">
        <v>71</v>
      </c>
      <c r="K188" s="10" t="str">
        <f>VLOOKUP(tblSalaries[[#This Row],[Where do you work]],tblCountries[[Actual]:[Mapping2]],3,FALSE)</f>
        <v>UK</v>
      </c>
      <c r="L188" t="s">
        <v>18</v>
      </c>
      <c r="M188">
        <v>25</v>
      </c>
      <c r="N188" s="10" t="str">
        <f>VLOOKUP(tblSalaries[[#This Row],[Years of Experience]],Table3[#Data],2,FALSE)</f>
        <v>16+</v>
      </c>
      <c r="O188" s="10">
        <f>VLOOKUP(tblSalaries[[#This Row],[How many hours of a day you work on Excel]],Table8[#Data],2,FALSE)</f>
        <v>2.5</v>
      </c>
    </row>
    <row r="189" spans="2:15" ht="15" customHeight="1" x14ac:dyDescent="0.2">
      <c r="B189" t="s">
        <v>3649</v>
      </c>
      <c r="C189" s="1">
        <v>41065.285833333335</v>
      </c>
      <c r="D189" s="4" t="s">
        <v>1238</v>
      </c>
      <c r="E189">
        <v>40000</v>
      </c>
      <c r="F189" t="s">
        <v>69</v>
      </c>
      <c r="G189" s="10">
        <f>tblSalaries[[#This Row],[clean Salary (in local currency)]]*VLOOKUP(tblSalaries[[#This Row],[Currency]],tblXrate[#Data],2,FALSE)/1000</f>
        <v>63.04713088269137</v>
      </c>
      <c r="H189" t="s">
        <v>1820</v>
      </c>
      <c r="I189" t="s">
        <v>67</v>
      </c>
      <c r="J189" t="s">
        <v>71</v>
      </c>
      <c r="K189" s="10" t="str">
        <f>VLOOKUP(tblSalaries[[#This Row],[Where do you work]],tblCountries[[Actual]:[Mapping2]],3,FALSE)</f>
        <v>UK</v>
      </c>
      <c r="L189" t="s">
        <v>18</v>
      </c>
      <c r="M189">
        <v>25</v>
      </c>
      <c r="N189" s="10" t="str">
        <f>VLOOKUP(tblSalaries[[#This Row],[Years of Experience]],Table3[#Data],2,FALSE)</f>
        <v>16+</v>
      </c>
      <c r="O189" s="10">
        <f>VLOOKUP(tblSalaries[[#This Row],[How many hours of a day you work on Excel]],Table8[#Data],2,FALSE)</f>
        <v>2.5</v>
      </c>
    </row>
    <row r="190" spans="2:15" ht="15" customHeight="1" x14ac:dyDescent="0.2">
      <c r="B190" t="s">
        <v>3414</v>
      </c>
      <c r="C190" s="1">
        <v>41059.17627314815</v>
      </c>
      <c r="D190" s="4">
        <v>61000</v>
      </c>
      <c r="E190">
        <v>61000</v>
      </c>
      <c r="F190" t="s">
        <v>6</v>
      </c>
      <c r="G190" s="10">
        <f>tblSalaries[[#This Row],[clean Salary (in local currency)]]*VLOOKUP(tblSalaries[[#This Row],[Currency]],tblXrate[#Data],2,FALSE)/1000</f>
        <v>61</v>
      </c>
      <c r="H190" t="s">
        <v>1593</v>
      </c>
      <c r="I190" t="s">
        <v>52</v>
      </c>
      <c r="J190" t="s">
        <v>15</v>
      </c>
      <c r="K190" s="10" t="str">
        <f>VLOOKUP(tblSalaries[[#This Row],[Where do you work]],tblCountries[[Actual]:[Mapping2]],3,FALSE)</f>
        <v>USA</v>
      </c>
      <c r="L190" t="s">
        <v>18</v>
      </c>
      <c r="M190">
        <v>25</v>
      </c>
      <c r="N190" s="10" t="str">
        <f>VLOOKUP(tblSalaries[[#This Row],[Years of Experience]],Table3[#Data],2,FALSE)</f>
        <v>16+</v>
      </c>
      <c r="O190" s="10">
        <f>VLOOKUP(tblSalaries[[#This Row],[How many hours of a day you work on Excel]],Table8[#Data],2,FALSE)</f>
        <v>2.5</v>
      </c>
    </row>
    <row r="191" spans="2:15" ht="15" customHeight="1" x14ac:dyDescent="0.2">
      <c r="B191" t="s">
        <v>3690</v>
      </c>
      <c r="C191" s="1">
        <v>41066.926701388889</v>
      </c>
      <c r="D191" s="4" t="s">
        <v>1851</v>
      </c>
      <c r="E191">
        <v>36000</v>
      </c>
      <c r="F191" t="s">
        <v>69</v>
      </c>
      <c r="G191" s="10">
        <f>tblSalaries[[#This Row],[clean Salary (in local currency)]]*VLOOKUP(tblSalaries[[#This Row],[Currency]],tblXrate[#Data],2,FALSE)/1000</f>
        <v>56.742417794422224</v>
      </c>
      <c r="H191" t="s">
        <v>1852</v>
      </c>
      <c r="I191" t="s">
        <v>52</v>
      </c>
      <c r="J191" t="s">
        <v>71</v>
      </c>
      <c r="K191" s="10" t="str">
        <f>VLOOKUP(tblSalaries[[#This Row],[Where do you work]],tblCountries[[Actual]:[Mapping2]],3,FALSE)</f>
        <v>UK</v>
      </c>
      <c r="L191" t="s">
        <v>25</v>
      </c>
      <c r="M191">
        <v>25</v>
      </c>
      <c r="N191" s="10" t="str">
        <f>VLOOKUP(tblSalaries[[#This Row],[Years of Experience]],Table3[#Data],2,FALSE)</f>
        <v>16+</v>
      </c>
      <c r="O191" s="10">
        <f>VLOOKUP(tblSalaries[[#This Row],[How many hours of a day you work on Excel]],Table8[#Data],2,FALSE)</f>
        <v>1.5</v>
      </c>
    </row>
    <row r="192" spans="2:15" ht="15" customHeight="1" x14ac:dyDescent="0.2">
      <c r="B192" t="s">
        <v>3233</v>
      </c>
      <c r="C192" s="1">
        <v>41058.255694444444</v>
      </c>
      <c r="D192" s="4">
        <v>50846</v>
      </c>
      <c r="E192">
        <v>50846</v>
      </c>
      <c r="F192" t="s">
        <v>6</v>
      </c>
      <c r="G192" s="10">
        <f>tblSalaries[[#This Row],[clean Salary (in local currency)]]*VLOOKUP(tblSalaries[[#This Row],[Currency]],tblXrate[#Data],2,FALSE)/1000</f>
        <v>50.845999999999997</v>
      </c>
      <c r="H192" t="s">
        <v>1404</v>
      </c>
      <c r="I192" t="s">
        <v>20</v>
      </c>
      <c r="J192" t="s">
        <v>15</v>
      </c>
      <c r="K192" s="10" t="str">
        <f>VLOOKUP(tblSalaries[[#This Row],[Where do you work]],tblCountries[[Actual]:[Mapping2]],3,FALSE)</f>
        <v>USA</v>
      </c>
      <c r="L192" t="s">
        <v>9</v>
      </c>
      <c r="M192">
        <v>25</v>
      </c>
      <c r="N192" s="10" t="str">
        <f>VLOOKUP(tblSalaries[[#This Row],[Years of Experience]],Table3[#Data],2,FALSE)</f>
        <v>16+</v>
      </c>
      <c r="O192" s="10">
        <f>VLOOKUP(tblSalaries[[#This Row],[How many hours of a day you work on Excel]],Table8[#Data],2,FALSE)</f>
        <v>5</v>
      </c>
    </row>
    <row r="193" spans="2:15" ht="15" customHeight="1" x14ac:dyDescent="0.2">
      <c r="B193" t="s">
        <v>2595</v>
      </c>
      <c r="C193" s="1">
        <v>41055.369444444441</v>
      </c>
      <c r="D193" s="4">
        <v>50000</v>
      </c>
      <c r="E193">
        <v>50000</v>
      </c>
      <c r="F193" t="s">
        <v>6</v>
      </c>
      <c r="G193" s="10">
        <f>tblSalaries[[#This Row],[clean Salary (in local currency)]]*VLOOKUP(tblSalaries[[#This Row],[Currency]],tblXrate[#Data],2,FALSE)/1000</f>
        <v>50</v>
      </c>
      <c r="H193" t="s">
        <v>696</v>
      </c>
      <c r="I193" t="s">
        <v>52</v>
      </c>
      <c r="J193" t="s">
        <v>8</v>
      </c>
      <c r="K193" s="10" t="str">
        <f>VLOOKUP(tblSalaries[[#This Row],[Where do you work]],tblCountries[[Actual]:[Mapping2]],3,FALSE)</f>
        <v>India</v>
      </c>
      <c r="L193" t="s">
        <v>25</v>
      </c>
      <c r="M193">
        <v>25</v>
      </c>
      <c r="N193" s="10" t="str">
        <f>VLOOKUP(tblSalaries[[#This Row],[Years of Experience]],Table3[#Data],2,FALSE)</f>
        <v>16+</v>
      </c>
      <c r="O193" s="10">
        <f>VLOOKUP(tblSalaries[[#This Row],[How many hours of a day you work on Excel]],Table8[#Data],2,FALSE)</f>
        <v>1.5</v>
      </c>
    </row>
    <row r="194" spans="2:15" ht="15" customHeight="1" x14ac:dyDescent="0.2">
      <c r="B194" t="s">
        <v>3165</v>
      </c>
      <c r="C194" s="1">
        <v>41057.955324074072</v>
      </c>
      <c r="D194" s="4" t="s">
        <v>1328</v>
      </c>
      <c r="E194">
        <v>50000</v>
      </c>
      <c r="F194" t="s">
        <v>6</v>
      </c>
      <c r="G194" s="10">
        <f>tblSalaries[[#This Row],[clean Salary (in local currency)]]*VLOOKUP(tblSalaries[[#This Row],[Currency]],tblXrate[#Data],2,FALSE)/1000</f>
        <v>50</v>
      </c>
      <c r="H194" t="s">
        <v>279</v>
      </c>
      <c r="I194" t="s">
        <v>279</v>
      </c>
      <c r="J194" t="s">
        <v>171</v>
      </c>
      <c r="K194" s="10" t="str">
        <f>VLOOKUP(tblSalaries[[#This Row],[Where do you work]],tblCountries[[Actual]:[Mapping2]],3,FALSE)</f>
        <v>East&amp;South Asia</v>
      </c>
      <c r="L194" t="s">
        <v>18</v>
      </c>
      <c r="M194">
        <v>25</v>
      </c>
      <c r="N194" s="10" t="str">
        <f>VLOOKUP(tblSalaries[[#This Row],[Years of Experience]],Table3[#Data],2,FALSE)</f>
        <v>16+</v>
      </c>
      <c r="O194" s="10">
        <f>VLOOKUP(tblSalaries[[#This Row],[How many hours of a day you work on Excel]],Table8[#Data],2,FALSE)</f>
        <v>2.5</v>
      </c>
    </row>
    <row r="195" spans="2:15" ht="15" customHeight="1" x14ac:dyDescent="0.2">
      <c r="B195" t="s">
        <v>3208</v>
      </c>
      <c r="C195" s="1">
        <v>41058.073067129626</v>
      </c>
      <c r="D195" s="4">
        <v>4100</v>
      </c>
      <c r="E195">
        <v>49200</v>
      </c>
      <c r="F195" t="s">
        <v>6</v>
      </c>
      <c r="G195" s="10">
        <f>tblSalaries[[#This Row],[clean Salary (in local currency)]]*VLOOKUP(tblSalaries[[#This Row],[Currency]],tblXrate[#Data],2,FALSE)/1000</f>
        <v>49.2</v>
      </c>
      <c r="H195" t="s">
        <v>1358</v>
      </c>
      <c r="I195" t="s">
        <v>310</v>
      </c>
      <c r="J195" t="s">
        <v>1377</v>
      </c>
      <c r="K195" s="10" t="str">
        <f>VLOOKUP(tblSalaries[[#This Row],[Where do you work]],tblCountries[[Actual]:[Mapping2]],3,FALSE)</f>
        <v>Middle East</v>
      </c>
      <c r="L195" t="s">
        <v>18</v>
      </c>
      <c r="M195">
        <v>25</v>
      </c>
      <c r="N195" s="10" t="str">
        <f>VLOOKUP(tblSalaries[[#This Row],[Years of Experience]],Table3[#Data],2,FALSE)</f>
        <v>16+</v>
      </c>
      <c r="O195" s="10">
        <f>VLOOKUP(tblSalaries[[#This Row],[How many hours of a day you work on Excel]],Table8[#Data],2,FALSE)</f>
        <v>2.5</v>
      </c>
    </row>
    <row r="196" spans="2:15" ht="15" customHeight="1" x14ac:dyDescent="0.2">
      <c r="B196" t="s">
        <v>3790</v>
      </c>
      <c r="C196" s="1">
        <v>41073.194178240738</v>
      </c>
      <c r="D196" s="4">
        <v>42307.199999999997</v>
      </c>
      <c r="E196">
        <v>42307</v>
      </c>
      <c r="F196" t="s">
        <v>6</v>
      </c>
      <c r="G196" s="10">
        <f>tblSalaries[[#This Row],[clean Salary (in local currency)]]*VLOOKUP(tblSalaries[[#This Row],[Currency]],tblXrate[#Data],2,FALSE)/1000</f>
        <v>42.307000000000002</v>
      </c>
      <c r="H196" t="s">
        <v>1927</v>
      </c>
      <c r="I196" t="s">
        <v>20</v>
      </c>
      <c r="J196" t="s">
        <v>15</v>
      </c>
      <c r="K196" s="10" t="str">
        <f>VLOOKUP(tblSalaries[[#This Row],[Where do you work]],tblCountries[[Actual]:[Mapping2]],3,FALSE)</f>
        <v>USA</v>
      </c>
      <c r="L196" t="s">
        <v>18</v>
      </c>
      <c r="M196">
        <v>25</v>
      </c>
      <c r="N196" s="10" t="str">
        <f>VLOOKUP(tblSalaries[[#This Row],[Years of Experience]],Table3[#Data],2,FALSE)</f>
        <v>16+</v>
      </c>
      <c r="O196" s="10">
        <f>VLOOKUP(tblSalaries[[#This Row],[How many hours of a day you work on Excel]],Table8[#Data],2,FALSE)</f>
        <v>2.5</v>
      </c>
    </row>
    <row r="197" spans="2:15" ht="15" customHeight="1" x14ac:dyDescent="0.2">
      <c r="B197" t="s">
        <v>3024</v>
      </c>
      <c r="C197" s="1">
        <v>41057.560949074075</v>
      </c>
      <c r="D197" s="4" t="s">
        <v>1177</v>
      </c>
      <c r="E197">
        <v>1000000</v>
      </c>
      <c r="F197" t="s">
        <v>40</v>
      </c>
      <c r="G197" s="10">
        <f>tblSalaries[[#This Row],[clean Salary (in local currency)]]*VLOOKUP(tblSalaries[[#This Row],[Currency]],tblXrate[#Data],2,FALSE)/1000</f>
        <v>17.807916687442567</v>
      </c>
      <c r="H197" t="s">
        <v>1178</v>
      </c>
      <c r="I197" t="s">
        <v>20</v>
      </c>
      <c r="J197" t="s">
        <v>8</v>
      </c>
      <c r="K197" s="10" t="str">
        <f>VLOOKUP(tblSalaries[[#This Row],[Where do you work]],tblCountries[[Actual]:[Mapping2]],3,FALSE)</f>
        <v>India</v>
      </c>
      <c r="L197" t="s">
        <v>25</v>
      </c>
      <c r="M197">
        <v>25</v>
      </c>
      <c r="N197" s="10" t="str">
        <f>VLOOKUP(tblSalaries[[#This Row],[Years of Experience]],Table3[#Data],2,FALSE)</f>
        <v>16+</v>
      </c>
      <c r="O197" s="10">
        <f>VLOOKUP(tblSalaries[[#This Row],[How many hours of a day you work on Excel]],Table8[#Data],2,FALSE)</f>
        <v>1.5</v>
      </c>
    </row>
    <row r="198" spans="2:15" ht="15" customHeight="1" x14ac:dyDescent="0.2">
      <c r="B198" t="s">
        <v>3142</v>
      </c>
      <c r="C198" s="1">
        <v>41057.922361111108</v>
      </c>
      <c r="D198" s="4" t="s">
        <v>1299</v>
      </c>
      <c r="E198">
        <v>500000</v>
      </c>
      <c r="F198" t="s">
        <v>40</v>
      </c>
      <c r="G198" s="10">
        <f>tblSalaries[[#This Row],[clean Salary (in local currency)]]*VLOOKUP(tblSalaries[[#This Row],[Currency]],tblXrate[#Data],2,FALSE)/1000</f>
        <v>8.9039583437212837</v>
      </c>
      <c r="H198" t="s">
        <v>938</v>
      </c>
      <c r="I198" t="s">
        <v>52</v>
      </c>
      <c r="J198" t="s">
        <v>8</v>
      </c>
      <c r="K198" s="10" t="str">
        <f>VLOOKUP(tblSalaries[[#This Row],[Where do you work]],tblCountries[[Actual]:[Mapping2]],3,FALSE)</f>
        <v>India</v>
      </c>
      <c r="L198" t="s">
        <v>25</v>
      </c>
      <c r="M198">
        <v>25</v>
      </c>
      <c r="N198" s="10" t="str">
        <f>VLOOKUP(tblSalaries[[#This Row],[Years of Experience]],Table3[#Data],2,FALSE)</f>
        <v>16+</v>
      </c>
      <c r="O198" s="10">
        <f>VLOOKUP(tblSalaries[[#This Row],[How many hours of a day you work on Excel]],Table8[#Data],2,FALSE)</f>
        <v>1.5</v>
      </c>
    </row>
    <row r="199" spans="2:15" ht="15" customHeight="1" x14ac:dyDescent="0.2">
      <c r="B199" t="s">
        <v>3811</v>
      </c>
      <c r="C199" s="1">
        <v>41075.036550925928</v>
      </c>
      <c r="D199" s="4">
        <v>2000</v>
      </c>
      <c r="E199">
        <v>24000</v>
      </c>
      <c r="F199" t="s">
        <v>6</v>
      </c>
      <c r="G199" s="10">
        <f>tblSalaries[[#This Row],[clean Salary (in local currency)]]*VLOOKUP(tblSalaries[[#This Row],[Currency]],tblXrate[#Data],2,FALSE)/1000</f>
        <v>24</v>
      </c>
      <c r="H199" t="s">
        <v>380</v>
      </c>
      <c r="I199" t="s">
        <v>488</v>
      </c>
      <c r="J199" t="s">
        <v>65</v>
      </c>
      <c r="K199" s="10" t="str">
        <f>VLOOKUP(tblSalaries[[#This Row],[Where do you work]],tblCountries[[Actual]:[Mapping2]],3,FALSE)</f>
        <v>Russia &amp; CEE</v>
      </c>
      <c r="L199" t="s">
        <v>13</v>
      </c>
      <c r="M199">
        <v>23</v>
      </c>
      <c r="N199" s="10" t="str">
        <f>VLOOKUP(tblSalaries[[#This Row],[Years of Experience]],Table3[#Data],2,FALSE)</f>
        <v>16+</v>
      </c>
      <c r="O199" s="10">
        <f>VLOOKUP(tblSalaries[[#This Row],[How many hours of a day you work on Excel]],Table8[#Data],2,FALSE)</f>
        <v>8</v>
      </c>
    </row>
    <row r="200" spans="2:15" ht="15" customHeight="1" x14ac:dyDescent="0.2">
      <c r="B200" t="s">
        <v>2613</v>
      </c>
      <c r="C200" s="1">
        <v>41055.454421296294</v>
      </c>
      <c r="D200" s="4">
        <v>21000</v>
      </c>
      <c r="E200">
        <v>21000</v>
      </c>
      <c r="F200" t="s">
        <v>6</v>
      </c>
      <c r="G200" s="10">
        <f>tblSalaries[[#This Row],[clean Salary (in local currency)]]*VLOOKUP(tblSalaries[[#This Row],[Currency]],tblXrate[#Data],2,FALSE)/1000</f>
        <v>21</v>
      </c>
      <c r="H200" t="s">
        <v>52</v>
      </c>
      <c r="I200" t="s">
        <v>52</v>
      </c>
      <c r="J200" t="s">
        <v>8</v>
      </c>
      <c r="K200" s="10" t="str">
        <f>VLOOKUP(tblSalaries[[#This Row],[Where do you work]],tblCountries[[Actual]:[Mapping2]],3,FALSE)</f>
        <v>India</v>
      </c>
      <c r="L200" t="s">
        <v>13</v>
      </c>
      <c r="M200">
        <v>23</v>
      </c>
      <c r="N200" s="10" t="str">
        <f>VLOOKUP(tblSalaries[[#This Row],[Years of Experience]],Table3[#Data],2,FALSE)</f>
        <v>16+</v>
      </c>
      <c r="O200" s="10">
        <f>VLOOKUP(tblSalaries[[#This Row],[How many hours of a day you work on Excel]],Table8[#Data],2,FALSE)</f>
        <v>8</v>
      </c>
    </row>
    <row r="201" spans="2:15" ht="15" customHeight="1" x14ac:dyDescent="0.2">
      <c r="B201" t="s">
        <v>3630</v>
      </c>
      <c r="C201" s="1">
        <v>41064.752326388887</v>
      </c>
      <c r="D201" s="4">
        <v>42000</v>
      </c>
      <c r="E201">
        <v>42000</v>
      </c>
      <c r="F201" t="s">
        <v>69</v>
      </c>
      <c r="G201" s="10">
        <f>tblSalaries[[#This Row],[clean Salary (in local currency)]]*VLOOKUP(tblSalaries[[#This Row],[Currency]],tblXrate[#Data],2,FALSE)/1000</f>
        <v>66.199487426825925</v>
      </c>
      <c r="H201" t="s">
        <v>772</v>
      </c>
      <c r="I201" t="s">
        <v>52</v>
      </c>
      <c r="J201" t="s">
        <v>71</v>
      </c>
      <c r="K201" s="10" t="str">
        <f>VLOOKUP(tblSalaries[[#This Row],[Where do you work]],tblCountries[[Actual]:[Mapping2]],3,FALSE)</f>
        <v>UK</v>
      </c>
      <c r="L201" t="s">
        <v>9</v>
      </c>
      <c r="M201">
        <v>23</v>
      </c>
      <c r="N201" s="10" t="str">
        <f>VLOOKUP(tblSalaries[[#This Row],[Years of Experience]],Table3[#Data],2,FALSE)</f>
        <v>16+</v>
      </c>
      <c r="O201" s="10">
        <f>VLOOKUP(tblSalaries[[#This Row],[How many hours of a day you work on Excel]],Table8[#Data],2,FALSE)</f>
        <v>5</v>
      </c>
    </row>
    <row r="202" spans="2:15" ht="15" customHeight="1" x14ac:dyDescent="0.2">
      <c r="B202" t="s">
        <v>2567</v>
      </c>
      <c r="C202" s="1">
        <v>41055.283321759256</v>
      </c>
      <c r="D202" s="4" t="s">
        <v>669</v>
      </c>
      <c r="E202">
        <v>80000</v>
      </c>
      <c r="F202" t="s">
        <v>670</v>
      </c>
      <c r="G202" s="10">
        <f>tblSalaries[[#This Row],[clean Salary (in local currency)]]*VLOOKUP(tblSalaries[[#This Row],[Currency]],tblXrate[#Data],2,FALSE)/1000</f>
        <v>63.807047488395099</v>
      </c>
      <c r="H202" t="s">
        <v>671</v>
      </c>
      <c r="I202" t="s">
        <v>20</v>
      </c>
      <c r="J202" t="s">
        <v>672</v>
      </c>
      <c r="K202" s="10" t="str">
        <f>VLOOKUP(tblSalaries[[#This Row],[Where do you work]],tblCountries[[Actual]:[Mapping2]],3,FALSE)</f>
        <v>Australia &amp; NZ</v>
      </c>
      <c r="L202" t="s">
        <v>9</v>
      </c>
      <c r="M202">
        <v>23</v>
      </c>
      <c r="N202" s="10" t="str">
        <f>VLOOKUP(tblSalaries[[#This Row],[Years of Experience]],Table3[#Data],2,FALSE)</f>
        <v>16+</v>
      </c>
      <c r="O202" s="10">
        <f>VLOOKUP(tblSalaries[[#This Row],[How many hours of a day you work on Excel]],Table8[#Data],2,FALSE)</f>
        <v>5</v>
      </c>
    </row>
    <row r="203" spans="2:15" ht="15" customHeight="1" x14ac:dyDescent="0.2">
      <c r="B203" t="s">
        <v>3077</v>
      </c>
      <c r="C203" s="1">
        <v>41057.669270833336</v>
      </c>
      <c r="D203" s="4" t="s">
        <v>1229</v>
      </c>
      <c r="E203">
        <v>500000</v>
      </c>
      <c r="F203" t="s">
        <v>40</v>
      </c>
      <c r="G203" s="10">
        <f>tblSalaries[[#This Row],[clean Salary (in local currency)]]*VLOOKUP(tblSalaries[[#This Row],[Currency]],tblXrate[#Data],2,FALSE)/1000</f>
        <v>8.9039583437212837</v>
      </c>
      <c r="H203" t="s">
        <v>749</v>
      </c>
      <c r="I203" t="s">
        <v>20</v>
      </c>
      <c r="J203" t="s">
        <v>8</v>
      </c>
      <c r="K203" s="10" t="str">
        <f>VLOOKUP(tblSalaries[[#This Row],[Where do you work]],tblCountries[[Actual]:[Mapping2]],3,FALSE)</f>
        <v>India</v>
      </c>
      <c r="L203" t="s">
        <v>18</v>
      </c>
      <c r="M203">
        <v>23</v>
      </c>
      <c r="N203" s="10" t="str">
        <f>VLOOKUP(tblSalaries[[#This Row],[Years of Experience]],Table3[#Data],2,FALSE)</f>
        <v>16+</v>
      </c>
      <c r="O203" s="10">
        <f>VLOOKUP(tblSalaries[[#This Row],[How many hours of a day you work on Excel]],Table8[#Data],2,FALSE)</f>
        <v>2.5</v>
      </c>
    </row>
    <row r="204" spans="2:15" ht="15" customHeight="1" x14ac:dyDescent="0.2">
      <c r="B204" t="s">
        <v>2686</v>
      </c>
      <c r="C204" s="1">
        <v>41055.558495370373</v>
      </c>
      <c r="D204" s="4">
        <v>7000</v>
      </c>
      <c r="E204">
        <v>7000</v>
      </c>
      <c r="F204" t="s">
        <v>6</v>
      </c>
      <c r="G204" s="10">
        <f>tblSalaries[[#This Row],[clean Salary (in local currency)]]*VLOOKUP(tblSalaries[[#This Row],[Currency]],tblXrate[#Data],2,FALSE)/1000</f>
        <v>7</v>
      </c>
      <c r="H204" t="s">
        <v>795</v>
      </c>
      <c r="I204" t="s">
        <v>52</v>
      </c>
      <c r="J204" t="s">
        <v>8</v>
      </c>
      <c r="K204" s="10" t="str">
        <f>VLOOKUP(tblSalaries[[#This Row],[Where do you work]],tblCountries[[Actual]:[Mapping2]],3,FALSE)</f>
        <v>India</v>
      </c>
      <c r="L204" t="s">
        <v>9</v>
      </c>
      <c r="M204">
        <v>23</v>
      </c>
      <c r="N204" s="10" t="str">
        <f>VLOOKUP(tblSalaries[[#This Row],[Years of Experience]],Table3[#Data],2,FALSE)</f>
        <v>16+</v>
      </c>
      <c r="O204" s="10">
        <f>VLOOKUP(tblSalaries[[#This Row],[How many hours of a day you work on Excel]],Table8[#Data],2,FALSE)</f>
        <v>5</v>
      </c>
    </row>
    <row r="205" spans="2:15" ht="15" customHeight="1" x14ac:dyDescent="0.2">
      <c r="B205" t="s">
        <v>3494</v>
      </c>
      <c r="C205" s="1">
        <v>41060.224976851852</v>
      </c>
      <c r="D205" s="4">
        <v>127500</v>
      </c>
      <c r="E205">
        <v>127500</v>
      </c>
      <c r="F205" t="s">
        <v>6</v>
      </c>
      <c r="G205" s="10">
        <f>tblSalaries[[#This Row],[clean Salary (in local currency)]]*VLOOKUP(tblSalaries[[#This Row],[Currency]],tblXrate[#Data],2,FALSE)/1000</f>
        <v>127.5</v>
      </c>
      <c r="H205" t="s">
        <v>1670</v>
      </c>
      <c r="I205" t="s">
        <v>4001</v>
      </c>
      <c r="J205" t="s">
        <v>15</v>
      </c>
      <c r="K205" s="10" t="str">
        <f>VLOOKUP(tblSalaries[[#This Row],[Where do you work]],tblCountries[[Actual]:[Mapping2]],3,FALSE)</f>
        <v>USA</v>
      </c>
      <c r="L205" t="s">
        <v>13</v>
      </c>
      <c r="M205">
        <v>22</v>
      </c>
      <c r="N205" s="10" t="str">
        <f>VLOOKUP(tblSalaries[[#This Row],[Years of Experience]],Table3[#Data],2,FALSE)</f>
        <v>16+</v>
      </c>
      <c r="O205" s="10">
        <f>VLOOKUP(tblSalaries[[#This Row],[How many hours of a day you work on Excel]],Table8[#Data],2,FALSE)</f>
        <v>8</v>
      </c>
    </row>
    <row r="206" spans="2:15" ht="15" customHeight="1" x14ac:dyDescent="0.2">
      <c r="B206" t="s">
        <v>2576</v>
      </c>
      <c r="C206" s="1">
        <v>41055.307766203703</v>
      </c>
      <c r="D206" s="4">
        <v>150000</v>
      </c>
      <c r="E206">
        <v>150000</v>
      </c>
      <c r="F206" t="s">
        <v>6</v>
      </c>
      <c r="G206" s="10">
        <f>tblSalaries[[#This Row],[clean Salary (in local currency)]]*VLOOKUP(tblSalaries[[#This Row],[Currency]],tblXrate[#Data],2,FALSE)/1000</f>
        <v>150</v>
      </c>
      <c r="H206" t="s">
        <v>29</v>
      </c>
      <c r="I206" t="s">
        <v>4001</v>
      </c>
      <c r="J206" t="s">
        <v>15</v>
      </c>
      <c r="K206" s="10" t="str">
        <f>VLOOKUP(tblSalaries[[#This Row],[Where do you work]],tblCountries[[Actual]:[Mapping2]],3,FALSE)</f>
        <v>USA</v>
      </c>
      <c r="L206" t="s">
        <v>9</v>
      </c>
      <c r="M206">
        <v>22</v>
      </c>
      <c r="N206" s="10" t="str">
        <f>VLOOKUP(tblSalaries[[#This Row],[Years of Experience]],Table3[#Data],2,FALSE)</f>
        <v>16+</v>
      </c>
      <c r="O206" s="10">
        <f>VLOOKUP(tblSalaries[[#This Row],[How many hours of a day you work on Excel]],Table8[#Data],2,FALSE)</f>
        <v>5</v>
      </c>
    </row>
    <row r="207" spans="2:15" ht="15" customHeight="1" x14ac:dyDescent="0.2">
      <c r="B207" t="s">
        <v>3354</v>
      </c>
      <c r="C207" s="1">
        <v>41058.892395833333</v>
      </c>
      <c r="D207" s="4">
        <v>103000</v>
      </c>
      <c r="E207">
        <v>103000</v>
      </c>
      <c r="F207" t="s">
        <v>6</v>
      </c>
      <c r="G207" s="10">
        <f>tblSalaries[[#This Row],[clean Salary (in local currency)]]*VLOOKUP(tblSalaries[[#This Row],[Currency]],tblXrate[#Data],2,FALSE)/1000</f>
        <v>103</v>
      </c>
      <c r="H207" t="s">
        <v>488</v>
      </c>
      <c r="I207" t="s">
        <v>488</v>
      </c>
      <c r="J207" t="s">
        <v>15</v>
      </c>
      <c r="K207" s="10" t="str">
        <f>VLOOKUP(tblSalaries[[#This Row],[Where do you work]],tblCountries[[Actual]:[Mapping2]],3,FALSE)</f>
        <v>USA</v>
      </c>
      <c r="L207" t="s">
        <v>9</v>
      </c>
      <c r="M207">
        <v>22</v>
      </c>
      <c r="N207" s="10" t="str">
        <f>VLOOKUP(tblSalaries[[#This Row],[Years of Experience]],Table3[#Data],2,FALSE)</f>
        <v>16+</v>
      </c>
      <c r="O207" s="10">
        <f>VLOOKUP(tblSalaries[[#This Row],[How many hours of a day you work on Excel]],Table8[#Data],2,FALSE)</f>
        <v>5</v>
      </c>
    </row>
    <row r="208" spans="2:15" ht="15" customHeight="1" x14ac:dyDescent="0.2">
      <c r="B208" t="s">
        <v>3069</v>
      </c>
      <c r="C208" s="1">
        <v>41057.658171296294</v>
      </c>
      <c r="D208" s="4" t="s">
        <v>943</v>
      </c>
      <c r="E208">
        <v>55000</v>
      </c>
      <c r="F208" t="s">
        <v>69</v>
      </c>
      <c r="G208" s="10">
        <f>tblSalaries[[#This Row],[clean Salary (in local currency)]]*VLOOKUP(tblSalaries[[#This Row],[Currency]],tblXrate[#Data],2,FALSE)/1000</f>
        <v>86.689804963700638</v>
      </c>
      <c r="H208" t="s">
        <v>212</v>
      </c>
      <c r="I208" t="s">
        <v>4001</v>
      </c>
      <c r="J208" t="s">
        <v>71</v>
      </c>
      <c r="K208" s="10" t="str">
        <f>VLOOKUP(tblSalaries[[#This Row],[Where do you work]],tblCountries[[Actual]:[Mapping2]],3,FALSE)</f>
        <v>UK</v>
      </c>
      <c r="L208" t="s">
        <v>18</v>
      </c>
      <c r="M208">
        <v>22</v>
      </c>
      <c r="N208" s="10" t="str">
        <f>VLOOKUP(tblSalaries[[#This Row],[Years of Experience]],Table3[#Data],2,FALSE)</f>
        <v>16+</v>
      </c>
      <c r="O208" s="10">
        <f>VLOOKUP(tblSalaries[[#This Row],[How many hours of a day you work on Excel]],Table8[#Data],2,FALSE)</f>
        <v>2.5</v>
      </c>
    </row>
    <row r="209" spans="2:15" ht="15" customHeight="1" x14ac:dyDescent="0.2">
      <c r="B209" t="s">
        <v>3361</v>
      </c>
      <c r="C209" s="1">
        <v>41058.905555555553</v>
      </c>
      <c r="D209" s="4">
        <v>69960</v>
      </c>
      <c r="E209">
        <v>69960</v>
      </c>
      <c r="F209" t="s">
        <v>6</v>
      </c>
      <c r="G209" s="10">
        <f>tblSalaries[[#This Row],[clean Salary (in local currency)]]*VLOOKUP(tblSalaries[[#This Row],[Currency]],tblXrate[#Data],2,FALSE)/1000</f>
        <v>69.959999999999994</v>
      </c>
      <c r="H209" t="s">
        <v>1545</v>
      </c>
      <c r="I209" t="s">
        <v>279</v>
      </c>
      <c r="J209" t="s">
        <v>15</v>
      </c>
      <c r="K209" s="10" t="str">
        <f>VLOOKUP(tblSalaries[[#This Row],[Where do you work]],tblCountries[[Actual]:[Mapping2]],3,FALSE)</f>
        <v>USA</v>
      </c>
      <c r="L209" t="s">
        <v>18</v>
      </c>
      <c r="M209">
        <v>22</v>
      </c>
      <c r="N209" s="10" t="str">
        <f>VLOOKUP(tblSalaries[[#This Row],[Years of Experience]],Table3[#Data],2,FALSE)</f>
        <v>16+</v>
      </c>
      <c r="O209" s="10">
        <f>VLOOKUP(tblSalaries[[#This Row],[How many hours of a day you work on Excel]],Table8[#Data],2,FALSE)</f>
        <v>2.5</v>
      </c>
    </row>
    <row r="210" spans="2:15" ht="15" customHeight="1" x14ac:dyDescent="0.2">
      <c r="B210" t="s">
        <v>3111</v>
      </c>
      <c r="C210" s="1">
        <v>41057.745636574073</v>
      </c>
      <c r="D210" s="4" t="s">
        <v>1263</v>
      </c>
      <c r="E210">
        <v>900000</v>
      </c>
      <c r="F210" t="s">
        <v>40</v>
      </c>
      <c r="G210" s="10">
        <f>tblSalaries[[#This Row],[clean Salary (in local currency)]]*VLOOKUP(tblSalaries[[#This Row],[Currency]],tblXrate[#Data],2,FALSE)/1000</f>
        <v>16.02712501869831</v>
      </c>
      <c r="H210" t="s">
        <v>1264</v>
      </c>
      <c r="I210" t="s">
        <v>52</v>
      </c>
      <c r="J210" t="s">
        <v>8</v>
      </c>
      <c r="K210" s="10" t="str">
        <f>VLOOKUP(tblSalaries[[#This Row],[Where do you work]],tblCountries[[Actual]:[Mapping2]],3,FALSE)</f>
        <v>India</v>
      </c>
      <c r="L210" t="s">
        <v>9</v>
      </c>
      <c r="M210">
        <v>22</v>
      </c>
      <c r="N210" s="10" t="str">
        <f>VLOOKUP(tblSalaries[[#This Row],[Years of Experience]],Table3[#Data],2,FALSE)</f>
        <v>16+</v>
      </c>
      <c r="O210" s="10">
        <f>VLOOKUP(tblSalaries[[#This Row],[How many hours of a day you work on Excel]],Table8[#Data],2,FALSE)</f>
        <v>5</v>
      </c>
    </row>
    <row r="211" spans="2:15" ht="15" customHeight="1" x14ac:dyDescent="0.2">
      <c r="B211" t="s">
        <v>3388</v>
      </c>
      <c r="C211" s="1">
        <v>41058.989189814813</v>
      </c>
      <c r="D211" s="4">
        <v>88000</v>
      </c>
      <c r="E211">
        <v>88000</v>
      </c>
      <c r="F211" t="s">
        <v>6</v>
      </c>
      <c r="G211" s="10">
        <f>tblSalaries[[#This Row],[clean Salary (in local currency)]]*VLOOKUP(tblSalaries[[#This Row],[Currency]],tblXrate[#Data],2,FALSE)/1000</f>
        <v>88</v>
      </c>
      <c r="H211" t="s">
        <v>1569</v>
      </c>
      <c r="I211" t="s">
        <v>52</v>
      </c>
      <c r="J211" t="s">
        <v>15</v>
      </c>
      <c r="K211" s="10" t="str">
        <f>VLOOKUP(tblSalaries[[#This Row],[Where do you work]],tblCountries[[Actual]:[Mapping2]],3,FALSE)</f>
        <v>USA</v>
      </c>
      <c r="L211" t="s">
        <v>9</v>
      </c>
      <c r="M211">
        <v>21</v>
      </c>
      <c r="N211" s="10" t="str">
        <f>VLOOKUP(tblSalaries[[#This Row],[Years of Experience]],Table3[#Data],2,FALSE)</f>
        <v>16+</v>
      </c>
      <c r="O211" s="10">
        <f>VLOOKUP(tblSalaries[[#This Row],[How many hours of a day you work on Excel]],Table8[#Data],2,FALSE)</f>
        <v>5</v>
      </c>
    </row>
    <row r="212" spans="2:15" ht="15" customHeight="1" x14ac:dyDescent="0.2">
      <c r="B212" t="s">
        <v>3886</v>
      </c>
      <c r="C212" s="1">
        <v>41080.589479166665</v>
      </c>
      <c r="D212" s="4">
        <v>52500</v>
      </c>
      <c r="E212">
        <v>52500</v>
      </c>
      <c r="F212" t="s">
        <v>6</v>
      </c>
      <c r="G212" s="10">
        <f>tblSalaries[[#This Row],[clean Salary (in local currency)]]*VLOOKUP(tblSalaries[[#This Row],[Currency]],tblXrate[#Data],2,FALSE)/1000</f>
        <v>52.5</v>
      </c>
      <c r="H212" t="s">
        <v>2002</v>
      </c>
      <c r="I212" t="s">
        <v>20</v>
      </c>
      <c r="J212" t="s">
        <v>2003</v>
      </c>
      <c r="K212" s="10" t="str">
        <f>VLOOKUP(tblSalaries[[#This Row],[Where do you work]],tblCountries[[Actual]:[Mapping2]],3,FALSE)</f>
        <v>Africa</v>
      </c>
      <c r="L212" t="s">
        <v>9</v>
      </c>
      <c r="M212">
        <v>21</v>
      </c>
      <c r="N212" s="10" t="str">
        <f>VLOOKUP(tblSalaries[[#This Row],[Years of Experience]],Table3[#Data],2,FALSE)</f>
        <v>16+</v>
      </c>
      <c r="O212" s="10">
        <f>VLOOKUP(tblSalaries[[#This Row],[How many hours of a day you work on Excel]],Table8[#Data],2,FALSE)</f>
        <v>5</v>
      </c>
    </row>
    <row r="213" spans="2:15" ht="15" customHeight="1" x14ac:dyDescent="0.2">
      <c r="B213" t="s">
        <v>3167</v>
      </c>
      <c r="C213" s="1">
        <v>41057.957824074074</v>
      </c>
      <c r="D213" s="4">
        <v>2000</v>
      </c>
      <c r="E213">
        <v>24000</v>
      </c>
      <c r="F213" t="s">
        <v>6</v>
      </c>
      <c r="G213" s="10">
        <f>tblSalaries[[#This Row],[clean Salary (in local currency)]]*VLOOKUP(tblSalaries[[#This Row],[Currency]],tblXrate[#Data],2,FALSE)/1000</f>
        <v>24</v>
      </c>
      <c r="H213" t="s">
        <v>1330</v>
      </c>
      <c r="I213" t="s">
        <v>52</v>
      </c>
      <c r="J213" t="s">
        <v>1331</v>
      </c>
      <c r="K213" s="10" t="str">
        <f>VLOOKUP(tblSalaries[[#This Row],[Where do you work]],tblCountries[[Actual]:[Mapping2]],3,FALSE)</f>
        <v>Sou&amp;Cen America</v>
      </c>
      <c r="L213" t="s">
        <v>9</v>
      </c>
      <c r="M213">
        <v>21</v>
      </c>
      <c r="N213" s="10" t="str">
        <f>VLOOKUP(tblSalaries[[#This Row],[Years of Experience]],Table3[#Data],2,FALSE)</f>
        <v>16+</v>
      </c>
      <c r="O213" s="10">
        <f>VLOOKUP(tblSalaries[[#This Row],[How many hours of a day you work on Excel]],Table8[#Data],2,FALSE)</f>
        <v>5</v>
      </c>
    </row>
    <row r="214" spans="2:15" ht="15" customHeight="1" x14ac:dyDescent="0.2">
      <c r="B214" t="s">
        <v>3317</v>
      </c>
      <c r="C214" s="1">
        <v>41058.729664351849</v>
      </c>
      <c r="D214" s="4">
        <v>1200000</v>
      </c>
      <c r="E214">
        <v>1200000</v>
      </c>
      <c r="F214" t="s">
        <v>40</v>
      </c>
      <c r="G214" s="10">
        <f>tblSalaries[[#This Row],[clean Salary (in local currency)]]*VLOOKUP(tblSalaries[[#This Row],[Currency]],tblXrate[#Data],2,FALSE)/1000</f>
        <v>21.369500024931082</v>
      </c>
      <c r="H214" t="s">
        <v>356</v>
      </c>
      <c r="I214" t="s">
        <v>356</v>
      </c>
      <c r="J214" t="s">
        <v>8</v>
      </c>
      <c r="K214" s="10" t="str">
        <f>VLOOKUP(tblSalaries[[#This Row],[Where do you work]],tblCountries[[Actual]:[Mapping2]],3,FALSE)</f>
        <v>India</v>
      </c>
      <c r="L214" t="s">
        <v>18</v>
      </c>
      <c r="M214">
        <v>21</v>
      </c>
      <c r="N214" s="10" t="str">
        <f>VLOOKUP(tblSalaries[[#This Row],[Years of Experience]],Table3[#Data],2,FALSE)</f>
        <v>16+</v>
      </c>
      <c r="O214" s="10">
        <f>VLOOKUP(tblSalaries[[#This Row],[How many hours of a day you work on Excel]],Table8[#Data],2,FALSE)</f>
        <v>2.5</v>
      </c>
    </row>
    <row r="215" spans="2:15" ht="15" customHeight="1" x14ac:dyDescent="0.2">
      <c r="B215" t="s">
        <v>3481</v>
      </c>
      <c r="C215" s="1">
        <v>41059.999560185184</v>
      </c>
      <c r="D215" s="4" t="s">
        <v>1659</v>
      </c>
      <c r="E215">
        <v>650000</v>
      </c>
      <c r="F215" t="s">
        <v>40</v>
      </c>
      <c r="G215" s="10">
        <f>tblSalaries[[#This Row],[clean Salary (in local currency)]]*VLOOKUP(tblSalaries[[#This Row],[Currency]],tblXrate[#Data],2,FALSE)/1000</f>
        <v>11.575145846837669</v>
      </c>
      <c r="H215" t="s">
        <v>1660</v>
      </c>
      <c r="I215" t="s">
        <v>20</v>
      </c>
      <c r="J215" t="s">
        <v>8</v>
      </c>
      <c r="K215" s="10" t="str">
        <f>VLOOKUP(tblSalaries[[#This Row],[Where do you work]],tblCountries[[Actual]:[Mapping2]],3,FALSE)</f>
        <v>India</v>
      </c>
      <c r="L215" t="s">
        <v>9</v>
      </c>
      <c r="M215">
        <v>21</v>
      </c>
      <c r="N215" s="10" t="str">
        <f>VLOOKUP(tblSalaries[[#This Row],[Years of Experience]],Table3[#Data],2,FALSE)</f>
        <v>16+</v>
      </c>
      <c r="O215" s="10">
        <f>VLOOKUP(tblSalaries[[#This Row],[How many hours of a day you work on Excel]],Table8[#Data],2,FALSE)</f>
        <v>5</v>
      </c>
    </row>
    <row r="216" spans="2:15" ht="15" customHeight="1" x14ac:dyDescent="0.2">
      <c r="B216" t="s">
        <v>3159</v>
      </c>
      <c r="C216" s="1">
        <v>41057.950868055559</v>
      </c>
      <c r="D216" s="4" t="s">
        <v>1320</v>
      </c>
      <c r="E216">
        <v>450000</v>
      </c>
      <c r="F216" t="s">
        <v>40</v>
      </c>
      <c r="G216" s="10">
        <f>tblSalaries[[#This Row],[clean Salary (in local currency)]]*VLOOKUP(tblSalaries[[#This Row],[Currency]],tblXrate[#Data],2,FALSE)/1000</f>
        <v>8.0135625093491551</v>
      </c>
      <c r="H216" t="s">
        <v>629</v>
      </c>
      <c r="I216" t="s">
        <v>52</v>
      </c>
      <c r="J216" t="s">
        <v>8</v>
      </c>
      <c r="K216" s="10" t="str">
        <f>VLOOKUP(tblSalaries[[#This Row],[Where do you work]],tblCountries[[Actual]:[Mapping2]],3,FALSE)</f>
        <v>India</v>
      </c>
      <c r="L216" t="s">
        <v>9</v>
      </c>
      <c r="M216">
        <v>21</v>
      </c>
      <c r="N216" s="10" t="str">
        <f>VLOOKUP(tblSalaries[[#This Row],[Years of Experience]],Table3[#Data],2,FALSE)</f>
        <v>16+</v>
      </c>
      <c r="O216" s="10">
        <f>VLOOKUP(tblSalaries[[#This Row],[How many hours of a day you work on Excel]],Table8[#Data],2,FALSE)</f>
        <v>5</v>
      </c>
    </row>
    <row r="217" spans="2:15" ht="15" customHeight="1" x14ac:dyDescent="0.2">
      <c r="B217" t="s">
        <v>2560</v>
      </c>
      <c r="C217" s="1">
        <v>41055.257037037038</v>
      </c>
      <c r="D217" s="4">
        <v>188000</v>
      </c>
      <c r="E217">
        <v>188000</v>
      </c>
      <c r="F217" t="s">
        <v>6</v>
      </c>
      <c r="G217" s="10">
        <f>tblSalaries[[#This Row],[clean Salary (in local currency)]]*VLOOKUP(tblSalaries[[#This Row],[Currency]],tblXrate[#Data],2,FALSE)/1000</f>
        <v>188</v>
      </c>
      <c r="H217" t="s">
        <v>664</v>
      </c>
      <c r="I217" t="s">
        <v>4001</v>
      </c>
      <c r="J217" t="s">
        <v>15</v>
      </c>
      <c r="K217" s="10" t="str">
        <f>VLOOKUP(tblSalaries[[#This Row],[Where do you work]],tblCountries[[Actual]:[Mapping2]],3,FALSE)</f>
        <v>USA</v>
      </c>
      <c r="L217" t="s">
        <v>25</v>
      </c>
      <c r="M217">
        <v>20</v>
      </c>
      <c r="N217" s="10" t="str">
        <f>VLOOKUP(tblSalaries[[#This Row],[Years of Experience]],Table3[#Data],2,FALSE)</f>
        <v>16+</v>
      </c>
      <c r="O217" s="10">
        <f>VLOOKUP(tblSalaries[[#This Row],[How many hours of a day you work on Excel]],Table8[#Data],2,FALSE)</f>
        <v>1.5</v>
      </c>
    </row>
    <row r="218" spans="2:15" ht="15" customHeight="1" x14ac:dyDescent="0.2">
      <c r="B218" t="s">
        <v>2566</v>
      </c>
      <c r="C218" s="1">
        <v>41055.282638888886</v>
      </c>
      <c r="D218" s="4" t="s">
        <v>667</v>
      </c>
      <c r="E218">
        <v>155000</v>
      </c>
      <c r="F218" t="s">
        <v>82</v>
      </c>
      <c r="G218" s="10">
        <f>tblSalaries[[#This Row],[clean Salary (in local currency)]]*VLOOKUP(tblSalaries[[#This Row],[Currency]],tblXrate[#Data],2,FALSE)/1000</f>
        <v>158.08599674240855</v>
      </c>
      <c r="H218" t="s">
        <v>668</v>
      </c>
      <c r="I218" t="s">
        <v>52</v>
      </c>
      <c r="J218" t="s">
        <v>84</v>
      </c>
      <c r="K218" s="10" t="str">
        <f>VLOOKUP(tblSalaries[[#This Row],[Where do you work]],tblCountries[[Actual]:[Mapping2]],3,FALSE)</f>
        <v>Australia &amp; NZ</v>
      </c>
      <c r="L218" t="s">
        <v>9</v>
      </c>
      <c r="M218">
        <v>20</v>
      </c>
      <c r="N218" s="10" t="str">
        <f>VLOOKUP(tblSalaries[[#This Row],[Years of Experience]],Table3[#Data],2,FALSE)</f>
        <v>16+</v>
      </c>
      <c r="O218" s="10">
        <f>VLOOKUP(tblSalaries[[#This Row],[How many hours of a day you work on Excel]],Table8[#Data],2,FALSE)</f>
        <v>5</v>
      </c>
    </row>
    <row r="219" spans="2:15" ht="15" customHeight="1" x14ac:dyDescent="0.2">
      <c r="B219" t="s">
        <v>2835</v>
      </c>
      <c r="C219" s="1">
        <v>41056.013240740744</v>
      </c>
      <c r="D219" s="4">
        <v>100000</v>
      </c>
      <c r="E219">
        <v>100000</v>
      </c>
      <c r="F219" t="s">
        <v>69</v>
      </c>
      <c r="G219" s="10">
        <f>tblSalaries[[#This Row],[clean Salary (in local currency)]]*VLOOKUP(tblSalaries[[#This Row],[Currency]],tblXrate[#Data],2,FALSE)/1000</f>
        <v>157.61782720672841</v>
      </c>
      <c r="H219" t="s">
        <v>181</v>
      </c>
      <c r="I219" t="s">
        <v>488</v>
      </c>
      <c r="J219" t="s">
        <v>71</v>
      </c>
      <c r="K219" s="10" t="str">
        <f>VLOOKUP(tblSalaries[[#This Row],[Where do you work]],tblCountries[[Actual]:[Mapping2]],3,FALSE)</f>
        <v>UK</v>
      </c>
      <c r="L219" t="s">
        <v>18</v>
      </c>
      <c r="M219">
        <v>20</v>
      </c>
      <c r="N219" s="10" t="str">
        <f>VLOOKUP(tblSalaries[[#This Row],[Years of Experience]],Table3[#Data],2,FALSE)</f>
        <v>16+</v>
      </c>
      <c r="O219" s="10">
        <f>VLOOKUP(tblSalaries[[#This Row],[How many hours of a day you work on Excel]],Table8[#Data],2,FALSE)</f>
        <v>2.5</v>
      </c>
    </row>
    <row r="220" spans="2:15" ht="15" customHeight="1" x14ac:dyDescent="0.2">
      <c r="B220" t="s">
        <v>2948</v>
      </c>
      <c r="C220" s="1">
        <v>41057.217106481483</v>
      </c>
      <c r="D220" s="4">
        <v>150000</v>
      </c>
      <c r="E220">
        <v>150000</v>
      </c>
      <c r="F220" t="s">
        <v>6</v>
      </c>
      <c r="G220" s="10">
        <f>tblSalaries[[#This Row],[clean Salary (in local currency)]]*VLOOKUP(tblSalaries[[#This Row],[Currency]],tblXrate[#Data],2,FALSE)/1000</f>
        <v>150</v>
      </c>
      <c r="H220" t="s">
        <v>1100</v>
      </c>
      <c r="I220" t="s">
        <v>20</v>
      </c>
      <c r="J220" t="s">
        <v>46</v>
      </c>
      <c r="K220" s="10" t="str">
        <f>VLOOKUP(tblSalaries[[#This Row],[Where do you work]],tblCountries[[Actual]:[Mapping2]],3,FALSE)</f>
        <v>EU</v>
      </c>
      <c r="L220" t="s">
        <v>25</v>
      </c>
      <c r="M220">
        <v>20</v>
      </c>
      <c r="N220" s="10" t="str">
        <f>VLOOKUP(tblSalaries[[#This Row],[Years of Experience]],Table3[#Data],2,FALSE)</f>
        <v>16+</v>
      </c>
      <c r="O220" s="10">
        <f>VLOOKUP(tblSalaries[[#This Row],[How many hours of a day you work on Excel]],Table8[#Data],2,FALSE)</f>
        <v>1.5</v>
      </c>
    </row>
    <row r="221" spans="2:15" ht="15" customHeight="1" x14ac:dyDescent="0.2">
      <c r="B221" t="s">
        <v>3490</v>
      </c>
      <c r="C221" s="1">
        <v>41060.109131944446</v>
      </c>
      <c r="D221" s="4">
        <v>250000</v>
      </c>
      <c r="E221">
        <v>250000</v>
      </c>
      <c r="F221" t="s">
        <v>6</v>
      </c>
      <c r="G221" s="10">
        <f>tblSalaries[[#This Row],[clean Salary (in local currency)]]*VLOOKUP(tblSalaries[[#This Row],[Currency]],tblXrate[#Data],2,FALSE)/1000</f>
        <v>250</v>
      </c>
      <c r="H221" t="s">
        <v>83</v>
      </c>
      <c r="I221" t="s">
        <v>356</v>
      </c>
      <c r="J221" t="s">
        <v>15</v>
      </c>
      <c r="K221" s="10" t="str">
        <f>VLOOKUP(tblSalaries[[#This Row],[Where do you work]],tblCountries[[Actual]:[Mapping2]],3,FALSE)</f>
        <v>USA</v>
      </c>
      <c r="L221" t="s">
        <v>13</v>
      </c>
      <c r="M221">
        <v>20</v>
      </c>
      <c r="N221" s="10" t="str">
        <f>VLOOKUP(tblSalaries[[#This Row],[Years of Experience]],Table3[#Data],2,FALSE)</f>
        <v>16+</v>
      </c>
      <c r="O221" s="10">
        <f>VLOOKUP(tblSalaries[[#This Row],[How many hours of a day you work on Excel]],Table8[#Data],2,FALSE)</f>
        <v>8</v>
      </c>
    </row>
    <row r="222" spans="2:15" ht="15" customHeight="1" x14ac:dyDescent="0.2">
      <c r="B222" t="s">
        <v>3788</v>
      </c>
      <c r="C222" s="1">
        <v>41073.141030092593</v>
      </c>
      <c r="D222" s="4" t="s">
        <v>1924</v>
      </c>
      <c r="E222">
        <v>214000</v>
      </c>
      <c r="F222" t="s">
        <v>6</v>
      </c>
      <c r="G222" s="10">
        <f>tblSalaries[[#This Row],[clean Salary (in local currency)]]*VLOOKUP(tblSalaries[[#This Row],[Currency]],tblXrate[#Data],2,FALSE)/1000</f>
        <v>214</v>
      </c>
      <c r="H222" t="s">
        <v>1925</v>
      </c>
      <c r="I222" t="s">
        <v>488</v>
      </c>
      <c r="J222" t="s">
        <v>15</v>
      </c>
      <c r="K222" s="10" t="str">
        <f>VLOOKUP(tblSalaries[[#This Row],[Where do you work]],tblCountries[[Actual]:[Mapping2]],3,FALSE)</f>
        <v>USA</v>
      </c>
      <c r="L222" t="s">
        <v>13</v>
      </c>
      <c r="M222">
        <v>20</v>
      </c>
      <c r="N222" s="10" t="str">
        <f>VLOOKUP(tblSalaries[[#This Row],[Years of Experience]],Table3[#Data],2,FALSE)</f>
        <v>16+</v>
      </c>
      <c r="O222" s="10">
        <f>VLOOKUP(tblSalaries[[#This Row],[How many hours of a day you work on Excel]],Table8[#Data],2,FALSE)</f>
        <v>8</v>
      </c>
    </row>
    <row r="223" spans="2:15" ht="15" customHeight="1" x14ac:dyDescent="0.2">
      <c r="B223" t="s">
        <v>3694</v>
      </c>
      <c r="C223" s="1">
        <v>41067.358923611115</v>
      </c>
      <c r="D223" s="4">
        <v>134000</v>
      </c>
      <c r="E223">
        <v>134000</v>
      </c>
      <c r="F223" t="s">
        <v>86</v>
      </c>
      <c r="G223" s="10">
        <f>tblSalaries[[#This Row],[clean Salary (in local currency)]]*VLOOKUP(tblSalaries[[#This Row],[Currency]],tblXrate[#Data],2,FALSE)/1000</f>
        <v>131.7704440860638</v>
      </c>
      <c r="H223" t="s">
        <v>1857</v>
      </c>
      <c r="I223" t="s">
        <v>310</v>
      </c>
      <c r="J223" t="s">
        <v>88</v>
      </c>
      <c r="K223" s="10" t="str">
        <f>VLOOKUP(tblSalaries[[#This Row],[Where do you work]],tblCountries[[Actual]:[Mapping2]],3,FALSE)</f>
        <v>Canada</v>
      </c>
      <c r="L223" t="s">
        <v>13</v>
      </c>
      <c r="M223">
        <v>20</v>
      </c>
      <c r="N223" s="10" t="str">
        <f>VLOOKUP(tblSalaries[[#This Row],[Years of Experience]],Table3[#Data],2,FALSE)</f>
        <v>16+</v>
      </c>
      <c r="O223" s="10">
        <f>VLOOKUP(tblSalaries[[#This Row],[How many hours of a day you work on Excel]],Table8[#Data],2,FALSE)</f>
        <v>8</v>
      </c>
    </row>
    <row r="224" spans="2:15" ht="15" customHeight="1" x14ac:dyDescent="0.2">
      <c r="B224" t="s">
        <v>3472</v>
      </c>
      <c r="C224" s="1">
        <v>41059.906319444446</v>
      </c>
      <c r="D224" s="4">
        <v>74000</v>
      </c>
      <c r="E224">
        <v>74000</v>
      </c>
      <c r="F224" t="s">
        <v>82</v>
      </c>
      <c r="G224" s="10">
        <f>tblSalaries[[#This Row],[clean Salary (in local currency)]]*VLOOKUP(tblSalaries[[#This Row],[Currency]],tblXrate[#Data],2,FALSE)/1000</f>
        <v>75.473314573795037</v>
      </c>
      <c r="H224" t="s">
        <v>1650</v>
      </c>
      <c r="I224" t="s">
        <v>20</v>
      </c>
      <c r="J224" t="s">
        <v>84</v>
      </c>
      <c r="K224" s="10" t="str">
        <f>VLOOKUP(tblSalaries[[#This Row],[Where do you work]],tblCountries[[Actual]:[Mapping2]],3,FALSE)</f>
        <v>Australia &amp; NZ</v>
      </c>
      <c r="L224" t="s">
        <v>13</v>
      </c>
      <c r="M224">
        <v>20</v>
      </c>
      <c r="N224" s="10" t="str">
        <f>VLOOKUP(tblSalaries[[#This Row],[Years of Experience]],Table3[#Data],2,FALSE)</f>
        <v>16+</v>
      </c>
      <c r="O224" s="10">
        <f>VLOOKUP(tblSalaries[[#This Row],[How many hours of a day you work on Excel]],Table8[#Data],2,FALSE)</f>
        <v>8</v>
      </c>
    </row>
    <row r="225" spans="2:15" ht="15" customHeight="1" x14ac:dyDescent="0.2">
      <c r="B225" t="s">
        <v>3725</v>
      </c>
      <c r="C225" s="1">
        <v>41068.866643518515</v>
      </c>
      <c r="D225" s="4">
        <v>45000</v>
      </c>
      <c r="E225">
        <v>45000</v>
      </c>
      <c r="F225" t="s">
        <v>69</v>
      </c>
      <c r="G225" s="10">
        <f>tblSalaries[[#This Row],[clean Salary (in local currency)]]*VLOOKUP(tblSalaries[[#This Row],[Currency]],tblXrate[#Data],2,FALSE)/1000</f>
        <v>70.928022243027783</v>
      </c>
      <c r="H225" t="s">
        <v>1878</v>
      </c>
      <c r="I225" t="s">
        <v>20</v>
      </c>
      <c r="J225" t="s">
        <v>71</v>
      </c>
      <c r="K225" s="10" t="str">
        <f>VLOOKUP(tblSalaries[[#This Row],[Where do you work]],tblCountries[[Actual]:[Mapping2]],3,FALSE)</f>
        <v>UK</v>
      </c>
      <c r="L225" t="s">
        <v>13</v>
      </c>
      <c r="M225">
        <v>20</v>
      </c>
      <c r="N225" s="10" t="str">
        <f>VLOOKUP(tblSalaries[[#This Row],[Years of Experience]],Table3[#Data],2,FALSE)</f>
        <v>16+</v>
      </c>
      <c r="O225" s="10">
        <f>VLOOKUP(tblSalaries[[#This Row],[How many hours of a day you work on Excel]],Table8[#Data],2,FALSE)</f>
        <v>8</v>
      </c>
    </row>
    <row r="226" spans="2:15" ht="15" customHeight="1" x14ac:dyDescent="0.2">
      <c r="B226" t="s">
        <v>3312</v>
      </c>
      <c r="C226" s="1">
        <v>41058.714606481481</v>
      </c>
      <c r="D226" s="4" t="s">
        <v>1495</v>
      </c>
      <c r="E226">
        <v>60000</v>
      </c>
      <c r="F226" t="s">
        <v>6</v>
      </c>
      <c r="G226" s="10">
        <f>tblSalaries[[#This Row],[clean Salary (in local currency)]]*VLOOKUP(tblSalaries[[#This Row],[Currency]],tblXrate[#Data],2,FALSE)/1000</f>
        <v>60</v>
      </c>
      <c r="H226" t="s">
        <v>1496</v>
      </c>
      <c r="I226" t="s">
        <v>52</v>
      </c>
      <c r="J226" t="s">
        <v>1497</v>
      </c>
      <c r="K226" s="10" t="str">
        <f>VLOOKUP(tblSalaries[[#This Row],[Where do you work]],tblCountries[[Actual]:[Mapping2]],3,FALSE)</f>
        <v>Russia &amp; CEE</v>
      </c>
      <c r="L226" t="s">
        <v>13</v>
      </c>
      <c r="M226">
        <v>20</v>
      </c>
      <c r="N226" s="10" t="str">
        <f>VLOOKUP(tblSalaries[[#This Row],[Years of Experience]],Table3[#Data],2,FALSE)</f>
        <v>16+</v>
      </c>
      <c r="O226" s="10">
        <f>VLOOKUP(tblSalaries[[#This Row],[How many hours of a day you work on Excel]],Table8[#Data],2,FALSE)</f>
        <v>8</v>
      </c>
    </row>
    <row r="227" spans="2:15" ht="15" customHeight="1" x14ac:dyDescent="0.2">
      <c r="B227" t="s">
        <v>3450</v>
      </c>
      <c r="C227" s="1">
        <v>41059.713738425926</v>
      </c>
      <c r="D227" s="4" t="s">
        <v>1627</v>
      </c>
      <c r="E227">
        <v>37000</v>
      </c>
      <c r="F227" t="s">
        <v>69</v>
      </c>
      <c r="G227" s="10">
        <f>tblSalaries[[#This Row],[clean Salary (in local currency)]]*VLOOKUP(tblSalaries[[#This Row],[Currency]],tblXrate[#Data],2,FALSE)/1000</f>
        <v>58.318596066489512</v>
      </c>
      <c r="H227" t="s">
        <v>1628</v>
      </c>
      <c r="I227" t="s">
        <v>52</v>
      </c>
      <c r="J227" t="s">
        <v>71</v>
      </c>
      <c r="K227" s="10" t="str">
        <f>VLOOKUP(tblSalaries[[#This Row],[Where do you work]],tblCountries[[Actual]:[Mapping2]],3,FALSE)</f>
        <v>UK</v>
      </c>
      <c r="L227" t="s">
        <v>13</v>
      </c>
      <c r="M227">
        <v>20</v>
      </c>
      <c r="N227" s="10" t="str">
        <f>VLOOKUP(tblSalaries[[#This Row],[Years of Experience]],Table3[#Data],2,FALSE)</f>
        <v>16+</v>
      </c>
      <c r="O227" s="10">
        <f>VLOOKUP(tblSalaries[[#This Row],[How many hours of a day you work on Excel]],Table8[#Data],2,FALSE)</f>
        <v>8</v>
      </c>
    </row>
    <row r="228" spans="2:15" ht="15" customHeight="1" x14ac:dyDescent="0.2">
      <c r="B228" t="s">
        <v>3118</v>
      </c>
      <c r="C228" s="1">
        <v>41057.776458333334</v>
      </c>
      <c r="D228" s="4">
        <v>100000</v>
      </c>
      <c r="E228">
        <v>100000</v>
      </c>
      <c r="F228" t="s">
        <v>22</v>
      </c>
      <c r="G228" s="10">
        <f>tblSalaries[[#This Row],[clean Salary (in local currency)]]*VLOOKUP(tblSalaries[[#This Row],[Currency]],tblXrate[#Data],2,FALSE)/1000</f>
        <v>127.03994389916078</v>
      </c>
      <c r="H228" t="s">
        <v>212</v>
      </c>
      <c r="I228" t="s">
        <v>4001</v>
      </c>
      <c r="J228" t="s">
        <v>608</v>
      </c>
      <c r="K228" s="10" t="str">
        <f>VLOOKUP(tblSalaries[[#This Row],[Where do you work]],tblCountries[[Actual]:[Mapping2]],3,FALSE)</f>
        <v>EU-16</v>
      </c>
      <c r="L228" t="s">
        <v>25</v>
      </c>
      <c r="M228">
        <v>20</v>
      </c>
      <c r="N228" s="10" t="str">
        <f>VLOOKUP(tblSalaries[[#This Row],[Years of Experience]],Table3[#Data],2,FALSE)</f>
        <v>16+</v>
      </c>
      <c r="O228" s="10">
        <f>VLOOKUP(tblSalaries[[#This Row],[How many hours of a day you work on Excel]],Table8[#Data],2,FALSE)</f>
        <v>1.5</v>
      </c>
    </row>
    <row r="229" spans="2:15" ht="15" customHeight="1" x14ac:dyDescent="0.2">
      <c r="B229" t="s">
        <v>2628</v>
      </c>
      <c r="C229" s="1">
        <v>41055.479953703703</v>
      </c>
      <c r="D229" s="4">
        <v>125000</v>
      </c>
      <c r="E229">
        <v>125000</v>
      </c>
      <c r="F229" t="s">
        <v>6</v>
      </c>
      <c r="G229" s="10">
        <f>tblSalaries[[#This Row],[clean Salary (in local currency)]]*VLOOKUP(tblSalaries[[#This Row],[Currency]],tblXrate[#Data],2,FALSE)/1000</f>
        <v>125</v>
      </c>
      <c r="H229" t="s">
        <v>20</v>
      </c>
      <c r="I229" t="s">
        <v>20</v>
      </c>
      <c r="J229" t="s">
        <v>15</v>
      </c>
      <c r="K229" s="10" t="str">
        <f>VLOOKUP(tblSalaries[[#This Row],[Where do you work]],tblCountries[[Actual]:[Mapping2]],3,FALSE)</f>
        <v>USA</v>
      </c>
      <c r="L229" t="s">
        <v>18</v>
      </c>
      <c r="M229">
        <v>20</v>
      </c>
      <c r="N229" s="10" t="str">
        <f>VLOOKUP(tblSalaries[[#This Row],[Years of Experience]],Table3[#Data],2,FALSE)</f>
        <v>16+</v>
      </c>
      <c r="O229" s="10">
        <f>VLOOKUP(tblSalaries[[#This Row],[How many hours of a day you work on Excel]],Table8[#Data],2,FALSE)</f>
        <v>2.5</v>
      </c>
    </row>
    <row r="230" spans="2:15" ht="15" customHeight="1" x14ac:dyDescent="0.2">
      <c r="B230" t="s">
        <v>2877</v>
      </c>
      <c r="C230" s="1">
        <v>41056.562407407408</v>
      </c>
      <c r="D230" s="4" t="s">
        <v>1023</v>
      </c>
      <c r="E230">
        <v>125000</v>
      </c>
      <c r="F230" t="s">
        <v>6</v>
      </c>
      <c r="G230" s="10">
        <f>tblSalaries[[#This Row],[clean Salary (in local currency)]]*VLOOKUP(tblSalaries[[#This Row],[Currency]],tblXrate[#Data],2,FALSE)/1000</f>
        <v>125</v>
      </c>
      <c r="H230" t="s">
        <v>1024</v>
      </c>
      <c r="I230" t="s">
        <v>4001</v>
      </c>
      <c r="J230" t="s">
        <v>48</v>
      </c>
      <c r="K230" s="10" t="str">
        <f>VLOOKUP(tblSalaries[[#This Row],[Where do you work]],tblCountries[[Actual]:[Mapping2]],3,FALSE)</f>
        <v>Africa</v>
      </c>
      <c r="L230" t="s">
        <v>9</v>
      </c>
      <c r="M230">
        <v>20</v>
      </c>
      <c r="N230" s="10" t="str">
        <f>VLOOKUP(tblSalaries[[#This Row],[Years of Experience]],Table3[#Data],2,FALSE)</f>
        <v>16+</v>
      </c>
      <c r="O230" s="10">
        <f>VLOOKUP(tblSalaries[[#This Row],[How many hours of a day you work on Excel]],Table8[#Data],2,FALSE)</f>
        <v>5</v>
      </c>
    </row>
    <row r="231" spans="2:15" ht="15" customHeight="1" x14ac:dyDescent="0.2">
      <c r="B231" t="s">
        <v>3133</v>
      </c>
      <c r="C231" s="1">
        <v>41057.84784722222</v>
      </c>
      <c r="D231" s="4">
        <v>35000</v>
      </c>
      <c r="E231">
        <v>35000</v>
      </c>
      <c r="F231" t="s">
        <v>6</v>
      </c>
      <c r="G231" s="10">
        <f>tblSalaries[[#This Row],[clean Salary (in local currency)]]*VLOOKUP(tblSalaries[[#This Row],[Currency]],tblXrate[#Data],2,FALSE)/1000</f>
        <v>35</v>
      </c>
      <c r="H231" t="s">
        <v>1288</v>
      </c>
      <c r="I231" t="s">
        <v>20</v>
      </c>
      <c r="J231" t="s">
        <v>15</v>
      </c>
      <c r="K231" s="10" t="str">
        <f>VLOOKUP(tblSalaries[[#This Row],[Where do you work]],tblCountries[[Actual]:[Mapping2]],3,FALSE)</f>
        <v>USA</v>
      </c>
      <c r="L231" t="s">
        <v>13</v>
      </c>
      <c r="M231">
        <v>20</v>
      </c>
      <c r="N231" s="10" t="str">
        <f>VLOOKUP(tblSalaries[[#This Row],[Years of Experience]],Table3[#Data],2,FALSE)</f>
        <v>16+</v>
      </c>
      <c r="O231" s="10">
        <f>VLOOKUP(tblSalaries[[#This Row],[How many hours of a day you work on Excel]],Table8[#Data],2,FALSE)</f>
        <v>8</v>
      </c>
    </row>
    <row r="232" spans="2:15" ht="15" customHeight="1" x14ac:dyDescent="0.2">
      <c r="B232" t="s">
        <v>3791</v>
      </c>
      <c r="C232" s="1">
        <v>41073.194479166668</v>
      </c>
      <c r="D232" s="4">
        <v>33250</v>
      </c>
      <c r="E232">
        <v>33250</v>
      </c>
      <c r="F232" t="s">
        <v>6</v>
      </c>
      <c r="G232" s="10">
        <f>tblSalaries[[#This Row],[clean Salary (in local currency)]]*VLOOKUP(tblSalaries[[#This Row],[Currency]],tblXrate[#Data],2,FALSE)/1000</f>
        <v>33.25</v>
      </c>
      <c r="H232" t="s">
        <v>1928</v>
      </c>
      <c r="I232" t="s">
        <v>52</v>
      </c>
      <c r="J232" t="s">
        <v>15</v>
      </c>
      <c r="K232" s="10" t="str">
        <f>VLOOKUP(tblSalaries[[#This Row],[Where do you work]],tblCountries[[Actual]:[Mapping2]],3,FALSE)</f>
        <v>USA</v>
      </c>
      <c r="L232" t="s">
        <v>13</v>
      </c>
      <c r="M232">
        <v>20</v>
      </c>
      <c r="N232" s="10" t="str">
        <f>VLOOKUP(tblSalaries[[#This Row],[Years of Experience]],Table3[#Data],2,FALSE)</f>
        <v>16+</v>
      </c>
      <c r="O232" s="10">
        <f>VLOOKUP(tblSalaries[[#This Row],[How many hours of a day you work on Excel]],Table8[#Data],2,FALSE)</f>
        <v>8</v>
      </c>
    </row>
    <row r="233" spans="2:15" ht="15" customHeight="1" x14ac:dyDescent="0.2">
      <c r="B233" t="s">
        <v>2765</v>
      </c>
      <c r="C233" s="1">
        <v>41055.741087962961</v>
      </c>
      <c r="D233" s="4" t="s">
        <v>889</v>
      </c>
      <c r="E233">
        <v>19068</v>
      </c>
      <c r="F233" t="s">
        <v>6</v>
      </c>
      <c r="G233" s="10">
        <f>tblSalaries[[#This Row],[clean Salary (in local currency)]]*VLOOKUP(tblSalaries[[#This Row],[Currency]],tblXrate[#Data],2,FALSE)/1000</f>
        <v>19.068000000000001</v>
      </c>
      <c r="H233" t="s">
        <v>890</v>
      </c>
      <c r="I233" t="s">
        <v>310</v>
      </c>
      <c r="J233" t="s">
        <v>347</v>
      </c>
      <c r="K233" s="10" t="str">
        <f>VLOOKUP(tblSalaries[[#This Row],[Where do you work]],tblCountries[[Actual]:[Mapping2]],3,FALSE)</f>
        <v>East&amp;South Asia</v>
      </c>
      <c r="L233" t="s">
        <v>13</v>
      </c>
      <c r="M233">
        <v>20</v>
      </c>
      <c r="N233" s="10" t="str">
        <f>VLOOKUP(tblSalaries[[#This Row],[Years of Experience]],Table3[#Data],2,FALSE)</f>
        <v>16+</v>
      </c>
      <c r="O233" s="10">
        <f>VLOOKUP(tblSalaries[[#This Row],[How many hours of a day you work on Excel]],Table8[#Data],2,FALSE)</f>
        <v>8</v>
      </c>
    </row>
    <row r="234" spans="2:15" ht="15" customHeight="1" x14ac:dyDescent="0.2">
      <c r="B234" t="s">
        <v>3793</v>
      </c>
      <c r="C234" s="1">
        <v>41073.263472222221</v>
      </c>
      <c r="D234" s="4">
        <v>120000</v>
      </c>
      <c r="E234">
        <v>120000</v>
      </c>
      <c r="F234" t="s">
        <v>6</v>
      </c>
      <c r="G234" s="10">
        <f>tblSalaries[[#This Row],[clean Salary (in local currency)]]*VLOOKUP(tblSalaries[[#This Row],[Currency]],tblXrate[#Data],2,FALSE)/1000</f>
        <v>120</v>
      </c>
      <c r="H234" t="s">
        <v>1931</v>
      </c>
      <c r="I234" t="s">
        <v>310</v>
      </c>
      <c r="J234" t="s">
        <v>15</v>
      </c>
      <c r="K234" s="10" t="str">
        <f>VLOOKUP(tblSalaries[[#This Row],[Where do you work]],tblCountries[[Actual]:[Mapping2]],3,FALSE)</f>
        <v>USA</v>
      </c>
      <c r="L234" t="s">
        <v>9</v>
      </c>
      <c r="M234">
        <v>20</v>
      </c>
      <c r="N234" s="10" t="str">
        <f>VLOOKUP(tblSalaries[[#This Row],[Years of Experience]],Table3[#Data],2,FALSE)</f>
        <v>16+</v>
      </c>
      <c r="O234" s="10">
        <f>VLOOKUP(tblSalaries[[#This Row],[How many hours of a day you work on Excel]],Table8[#Data],2,FALSE)</f>
        <v>5</v>
      </c>
    </row>
    <row r="235" spans="2:15" ht="15" customHeight="1" x14ac:dyDescent="0.2">
      <c r="B235" t="s">
        <v>3220</v>
      </c>
      <c r="C235" s="1">
        <v>41058.160740740743</v>
      </c>
      <c r="D235" s="4">
        <v>75000</v>
      </c>
      <c r="E235">
        <v>75000</v>
      </c>
      <c r="F235" t="s">
        <v>69</v>
      </c>
      <c r="G235" s="10">
        <f>tblSalaries[[#This Row],[clean Salary (in local currency)]]*VLOOKUP(tblSalaries[[#This Row],[Currency]],tblXrate[#Data],2,FALSE)/1000</f>
        <v>118.21337040504632</v>
      </c>
      <c r="H235" t="s">
        <v>642</v>
      </c>
      <c r="I235" t="s">
        <v>52</v>
      </c>
      <c r="J235" t="s">
        <v>71</v>
      </c>
      <c r="K235" s="10" t="str">
        <f>VLOOKUP(tblSalaries[[#This Row],[Where do you work]],tblCountries[[Actual]:[Mapping2]],3,FALSE)</f>
        <v>UK</v>
      </c>
      <c r="L235" t="s">
        <v>9</v>
      </c>
      <c r="M235">
        <v>20</v>
      </c>
      <c r="N235" s="10" t="str">
        <f>VLOOKUP(tblSalaries[[#This Row],[Years of Experience]],Table3[#Data],2,FALSE)</f>
        <v>16+</v>
      </c>
      <c r="O235" s="10">
        <f>VLOOKUP(tblSalaries[[#This Row],[How many hours of a day you work on Excel]],Table8[#Data],2,FALSE)</f>
        <v>5</v>
      </c>
    </row>
    <row r="236" spans="2:15" ht="15" customHeight="1" x14ac:dyDescent="0.2">
      <c r="B236" t="s">
        <v>2827</v>
      </c>
      <c r="C236" s="1">
        <v>41055.973576388889</v>
      </c>
      <c r="D236" s="4" t="s">
        <v>963</v>
      </c>
      <c r="E236">
        <v>600000</v>
      </c>
      <c r="F236" t="s">
        <v>40</v>
      </c>
      <c r="G236" s="10">
        <f>tblSalaries[[#This Row],[clean Salary (in local currency)]]*VLOOKUP(tblSalaries[[#This Row],[Currency]],tblXrate[#Data],2,FALSE)/1000</f>
        <v>10.684750012465541</v>
      </c>
      <c r="H236" t="s">
        <v>964</v>
      </c>
      <c r="I236" t="s">
        <v>52</v>
      </c>
      <c r="J236" t="s">
        <v>8</v>
      </c>
      <c r="K236" s="10" t="str">
        <f>VLOOKUP(tblSalaries[[#This Row],[Where do you work]],tblCountries[[Actual]:[Mapping2]],3,FALSE)</f>
        <v>India</v>
      </c>
      <c r="L236" t="s">
        <v>13</v>
      </c>
      <c r="M236">
        <v>20</v>
      </c>
      <c r="N236" s="10" t="str">
        <f>VLOOKUP(tblSalaries[[#This Row],[Years of Experience]],Table3[#Data],2,FALSE)</f>
        <v>16+</v>
      </c>
      <c r="O236" s="10">
        <f>VLOOKUP(tblSalaries[[#This Row],[How many hours of a day you work on Excel]],Table8[#Data],2,FALSE)</f>
        <v>8</v>
      </c>
    </row>
    <row r="237" spans="2:15" ht="15" customHeight="1" x14ac:dyDescent="0.2">
      <c r="B237" t="s">
        <v>3128</v>
      </c>
      <c r="C237" s="1">
        <v>41057.809432870374</v>
      </c>
      <c r="D237" s="4">
        <v>90000</v>
      </c>
      <c r="E237">
        <v>90000</v>
      </c>
      <c r="F237" t="s">
        <v>22</v>
      </c>
      <c r="G237" s="10">
        <f>tblSalaries[[#This Row],[clean Salary (in local currency)]]*VLOOKUP(tblSalaries[[#This Row],[Currency]],tblXrate[#Data],2,FALSE)/1000</f>
        <v>114.3359495092447</v>
      </c>
      <c r="H237" t="s">
        <v>1281</v>
      </c>
      <c r="I237" t="s">
        <v>52</v>
      </c>
      <c r="J237" t="s">
        <v>1282</v>
      </c>
      <c r="K237" s="10" t="str">
        <f>VLOOKUP(tblSalaries[[#This Row],[Where do you work]],tblCountries[[Actual]:[Mapping2]],3,FALSE)</f>
        <v>Russia &amp; CEE</v>
      </c>
      <c r="L237" t="s">
        <v>18</v>
      </c>
      <c r="M237">
        <v>20</v>
      </c>
      <c r="N237" s="10" t="str">
        <f>VLOOKUP(tblSalaries[[#This Row],[Years of Experience]],Table3[#Data],2,FALSE)</f>
        <v>16+</v>
      </c>
      <c r="O237" s="10">
        <f>VLOOKUP(tblSalaries[[#This Row],[How many hours of a day you work on Excel]],Table8[#Data],2,FALSE)</f>
        <v>2.5</v>
      </c>
    </row>
    <row r="238" spans="2:15" ht="15" customHeight="1" x14ac:dyDescent="0.2">
      <c r="B238" t="s">
        <v>3829</v>
      </c>
      <c r="C238" s="1">
        <v>41075.868622685186</v>
      </c>
      <c r="D238" s="4" t="s">
        <v>1955</v>
      </c>
      <c r="E238">
        <v>90000</v>
      </c>
      <c r="F238" t="s">
        <v>22</v>
      </c>
      <c r="G238" s="10">
        <f>tblSalaries[[#This Row],[clean Salary (in local currency)]]*VLOOKUP(tblSalaries[[#This Row],[Currency]],tblXrate[#Data],2,FALSE)/1000</f>
        <v>114.3359495092447</v>
      </c>
      <c r="H238" t="s">
        <v>488</v>
      </c>
      <c r="I238" t="s">
        <v>488</v>
      </c>
      <c r="J238" t="s">
        <v>1956</v>
      </c>
      <c r="K238" s="10" t="str">
        <f>VLOOKUP(tblSalaries[[#This Row],[Where do you work]],tblCountries[[Actual]:[Mapping2]],3,FALSE)</f>
        <v>EU-16</v>
      </c>
      <c r="L238" t="s">
        <v>18</v>
      </c>
      <c r="M238">
        <v>20</v>
      </c>
      <c r="N238" s="10" t="str">
        <f>VLOOKUP(tblSalaries[[#This Row],[Years of Experience]],Table3[#Data],2,FALSE)</f>
        <v>16+</v>
      </c>
      <c r="O238" s="10">
        <f>VLOOKUP(tblSalaries[[#This Row],[How many hours of a day you work on Excel]],Table8[#Data],2,FALSE)</f>
        <v>2.5</v>
      </c>
    </row>
    <row r="239" spans="2:15" ht="15" customHeight="1" x14ac:dyDescent="0.2">
      <c r="B239" t="s">
        <v>3629</v>
      </c>
      <c r="C239" s="1">
        <v>41064.688298611109</v>
      </c>
      <c r="D239" s="4" t="s">
        <v>1797</v>
      </c>
      <c r="E239">
        <v>500000</v>
      </c>
      <c r="F239" t="s">
        <v>40</v>
      </c>
      <c r="G239" s="10">
        <f>tblSalaries[[#This Row],[clean Salary (in local currency)]]*VLOOKUP(tblSalaries[[#This Row],[Currency]],tblXrate[#Data],2,FALSE)/1000</f>
        <v>8.9039583437212837</v>
      </c>
      <c r="H239" t="s">
        <v>786</v>
      </c>
      <c r="I239" t="s">
        <v>52</v>
      </c>
      <c r="J239" t="s">
        <v>8</v>
      </c>
      <c r="K239" s="10" t="str">
        <f>VLOOKUP(tblSalaries[[#This Row],[Where do you work]],tblCountries[[Actual]:[Mapping2]],3,FALSE)</f>
        <v>India</v>
      </c>
      <c r="L239" t="s">
        <v>13</v>
      </c>
      <c r="M239">
        <v>20</v>
      </c>
      <c r="N239" s="10" t="str">
        <f>VLOOKUP(tblSalaries[[#This Row],[Years of Experience]],Table3[#Data],2,FALSE)</f>
        <v>16+</v>
      </c>
      <c r="O239" s="10">
        <f>VLOOKUP(tblSalaries[[#This Row],[How many hours of a day you work on Excel]],Table8[#Data],2,FALSE)</f>
        <v>8</v>
      </c>
    </row>
    <row r="240" spans="2:15" ht="15" customHeight="1" x14ac:dyDescent="0.2">
      <c r="B240" t="s">
        <v>3081</v>
      </c>
      <c r="C240" s="1">
        <v>41057.674212962964</v>
      </c>
      <c r="D240" s="4" t="s">
        <v>701</v>
      </c>
      <c r="E240">
        <v>240000</v>
      </c>
      <c r="F240" t="s">
        <v>40</v>
      </c>
      <c r="G240" s="10">
        <f>tblSalaries[[#This Row],[clean Salary (in local currency)]]*VLOOKUP(tblSalaries[[#This Row],[Currency]],tblXrate[#Data],2,FALSE)/1000</f>
        <v>4.2739000049862161</v>
      </c>
      <c r="H240" t="s">
        <v>310</v>
      </c>
      <c r="I240" t="s">
        <v>310</v>
      </c>
      <c r="J240" t="s">
        <v>8</v>
      </c>
      <c r="K240" s="10" t="str">
        <f>VLOOKUP(tblSalaries[[#This Row],[Where do you work]],tblCountries[[Actual]:[Mapping2]],3,FALSE)</f>
        <v>India</v>
      </c>
      <c r="L240" t="s">
        <v>13</v>
      </c>
      <c r="M240">
        <v>20</v>
      </c>
      <c r="N240" s="10" t="str">
        <f>VLOOKUP(tblSalaries[[#This Row],[Years of Experience]],Table3[#Data],2,FALSE)</f>
        <v>16+</v>
      </c>
      <c r="O240" s="10">
        <f>VLOOKUP(tblSalaries[[#This Row],[How many hours of a day you work on Excel]],Table8[#Data],2,FALSE)</f>
        <v>8</v>
      </c>
    </row>
    <row r="241" spans="2:15" ht="15" customHeight="1" x14ac:dyDescent="0.2">
      <c r="B241" t="s">
        <v>2918</v>
      </c>
      <c r="C241" s="1">
        <v>41056.90966435185</v>
      </c>
      <c r="D241" s="4">
        <v>105000</v>
      </c>
      <c r="E241">
        <v>105000</v>
      </c>
      <c r="F241" t="s">
        <v>6</v>
      </c>
      <c r="G241" s="10">
        <f>tblSalaries[[#This Row],[clean Salary (in local currency)]]*VLOOKUP(tblSalaries[[#This Row],[Currency]],tblXrate[#Data],2,FALSE)/1000</f>
        <v>105</v>
      </c>
      <c r="H241" t="s">
        <v>42</v>
      </c>
      <c r="I241" t="s">
        <v>20</v>
      </c>
      <c r="J241" t="s">
        <v>15</v>
      </c>
      <c r="K241" s="10" t="str">
        <f>VLOOKUP(tblSalaries[[#This Row],[Where do you work]],tblCountries[[Actual]:[Mapping2]],3,FALSE)</f>
        <v>USA</v>
      </c>
      <c r="L241" t="s">
        <v>9</v>
      </c>
      <c r="M241">
        <v>20</v>
      </c>
      <c r="N241" s="10" t="str">
        <f>VLOOKUP(tblSalaries[[#This Row],[Years of Experience]],Table3[#Data],2,FALSE)</f>
        <v>16+</v>
      </c>
      <c r="O241" s="10">
        <f>VLOOKUP(tblSalaries[[#This Row],[How many hours of a day you work on Excel]],Table8[#Data],2,FALSE)</f>
        <v>5</v>
      </c>
    </row>
    <row r="242" spans="2:15" ht="15" customHeight="1" x14ac:dyDescent="0.2">
      <c r="B242" t="s">
        <v>3852</v>
      </c>
      <c r="C242" s="1">
        <v>41078.237708333334</v>
      </c>
      <c r="D242" s="4">
        <v>600000</v>
      </c>
      <c r="E242">
        <v>600000</v>
      </c>
      <c r="F242" t="s">
        <v>1362</v>
      </c>
      <c r="G242" s="10">
        <f>tblSalaries[[#This Row],[clean Salary (in local currency)]]*VLOOKUP(tblSalaries[[#This Row],[Currency]],tblXrate[#Data],2,FALSE)/1000</f>
        <v>102.54254233725216</v>
      </c>
      <c r="H242" t="s">
        <v>279</v>
      </c>
      <c r="I242" t="s">
        <v>279</v>
      </c>
      <c r="J242" t="s">
        <v>1978</v>
      </c>
      <c r="K242" s="10" t="str">
        <f>VLOOKUP(tblSalaries[[#This Row],[Where do you work]],tblCountries[[Actual]:[Mapping2]],3,FALSE)</f>
        <v>EU</v>
      </c>
      <c r="L242" t="s">
        <v>18</v>
      </c>
      <c r="M242">
        <v>20</v>
      </c>
      <c r="N242" s="10" t="str">
        <f>VLOOKUP(tblSalaries[[#This Row],[Years of Experience]],Table3[#Data],2,FALSE)</f>
        <v>16+</v>
      </c>
      <c r="O242" s="10">
        <f>VLOOKUP(tblSalaries[[#This Row],[How many hours of a day you work on Excel]],Table8[#Data],2,FALSE)</f>
        <v>2.5</v>
      </c>
    </row>
    <row r="243" spans="2:15" ht="15" customHeight="1" x14ac:dyDescent="0.2">
      <c r="B243" t="s">
        <v>2604</v>
      </c>
      <c r="C243" s="1">
        <v>41055.411365740743</v>
      </c>
      <c r="D243" s="4">
        <v>100000</v>
      </c>
      <c r="E243">
        <v>100000</v>
      </c>
      <c r="F243" t="s">
        <v>82</v>
      </c>
      <c r="G243" s="10">
        <f>tblSalaries[[#This Row],[clean Salary (in local currency)]]*VLOOKUP(tblSalaries[[#This Row],[Currency]],tblXrate[#Data],2,FALSE)/1000</f>
        <v>101.99096564026357</v>
      </c>
      <c r="H243" t="s">
        <v>707</v>
      </c>
      <c r="I243" t="s">
        <v>52</v>
      </c>
      <c r="J243" t="s">
        <v>84</v>
      </c>
      <c r="K243" s="10" t="str">
        <f>VLOOKUP(tblSalaries[[#This Row],[Where do you work]],tblCountries[[Actual]:[Mapping2]],3,FALSE)</f>
        <v>Australia &amp; NZ</v>
      </c>
      <c r="L243" t="s">
        <v>18</v>
      </c>
      <c r="M243">
        <v>20</v>
      </c>
      <c r="N243" s="10" t="str">
        <f>VLOOKUP(tblSalaries[[#This Row],[Years of Experience]],Table3[#Data],2,FALSE)</f>
        <v>16+</v>
      </c>
      <c r="O243" s="10">
        <f>VLOOKUP(tblSalaries[[#This Row],[How many hours of a day you work on Excel]],Table8[#Data],2,FALSE)</f>
        <v>2.5</v>
      </c>
    </row>
    <row r="244" spans="2:15" ht="15" customHeight="1" x14ac:dyDescent="0.2">
      <c r="B244" t="s">
        <v>2674</v>
      </c>
      <c r="C244" s="1">
        <v>41055.544421296298</v>
      </c>
      <c r="D244" s="4">
        <v>100000</v>
      </c>
      <c r="E244">
        <v>100000</v>
      </c>
      <c r="F244" t="s">
        <v>82</v>
      </c>
      <c r="G244" s="10">
        <f>tblSalaries[[#This Row],[clean Salary (in local currency)]]*VLOOKUP(tblSalaries[[#This Row],[Currency]],tblXrate[#Data],2,FALSE)/1000</f>
        <v>101.99096564026357</v>
      </c>
      <c r="H244" t="s">
        <v>779</v>
      </c>
      <c r="I244" t="s">
        <v>52</v>
      </c>
      <c r="J244" t="s">
        <v>84</v>
      </c>
      <c r="K244" s="10" t="str">
        <f>VLOOKUP(tblSalaries[[#This Row],[Where do you work]],tblCountries[[Actual]:[Mapping2]],3,FALSE)</f>
        <v>Australia &amp; NZ</v>
      </c>
      <c r="L244" t="s">
        <v>25</v>
      </c>
      <c r="M244">
        <v>20</v>
      </c>
      <c r="N244" s="10" t="str">
        <f>VLOOKUP(tblSalaries[[#This Row],[Years of Experience]],Table3[#Data],2,FALSE)</f>
        <v>16+</v>
      </c>
      <c r="O244" s="10">
        <f>VLOOKUP(tblSalaries[[#This Row],[How many hours of a day you work on Excel]],Table8[#Data],2,FALSE)</f>
        <v>1.5</v>
      </c>
    </row>
    <row r="245" spans="2:15" ht="15" customHeight="1" x14ac:dyDescent="0.2">
      <c r="B245" t="s">
        <v>2978</v>
      </c>
      <c r="C245" s="1">
        <v>41057.390231481484</v>
      </c>
      <c r="D245" s="4">
        <v>100000</v>
      </c>
      <c r="E245">
        <v>100000</v>
      </c>
      <c r="F245" t="s">
        <v>82</v>
      </c>
      <c r="G245" s="10">
        <f>tblSalaries[[#This Row],[clean Salary (in local currency)]]*VLOOKUP(tblSalaries[[#This Row],[Currency]],tblXrate[#Data],2,FALSE)/1000</f>
        <v>101.99096564026357</v>
      </c>
      <c r="H245" t="s">
        <v>855</v>
      </c>
      <c r="I245" t="s">
        <v>20</v>
      </c>
      <c r="J245" t="s">
        <v>84</v>
      </c>
      <c r="K245" s="10" t="str">
        <f>VLOOKUP(tblSalaries[[#This Row],[Where do you work]],tblCountries[[Actual]:[Mapping2]],3,FALSE)</f>
        <v>Australia &amp; NZ</v>
      </c>
      <c r="L245" t="s">
        <v>9</v>
      </c>
      <c r="M245">
        <v>20</v>
      </c>
      <c r="N245" s="10" t="str">
        <f>VLOOKUP(tblSalaries[[#This Row],[Years of Experience]],Table3[#Data],2,FALSE)</f>
        <v>16+</v>
      </c>
      <c r="O245" s="10">
        <f>VLOOKUP(tblSalaries[[#This Row],[How many hours of a day you work on Excel]],Table8[#Data],2,FALSE)</f>
        <v>5</v>
      </c>
    </row>
    <row r="246" spans="2:15" ht="15" customHeight="1" x14ac:dyDescent="0.2">
      <c r="B246" t="s">
        <v>3554</v>
      </c>
      <c r="C246" s="1">
        <v>41061.30736111111</v>
      </c>
      <c r="D246" s="4">
        <v>100000</v>
      </c>
      <c r="E246">
        <v>100000</v>
      </c>
      <c r="F246" t="s">
        <v>82</v>
      </c>
      <c r="G246" s="10">
        <f>tblSalaries[[#This Row],[clean Salary (in local currency)]]*VLOOKUP(tblSalaries[[#This Row],[Currency]],tblXrate[#Data],2,FALSE)/1000</f>
        <v>101.99096564026357</v>
      </c>
      <c r="H246" t="s">
        <v>772</v>
      </c>
      <c r="I246" t="s">
        <v>52</v>
      </c>
      <c r="J246" t="s">
        <v>84</v>
      </c>
      <c r="K246" s="10" t="str">
        <f>VLOOKUP(tblSalaries[[#This Row],[Where do you work]],tblCountries[[Actual]:[Mapping2]],3,FALSE)</f>
        <v>Australia &amp; NZ</v>
      </c>
      <c r="L246" t="s">
        <v>9</v>
      </c>
      <c r="M246">
        <v>20</v>
      </c>
      <c r="N246" s="10" t="str">
        <f>VLOOKUP(tblSalaries[[#This Row],[Years of Experience]],Table3[#Data],2,FALSE)</f>
        <v>16+</v>
      </c>
      <c r="O246" s="10">
        <f>VLOOKUP(tblSalaries[[#This Row],[How many hours of a day you work on Excel]],Table8[#Data],2,FALSE)</f>
        <v>5</v>
      </c>
    </row>
    <row r="247" spans="2:15" ht="15" customHeight="1" x14ac:dyDescent="0.2">
      <c r="B247" t="s">
        <v>3357</v>
      </c>
      <c r="C247" s="1">
        <v>41058.895555555559</v>
      </c>
      <c r="D247" s="4">
        <v>100000</v>
      </c>
      <c r="E247">
        <v>100000</v>
      </c>
      <c r="F247" t="s">
        <v>6</v>
      </c>
      <c r="G247" s="10">
        <f>tblSalaries[[#This Row],[clean Salary (in local currency)]]*VLOOKUP(tblSalaries[[#This Row],[Currency]],tblXrate[#Data],2,FALSE)/1000</f>
        <v>100</v>
      </c>
      <c r="H247" t="s">
        <v>1541</v>
      </c>
      <c r="I247" t="s">
        <v>4001</v>
      </c>
      <c r="J247" t="s">
        <v>447</v>
      </c>
      <c r="K247" s="10" t="str">
        <f>VLOOKUP(tblSalaries[[#This Row],[Where do you work]],tblCountries[[Actual]:[Mapping2]],3,FALSE)</f>
        <v>EU</v>
      </c>
      <c r="L247" t="s">
        <v>18</v>
      </c>
      <c r="M247">
        <v>20</v>
      </c>
      <c r="N247" s="10" t="str">
        <f>VLOOKUP(tblSalaries[[#This Row],[Years of Experience]],Table3[#Data],2,FALSE)</f>
        <v>16+</v>
      </c>
      <c r="O247" s="10">
        <f>VLOOKUP(tblSalaries[[#This Row],[How many hours of a day you work on Excel]],Table8[#Data],2,FALSE)</f>
        <v>2.5</v>
      </c>
    </row>
    <row r="248" spans="2:15" ht="15" customHeight="1" x14ac:dyDescent="0.2">
      <c r="B248" t="s">
        <v>2950</v>
      </c>
      <c r="C248" s="1">
        <v>41057.242314814815</v>
      </c>
      <c r="D248" s="4">
        <v>95000</v>
      </c>
      <c r="E248">
        <v>95000</v>
      </c>
      <c r="F248" t="s">
        <v>82</v>
      </c>
      <c r="G248" s="10">
        <f>tblSalaries[[#This Row],[clean Salary (in local currency)]]*VLOOKUP(tblSalaries[[#This Row],[Currency]],tblXrate[#Data],2,FALSE)/1000</f>
        <v>96.891417358250408</v>
      </c>
      <c r="H248" t="s">
        <v>160</v>
      </c>
      <c r="I248" t="s">
        <v>20</v>
      </c>
      <c r="J248" t="s">
        <v>84</v>
      </c>
      <c r="K248" s="10" t="str">
        <f>VLOOKUP(tblSalaries[[#This Row],[Where do you work]],tblCountries[[Actual]:[Mapping2]],3,FALSE)</f>
        <v>Australia &amp; NZ</v>
      </c>
      <c r="L248" t="s">
        <v>18</v>
      </c>
      <c r="M248">
        <v>20</v>
      </c>
      <c r="N248" s="10" t="str">
        <f>VLOOKUP(tblSalaries[[#This Row],[Years of Experience]],Table3[#Data],2,FALSE)</f>
        <v>16+</v>
      </c>
      <c r="O248" s="10">
        <f>VLOOKUP(tblSalaries[[#This Row],[How many hours of a day you work on Excel]],Table8[#Data],2,FALSE)</f>
        <v>2.5</v>
      </c>
    </row>
    <row r="249" spans="2:15" ht="15" customHeight="1" x14ac:dyDescent="0.2">
      <c r="B249" t="s">
        <v>2598</v>
      </c>
      <c r="C249" s="1">
        <v>41055.372372685182</v>
      </c>
      <c r="D249" s="4" t="s">
        <v>699</v>
      </c>
      <c r="E249">
        <v>90000</v>
      </c>
      <c r="F249" t="s">
        <v>6</v>
      </c>
      <c r="G249" s="10">
        <f>tblSalaries[[#This Row],[clean Salary (in local currency)]]*VLOOKUP(tblSalaries[[#This Row],[Currency]],tblXrate[#Data],2,FALSE)/1000</f>
        <v>90</v>
      </c>
      <c r="H249" t="s">
        <v>700</v>
      </c>
      <c r="I249" t="s">
        <v>52</v>
      </c>
      <c r="J249" t="s">
        <v>15</v>
      </c>
      <c r="K249" s="10" t="str">
        <f>VLOOKUP(tblSalaries[[#This Row],[Where do you work]],tblCountries[[Actual]:[Mapping2]],3,FALSE)</f>
        <v>USA</v>
      </c>
      <c r="L249" t="s">
        <v>18</v>
      </c>
      <c r="M249">
        <v>20</v>
      </c>
      <c r="N249" s="10" t="str">
        <f>VLOOKUP(tblSalaries[[#This Row],[Years of Experience]],Table3[#Data],2,FALSE)</f>
        <v>16+</v>
      </c>
      <c r="O249" s="10">
        <f>VLOOKUP(tblSalaries[[#This Row],[How many hours of a day you work on Excel]],Table8[#Data],2,FALSE)</f>
        <v>2.5</v>
      </c>
    </row>
    <row r="250" spans="2:15" ht="15" customHeight="1" x14ac:dyDescent="0.2">
      <c r="B250" t="s">
        <v>3131</v>
      </c>
      <c r="C250" s="1">
        <v>41057.837037037039</v>
      </c>
      <c r="D250" s="4" t="s">
        <v>1285</v>
      </c>
      <c r="E250">
        <v>70000</v>
      </c>
      <c r="F250" t="s">
        <v>22</v>
      </c>
      <c r="G250" s="10">
        <f>tblSalaries[[#This Row],[clean Salary (in local currency)]]*VLOOKUP(tblSalaries[[#This Row],[Currency]],tblXrate[#Data],2,FALSE)/1000</f>
        <v>88.927960729412547</v>
      </c>
      <c r="H250" t="s">
        <v>1286</v>
      </c>
      <c r="I250" t="s">
        <v>356</v>
      </c>
      <c r="J250" t="s">
        <v>36</v>
      </c>
      <c r="K250" s="10" t="str">
        <f>VLOOKUP(tblSalaries[[#This Row],[Where do you work]],tblCountries[[Actual]:[Mapping2]],3,FALSE)</f>
        <v>EU-16</v>
      </c>
      <c r="L250" t="s">
        <v>18</v>
      </c>
      <c r="M250">
        <v>20</v>
      </c>
      <c r="N250" s="10" t="str">
        <f>VLOOKUP(tblSalaries[[#This Row],[Years of Experience]],Table3[#Data],2,FALSE)</f>
        <v>16+</v>
      </c>
      <c r="O250" s="10">
        <f>VLOOKUP(tblSalaries[[#This Row],[How many hours of a day you work on Excel]],Table8[#Data],2,FALSE)</f>
        <v>2.5</v>
      </c>
    </row>
    <row r="251" spans="2:15" ht="15" customHeight="1" x14ac:dyDescent="0.2">
      <c r="B251" t="s">
        <v>2617</v>
      </c>
      <c r="C251" s="1">
        <v>41055.460439814815</v>
      </c>
      <c r="D251" s="4" t="s">
        <v>723</v>
      </c>
      <c r="E251">
        <v>85000</v>
      </c>
      <c r="F251" t="s">
        <v>82</v>
      </c>
      <c r="G251" s="10">
        <f>tblSalaries[[#This Row],[clean Salary (in local currency)]]*VLOOKUP(tblSalaries[[#This Row],[Currency]],tblXrate[#Data],2,FALSE)/1000</f>
        <v>86.692320794224045</v>
      </c>
      <c r="H251" t="s">
        <v>646</v>
      </c>
      <c r="I251" t="s">
        <v>356</v>
      </c>
      <c r="J251" t="s">
        <v>84</v>
      </c>
      <c r="K251" s="10" t="str">
        <f>VLOOKUP(tblSalaries[[#This Row],[Where do you work]],tblCountries[[Actual]:[Mapping2]],3,FALSE)</f>
        <v>Australia &amp; NZ</v>
      </c>
      <c r="L251" t="s">
        <v>25</v>
      </c>
      <c r="M251">
        <v>20</v>
      </c>
      <c r="N251" s="10" t="str">
        <f>VLOOKUP(tblSalaries[[#This Row],[Years of Experience]],Table3[#Data],2,FALSE)</f>
        <v>16+</v>
      </c>
      <c r="O251" s="10">
        <f>VLOOKUP(tblSalaries[[#This Row],[How many hours of a day you work on Excel]],Table8[#Data],2,FALSE)</f>
        <v>1.5</v>
      </c>
    </row>
    <row r="252" spans="2:15" ht="15" customHeight="1" x14ac:dyDescent="0.2">
      <c r="B252" t="s">
        <v>3715</v>
      </c>
      <c r="C252" s="1">
        <v>41068.407627314817</v>
      </c>
      <c r="D252" s="4">
        <v>85000</v>
      </c>
      <c r="E252">
        <v>85000</v>
      </c>
      <c r="F252" t="s">
        <v>6</v>
      </c>
      <c r="G252" s="10">
        <f>tblSalaries[[#This Row],[clean Salary (in local currency)]]*VLOOKUP(tblSalaries[[#This Row],[Currency]],tblXrate[#Data],2,FALSE)/1000</f>
        <v>85</v>
      </c>
      <c r="H252" t="s">
        <v>191</v>
      </c>
      <c r="I252" t="s">
        <v>310</v>
      </c>
      <c r="J252" t="s">
        <v>15</v>
      </c>
      <c r="K252" s="10" t="str">
        <f>VLOOKUP(tblSalaries[[#This Row],[Where do you work]],tblCountries[[Actual]:[Mapping2]],3,FALSE)</f>
        <v>USA</v>
      </c>
      <c r="L252" t="s">
        <v>9</v>
      </c>
      <c r="M252">
        <v>20</v>
      </c>
      <c r="N252" s="10" t="str">
        <f>VLOOKUP(tblSalaries[[#This Row],[Years of Experience]],Table3[#Data],2,FALSE)</f>
        <v>16+</v>
      </c>
      <c r="O252" s="10">
        <f>VLOOKUP(tblSalaries[[#This Row],[How many hours of a day you work on Excel]],Table8[#Data],2,FALSE)</f>
        <v>5</v>
      </c>
    </row>
    <row r="253" spans="2:15" ht="15" customHeight="1" x14ac:dyDescent="0.2">
      <c r="B253" t="s">
        <v>3410</v>
      </c>
      <c r="C253" s="1">
        <v>41059.105752314812</v>
      </c>
      <c r="D253" s="4">
        <v>80000</v>
      </c>
      <c r="E253">
        <v>80000</v>
      </c>
      <c r="F253" t="s">
        <v>6</v>
      </c>
      <c r="G253" s="10">
        <f>tblSalaries[[#This Row],[clean Salary (in local currency)]]*VLOOKUP(tblSalaries[[#This Row],[Currency]],tblXrate[#Data],2,FALSE)/1000</f>
        <v>80</v>
      </c>
      <c r="H253" t="s">
        <v>1588</v>
      </c>
      <c r="I253" t="s">
        <v>20</v>
      </c>
      <c r="J253" t="s">
        <v>15</v>
      </c>
      <c r="K253" s="10" t="str">
        <f>VLOOKUP(tblSalaries[[#This Row],[Where do you work]],tblCountries[[Actual]:[Mapping2]],3,FALSE)</f>
        <v>USA</v>
      </c>
      <c r="L253" t="s">
        <v>9</v>
      </c>
      <c r="M253">
        <v>20</v>
      </c>
      <c r="N253" s="10" t="str">
        <f>VLOOKUP(tblSalaries[[#This Row],[Years of Experience]],Table3[#Data],2,FALSE)</f>
        <v>16+</v>
      </c>
      <c r="O253" s="10">
        <f>VLOOKUP(tblSalaries[[#This Row],[How many hours of a day you work on Excel]],Table8[#Data],2,FALSE)</f>
        <v>5</v>
      </c>
    </row>
    <row r="254" spans="2:15" ht="15" customHeight="1" x14ac:dyDescent="0.2">
      <c r="B254" t="s">
        <v>3885</v>
      </c>
      <c r="C254" s="1">
        <v>41080.545335648145</v>
      </c>
      <c r="D254" s="4" t="s">
        <v>1704</v>
      </c>
      <c r="E254">
        <v>60000</v>
      </c>
      <c r="F254" t="s">
        <v>22</v>
      </c>
      <c r="G254" s="10">
        <f>tblSalaries[[#This Row],[clean Salary (in local currency)]]*VLOOKUP(tblSalaries[[#This Row],[Currency]],tblXrate[#Data],2,FALSE)/1000</f>
        <v>76.223966339496471</v>
      </c>
      <c r="H254" t="s">
        <v>201</v>
      </c>
      <c r="I254" t="s">
        <v>52</v>
      </c>
      <c r="J254" t="s">
        <v>983</v>
      </c>
      <c r="K254" s="10" t="str">
        <f>VLOOKUP(tblSalaries[[#This Row],[Where do you work]],tblCountries[[Actual]:[Mapping2]],3,FALSE)</f>
        <v>EU</v>
      </c>
      <c r="L254" t="s">
        <v>18</v>
      </c>
      <c r="M254">
        <v>20</v>
      </c>
      <c r="N254" s="10" t="str">
        <f>VLOOKUP(tblSalaries[[#This Row],[Years of Experience]],Table3[#Data],2,FALSE)</f>
        <v>16+</v>
      </c>
      <c r="O254" s="10">
        <f>VLOOKUP(tblSalaries[[#This Row],[How many hours of a day you work on Excel]],Table8[#Data],2,FALSE)</f>
        <v>2.5</v>
      </c>
    </row>
    <row r="255" spans="2:15" ht="15" customHeight="1" x14ac:dyDescent="0.2">
      <c r="B255" t="s">
        <v>2958</v>
      </c>
      <c r="C255" s="1">
        <v>41057.291956018518</v>
      </c>
      <c r="D255" s="4">
        <v>95000</v>
      </c>
      <c r="E255">
        <v>95000</v>
      </c>
      <c r="F255" t="s">
        <v>670</v>
      </c>
      <c r="G255" s="10">
        <f>tblSalaries[[#This Row],[clean Salary (in local currency)]]*VLOOKUP(tblSalaries[[#This Row],[Currency]],tblXrate[#Data],2,FALSE)/1000</f>
        <v>75.770868892469181</v>
      </c>
      <c r="H255" t="s">
        <v>808</v>
      </c>
      <c r="I255" t="s">
        <v>310</v>
      </c>
      <c r="J255" t="s">
        <v>672</v>
      </c>
      <c r="K255" s="10" t="str">
        <f>VLOOKUP(tblSalaries[[#This Row],[Where do you work]],tblCountries[[Actual]:[Mapping2]],3,FALSE)</f>
        <v>Australia &amp; NZ</v>
      </c>
      <c r="L255" t="s">
        <v>9</v>
      </c>
      <c r="M255">
        <v>20</v>
      </c>
      <c r="N255" s="10" t="str">
        <f>VLOOKUP(tblSalaries[[#This Row],[Years of Experience]],Table3[#Data],2,FALSE)</f>
        <v>16+</v>
      </c>
      <c r="O255" s="10">
        <f>VLOOKUP(tblSalaries[[#This Row],[How many hours of a day you work on Excel]],Table8[#Data],2,FALSE)</f>
        <v>5</v>
      </c>
    </row>
    <row r="256" spans="2:15" ht="15" customHeight="1" x14ac:dyDescent="0.2">
      <c r="B256" t="s">
        <v>3148</v>
      </c>
      <c r="C256" s="1">
        <v>41057.941921296297</v>
      </c>
      <c r="D256" s="4">
        <v>75000</v>
      </c>
      <c r="E256">
        <v>75000</v>
      </c>
      <c r="F256" t="s">
        <v>6</v>
      </c>
      <c r="G256" s="10">
        <f>tblSalaries[[#This Row],[clean Salary (in local currency)]]*VLOOKUP(tblSalaries[[#This Row],[Currency]],tblXrate[#Data],2,FALSE)/1000</f>
        <v>75</v>
      </c>
      <c r="H256" t="s">
        <v>488</v>
      </c>
      <c r="I256" t="s">
        <v>488</v>
      </c>
      <c r="J256" t="s">
        <v>15</v>
      </c>
      <c r="K256" s="10" t="str">
        <f>VLOOKUP(tblSalaries[[#This Row],[Where do you work]],tblCountries[[Actual]:[Mapping2]],3,FALSE)</f>
        <v>USA</v>
      </c>
      <c r="L256" t="s">
        <v>18</v>
      </c>
      <c r="M256">
        <v>20</v>
      </c>
      <c r="N256" s="10" t="str">
        <f>VLOOKUP(tblSalaries[[#This Row],[Years of Experience]],Table3[#Data],2,FALSE)</f>
        <v>16+</v>
      </c>
      <c r="O256" s="10">
        <f>VLOOKUP(tblSalaries[[#This Row],[How many hours of a day you work on Excel]],Table8[#Data],2,FALSE)</f>
        <v>2.5</v>
      </c>
    </row>
    <row r="257" spans="2:15" ht="15" customHeight="1" x14ac:dyDescent="0.2">
      <c r="B257" t="s">
        <v>3399</v>
      </c>
      <c r="C257" s="1">
        <v>41059.052453703705</v>
      </c>
      <c r="D257" s="4">
        <v>72000</v>
      </c>
      <c r="E257">
        <v>72000</v>
      </c>
      <c r="F257" t="s">
        <v>6</v>
      </c>
      <c r="G257" s="10">
        <f>tblSalaries[[#This Row],[clean Salary (in local currency)]]*VLOOKUP(tblSalaries[[#This Row],[Currency]],tblXrate[#Data],2,FALSE)/1000</f>
        <v>72</v>
      </c>
      <c r="H257" t="s">
        <v>52</v>
      </c>
      <c r="I257" t="s">
        <v>52</v>
      </c>
      <c r="J257" t="s">
        <v>15</v>
      </c>
      <c r="K257" s="10" t="str">
        <f>VLOOKUP(tblSalaries[[#This Row],[Where do you work]],tblCountries[[Actual]:[Mapping2]],3,FALSE)</f>
        <v>USA</v>
      </c>
      <c r="L257" t="s">
        <v>25</v>
      </c>
      <c r="M257">
        <v>20</v>
      </c>
      <c r="N257" s="10" t="str">
        <f>VLOOKUP(tblSalaries[[#This Row],[Years of Experience]],Table3[#Data],2,FALSE)</f>
        <v>16+</v>
      </c>
      <c r="O257" s="10">
        <f>VLOOKUP(tblSalaries[[#This Row],[How many hours of a day you work on Excel]],Table8[#Data],2,FALSE)</f>
        <v>1.5</v>
      </c>
    </row>
    <row r="258" spans="2:15" ht="15" customHeight="1" x14ac:dyDescent="0.2">
      <c r="B258" t="s">
        <v>3140</v>
      </c>
      <c r="C258" s="1">
        <v>41057.88685185185</v>
      </c>
      <c r="D258" s="4">
        <v>69000</v>
      </c>
      <c r="E258">
        <v>69000</v>
      </c>
      <c r="F258" t="s">
        <v>6</v>
      </c>
      <c r="G258" s="10">
        <f>tblSalaries[[#This Row],[clean Salary (in local currency)]]*VLOOKUP(tblSalaries[[#This Row],[Currency]],tblXrate[#Data],2,FALSE)/1000</f>
        <v>69</v>
      </c>
      <c r="H258" t="s">
        <v>1297</v>
      </c>
      <c r="I258" t="s">
        <v>20</v>
      </c>
      <c r="J258" t="s">
        <v>15</v>
      </c>
      <c r="K258" s="10" t="str">
        <f>VLOOKUP(tblSalaries[[#This Row],[Where do you work]],tblCountries[[Actual]:[Mapping2]],3,FALSE)</f>
        <v>USA</v>
      </c>
      <c r="L258" t="s">
        <v>18</v>
      </c>
      <c r="M258">
        <v>20</v>
      </c>
      <c r="N258" s="10" t="str">
        <f>VLOOKUP(tblSalaries[[#This Row],[Years of Experience]],Table3[#Data],2,FALSE)</f>
        <v>16+</v>
      </c>
      <c r="O258" s="10">
        <f>VLOOKUP(tblSalaries[[#This Row],[How many hours of a day you work on Excel]],Table8[#Data],2,FALSE)</f>
        <v>2.5</v>
      </c>
    </row>
    <row r="259" spans="2:15" ht="15" customHeight="1" x14ac:dyDescent="0.2">
      <c r="B259" t="s">
        <v>3250</v>
      </c>
      <c r="C259" s="1">
        <v>41058.401550925926</v>
      </c>
      <c r="D259" s="4">
        <v>69000</v>
      </c>
      <c r="E259">
        <v>69000</v>
      </c>
      <c r="F259" t="s">
        <v>6</v>
      </c>
      <c r="G259" s="10">
        <f>tblSalaries[[#This Row],[clean Salary (in local currency)]]*VLOOKUP(tblSalaries[[#This Row],[Currency]],tblXrate[#Data],2,FALSE)/1000</f>
        <v>69</v>
      </c>
      <c r="H259" t="s">
        <v>1422</v>
      </c>
      <c r="I259" t="s">
        <v>488</v>
      </c>
      <c r="J259" t="s">
        <v>15</v>
      </c>
      <c r="K259" s="10" t="str">
        <f>VLOOKUP(tblSalaries[[#This Row],[Where do you work]],tblCountries[[Actual]:[Mapping2]],3,FALSE)</f>
        <v>USA</v>
      </c>
      <c r="L259" t="s">
        <v>9</v>
      </c>
      <c r="M259">
        <v>20</v>
      </c>
      <c r="N259" s="10" t="str">
        <f>VLOOKUP(tblSalaries[[#This Row],[Years of Experience]],Table3[#Data],2,FALSE)</f>
        <v>16+</v>
      </c>
      <c r="O259" s="10">
        <f>VLOOKUP(tblSalaries[[#This Row],[How many hours of a day you work on Excel]],Table8[#Data],2,FALSE)</f>
        <v>5</v>
      </c>
    </row>
    <row r="260" spans="2:15" ht="15" customHeight="1" x14ac:dyDescent="0.2">
      <c r="B260" t="s">
        <v>3423</v>
      </c>
      <c r="C260" s="1">
        <v>41059.508773148147</v>
      </c>
      <c r="D260" s="4">
        <v>67000</v>
      </c>
      <c r="E260">
        <v>67000</v>
      </c>
      <c r="F260" t="s">
        <v>6</v>
      </c>
      <c r="G260" s="10">
        <f>tblSalaries[[#This Row],[clean Salary (in local currency)]]*VLOOKUP(tblSalaries[[#This Row],[Currency]],tblXrate[#Data],2,FALSE)/1000</f>
        <v>67</v>
      </c>
      <c r="H260" t="s">
        <v>1599</v>
      </c>
      <c r="I260" t="s">
        <v>52</v>
      </c>
      <c r="J260" t="s">
        <v>15</v>
      </c>
      <c r="K260" s="10" t="str">
        <f>VLOOKUP(tblSalaries[[#This Row],[Where do you work]],tblCountries[[Actual]:[Mapping2]],3,FALSE)</f>
        <v>USA</v>
      </c>
      <c r="L260" t="s">
        <v>18</v>
      </c>
      <c r="M260">
        <v>20</v>
      </c>
      <c r="N260" s="10" t="str">
        <f>VLOOKUP(tblSalaries[[#This Row],[Years of Experience]],Table3[#Data],2,FALSE)</f>
        <v>16+</v>
      </c>
      <c r="O260" s="10">
        <f>VLOOKUP(tblSalaries[[#This Row],[How many hours of a day you work on Excel]],Table8[#Data],2,FALSE)</f>
        <v>2.5</v>
      </c>
    </row>
    <row r="261" spans="2:15" ht="15" customHeight="1" x14ac:dyDescent="0.2">
      <c r="B261" t="s">
        <v>2783</v>
      </c>
      <c r="C261" s="1">
        <v>41055.844768518517</v>
      </c>
      <c r="D261" s="4" t="s">
        <v>908</v>
      </c>
      <c r="E261">
        <v>66000</v>
      </c>
      <c r="F261" t="s">
        <v>86</v>
      </c>
      <c r="G261" s="10">
        <f>tblSalaries[[#This Row],[clean Salary (in local currency)]]*VLOOKUP(tblSalaries[[#This Row],[Currency]],tblXrate[#Data],2,FALSE)/1000</f>
        <v>64.901860520001577</v>
      </c>
      <c r="H261" t="s">
        <v>909</v>
      </c>
      <c r="I261" t="s">
        <v>20</v>
      </c>
      <c r="J261" t="s">
        <v>88</v>
      </c>
      <c r="K261" s="10" t="str">
        <f>VLOOKUP(tblSalaries[[#This Row],[Where do you work]],tblCountries[[Actual]:[Mapping2]],3,FALSE)</f>
        <v>Canada</v>
      </c>
      <c r="L261" t="s">
        <v>18</v>
      </c>
      <c r="M261">
        <v>20</v>
      </c>
      <c r="N261" s="10" t="str">
        <f>VLOOKUP(tblSalaries[[#This Row],[Years of Experience]],Table3[#Data],2,FALSE)</f>
        <v>16+</v>
      </c>
      <c r="O261" s="10">
        <f>VLOOKUP(tblSalaries[[#This Row],[How many hours of a day you work on Excel]],Table8[#Data],2,FALSE)</f>
        <v>2.5</v>
      </c>
    </row>
    <row r="262" spans="2:15" ht="15" customHeight="1" x14ac:dyDescent="0.2">
      <c r="B262" t="s">
        <v>3147</v>
      </c>
      <c r="C262" s="1">
        <v>41057.941620370373</v>
      </c>
      <c r="D262" s="4" t="s">
        <v>1307</v>
      </c>
      <c r="E262">
        <v>65000</v>
      </c>
      <c r="F262" t="s">
        <v>86</v>
      </c>
      <c r="G262" s="10">
        <f>tblSalaries[[#This Row],[clean Salary (in local currency)]]*VLOOKUP(tblSalaries[[#This Row],[Currency]],tblXrate[#Data],2,FALSE)/1000</f>
        <v>63.918498996971245</v>
      </c>
      <c r="H262" t="s">
        <v>1308</v>
      </c>
      <c r="I262" t="s">
        <v>20</v>
      </c>
      <c r="J262" t="s">
        <v>88</v>
      </c>
      <c r="K262" s="10" t="str">
        <f>VLOOKUP(tblSalaries[[#This Row],[Where do you work]],tblCountries[[Actual]:[Mapping2]],3,FALSE)</f>
        <v>Canada</v>
      </c>
      <c r="L262" t="s">
        <v>9</v>
      </c>
      <c r="M262">
        <v>20</v>
      </c>
      <c r="N262" s="10" t="str">
        <f>VLOOKUP(tblSalaries[[#This Row],[Years of Experience]],Table3[#Data],2,FALSE)</f>
        <v>16+</v>
      </c>
      <c r="O262" s="10">
        <f>VLOOKUP(tblSalaries[[#This Row],[How many hours of a day you work on Excel]],Table8[#Data],2,FALSE)</f>
        <v>5</v>
      </c>
    </row>
    <row r="263" spans="2:15" ht="15" customHeight="1" x14ac:dyDescent="0.2">
      <c r="B263" t="s">
        <v>3088</v>
      </c>
      <c r="C263" s="1">
        <v>41057.690833333334</v>
      </c>
      <c r="D263" s="4" t="s">
        <v>1238</v>
      </c>
      <c r="E263">
        <v>40000</v>
      </c>
      <c r="F263" t="s">
        <v>69</v>
      </c>
      <c r="G263" s="10">
        <f>tblSalaries[[#This Row],[clean Salary (in local currency)]]*VLOOKUP(tblSalaries[[#This Row],[Currency]],tblXrate[#Data],2,FALSE)/1000</f>
        <v>63.04713088269137</v>
      </c>
      <c r="H263" t="s">
        <v>283</v>
      </c>
      <c r="I263" t="s">
        <v>52</v>
      </c>
      <c r="J263" t="s">
        <v>71</v>
      </c>
      <c r="K263" s="10" t="str">
        <f>VLOOKUP(tblSalaries[[#This Row],[Where do you work]],tblCountries[[Actual]:[Mapping2]],3,FALSE)</f>
        <v>UK</v>
      </c>
      <c r="L263" t="s">
        <v>25</v>
      </c>
      <c r="M263">
        <v>20</v>
      </c>
      <c r="N263" s="10" t="str">
        <f>VLOOKUP(tblSalaries[[#This Row],[Years of Experience]],Table3[#Data],2,FALSE)</f>
        <v>16+</v>
      </c>
      <c r="O263" s="10">
        <f>VLOOKUP(tblSalaries[[#This Row],[How many hours of a day you work on Excel]],Table8[#Data],2,FALSE)</f>
        <v>1.5</v>
      </c>
    </row>
    <row r="264" spans="2:15" ht="15" customHeight="1" x14ac:dyDescent="0.2">
      <c r="B264" t="s">
        <v>2757</v>
      </c>
      <c r="C264" s="1">
        <v>41055.713993055557</v>
      </c>
      <c r="D264" s="4">
        <v>62000</v>
      </c>
      <c r="E264">
        <v>62000</v>
      </c>
      <c r="F264" t="s">
        <v>6</v>
      </c>
      <c r="G264" s="10">
        <f>tblSalaries[[#This Row],[clean Salary (in local currency)]]*VLOOKUP(tblSalaries[[#This Row],[Currency]],tblXrate[#Data],2,FALSE)/1000</f>
        <v>62</v>
      </c>
      <c r="H264" t="s">
        <v>878</v>
      </c>
      <c r="I264" t="s">
        <v>20</v>
      </c>
      <c r="J264" t="s">
        <v>15</v>
      </c>
      <c r="K264" s="10" t="str">
        <f>VLOOKUP(tblSalaries[[#This Row],[Where do you work]],tblCountries[[Actual]:[Mapping2]],3,FALSE)</f>
        <v>USA</v>
      </c>
      <c r="L264" t="s">
        <v>18</v>
      </c>
      <c r="M264">
        <v>20</v>
      </c>
      <c r="N264" s="10" t="str">
        <f>VLOOKUP(tblSalaries[[#This Row],[Years of Experience]],Table3[#Data],2,FALSE)</f>
        <v>16+</v>
      </c>
      <c r="O264" s="10">
        <f>VLOOKUP(tblSalaries[[#This Row],[How many hours of a day you work on Excel]],Table8[#Data],2,FALSE)</f>
        <v>2.5</v>
      </c>
    </row>
    <row r="265" spans="2:15" ht="15" customHeight="1" x14ac:dyDescent="0.2">
      <c r="B265" t="s">
        <v>3350</v>
      </c>
      <c r="C265" s="1">
        <v>41058.861250000002</v>
      </c>
      <c r="D265" s="4" t="s">
        <v>1538</v>
      </c>
      <c r="E265">
        <v>60000</v>
      </c>
      <c r="F265" t="s">
        <v>6</v>
      </c>
      <c r="G265" s="10">
        <f>tblSalaries[[#This Row],[clean Salary (in local currency)]]*VLOOKUP(tblSalaries[[#This Row],[Currency]],tblXrate[#Data],2,FALSE)/1000</f>
        <v>60</v>
      </c>
      <c r="H265" t="s">
        <v>204</v>
      </c>
      <c r="I265" t="s">
        <v>52</v>
      </c>
      <c r="J265" t="s">
        <v>15</v>
      </c>
      <c r="K265" s="10" t="str">
        <f>VLOOKUP(tblSalaries[[#This Row],[Where do you work]],tblCountries[[Actual]:[Mapping2]],3,FALSE)</f>
        <v>USA</v>
      </c>
      <c r="L265" t="s">
        <v>18</v>
      </c>
      <c r="M265">
        <v>20</v>
      </c>
      <c r="N265" s="10" t="str">
        <f>VLOOKUP(tblSalaries[[#This Row],[Years of Experience]],Table3[#Data],2,FALSE)</f>
        <v>16+</v>
      </c>
      <c r="O265" s="10">
        <f>VLOOKUP(tblSalaries[[#This Row],[How many hours of a day you work on Excel]],Table8[#Data],2,FALSE)</f>
        <v>2.5</v>
      </c>
    </row>
    <row r="266" spans="2:15" ht="15" customHeight="1" x14ac:dyDescent="0.2">
      <c r="B266" t="s">
        <v>3390</v>
      </c>
      <c r="C266" s="1">
        <v>41059.009108796294</v>
      </c>
      <c r="D266" s="4" t="s">
        <v>1571</v>
      </c>
      <c r="E266">
        <v>216000</v>
      </c>
      <c r="F266" t="s">
        <v>3958</v>
      </c>
      <c r="G266" s="10">
        <f>tblSalaries[[#This Row],[clean Salary (in local currency)]]*VLOOKUP(tblSalaries[[#This Row],[Currency]],tblXrate[#Data],2,FALSE)/1000</f>
        <v>57.6</v>
      </c>
      <c r="H266" t="s">
        <v>1572</v>
      </c>
      <c r="I266" t="s">
        <v>279</v>
      </c>
      <c r="J266" t="s">
        <v>133</v>
      </c>
      <c r="K266" s="10" t="str">
        <f>VLOOKUP(tblSalaries[[#This Row],[Where do you work]],tblCountries[[Actual]:[Mapping2]],3,FALSE)</f>
        <v>Middle East</v>
      </c>
      <c r="L266" t="s">
        <v>9</v>
      </c>
      <c r="M266">
        <v>20</v>
      </c>
      <c r="N266" s="10" t="str">
        <f>VLOOKUP(tblSalaries[[#This Row],[Years of Experience]],Table3[#Data],2,FALSE)</f>
        <v>16+</v>
      </c>
      <c r="O266" s="10">
        <f>VLOOKUP(tblSalaries[[#This Row],[How many hours of a day you work on Excel]],Table8[#Data],2,FALSE)</f>
        <v>5</v>
      </c>
    </row>
    <row r="267" spans="2:15" ht="15" customHeight="1" x14ac:dyDescent="0.2">
      <c r="B267" t="s">
        <v>3333</v>
      </c>
      <c r="C267" s="1">
        <v>41058.79241898148</v>
      </c>
      <c r="D267" s="4">
        <v>40000</v>
      </c>
      <c r="E267">
        <v>40000</v>
      </c>
      <c r="F267" t="s">
        <v>22</v>
      </c>
      <c r="G267" s="10">
        <f>tblSalaries[[#This Row],[clean Salary (in local currency)]]*VLOOKUP(tblSalaries[[#This Row],[Currency]],tblXrate[#Data],2,FALSE)/1000</f>
        <v>50.815977559664312</v>
      </c>
      <c r="H267" t="s">
        <v>1264</v>
      </c>
      <c r="I267" t="s">
        <v>52</v>
      </c>
      <c r="J267" t="s">
        <v>1519</v>
      </c>
      <c r="K267" s="10" t="str">
        <f>VLOOKUP(tblSalaries[[#This Row],[Where do you work]],tblCountries[[Actual]:[Mapping2]],3,FALSE)</f>
        <v>EU-16</v>
      </c>
      <c r="L267" t="s">
        <v>9</v>
      </c>
      <c r="M267">
        <v>20</v>
      </c>
      <c r="N267" s="10" t="str">
        <f>VLOOKUP(tblSalaries[[#This Row],[Years of Experience]],Table3[#Data],2,FALSE)</f>
        <v>16+</v>
      </c>
      <c r="O267" s="10">
        <f>VLOOKUP(tblSalaries[[#This Row],[How many hours of a day you work on Excel]],Table8[#Data],2,FALSE)</f>
        <v>5</v>
      </c>
    </row>
    <row r="268" spans="2:15" ht="15" customHeight="1" x14ac:dyDescent="0.2">
      <c r="B268" t="s">
        <v>3777</v>
      </c>
      <c r="C268" s="1">
        <v>41072.756921296299</v>
      </c>
      <c r="D268" s="4" t="s">
        <v>1314</v>
      </c>
      <c r="E268">
        <v>32000</v>
      </c>
      <c r="F268" t="s">
        <v>69</v>
      </c>
      <c r="G268" s="10">
        <f>tblSalaries[[#This Row],[clean Salary (in local currency)]]*VLOOKUP(tblSalaries[[#This Row],[Currency]],tblXrate[#Data],2,FALSE)/1000</f>
        <v>50.437704706153092</v>
      </c>
      <c r="H268" t="s">
        <v>207</v>
      </c>
      <c r="I268" t="s">
        <v>20</v>
      </c>
      <c r="J268" t="s">
        <v>71</v>
      </c>
      <c r="K268" s="10" t="str">
        <f>VLOOKUP(tblSalaries[[#This Row],[Where do you work]],tblCountries[[Actual]:[Mapping2]],3,FALSE)</f>
        <v>UK</v>
      </c>
      <c r="L268" t="s">
        <v>9</v>
      </c>
      <c r="M268">
        <v>20</v>
      </c>
      <c r="N268" s="10" t="str">
        <f>VLOOKUP(tblSalaries[[#This Row],[Years of Experience]],Table3[#Data],2,FALSE)</f>
        <v>16+</v>
      </c>
      <c r="O268" s="10">
        <f>VLOOKUP(tblSalaries[[#This Row],[How many hours of a day you work on Excel]],Table8[#Data],2,FALSE)</f>
        <v>5</v>
      </c>
    </row>
    <row r="269" spans="2:15" ht="15" customHeight="1" x14ac:dyDescent="0.2">
      <c r="B269" t="s">
        <v>2618</v>
      </c>
      <c r="C269" s="1">
        <v>41055.460486111115</v>
      </c>
      <c r="D269" s="4">
        <v>50000</v>
      </c>
      <c r="E269">
        <v>50000</v>
      </c>
      <c r="F269" t="s">
        <v>6</v>
      </c>
      <c r="G269" s="10">
        <f>tblSalaries[[#This Row],[clean Salary (in local currency)]]*VLOOKUP(tblSalaries[[#This Row],[Currency]],tblXrate[#Data],2,FALSE)/1000</f>
        <v>50</v>
      </c>
      <c r="H269" t="s">
        <v>724</v>
      </c>
      <c r="I269" t="s">
        <v>52</v>
      </c>
      <c r="J269" t="s">
        <v>15</v>
      </c>
      <c r="K269" s="10" t="str">
        <f>VLOOKUP(tblSalaries[[#This Row],[Where do you work]],tblCountries[[Actual]:[Mapping2]],3,FALSE)</f>
        <v>USA</v>
      </c>
      <c r="L269" t="s">
        <v>9</v>
      </c>
      <c r="M269">
        <v>20</v>
      </c>
      <c r="N269" s="10" t="str">
        <f>VLOOKUP(tblSalaries[[#This Row],[Years of Experience]],Table3[#Data],2,FALSE)</f>
        <v>16+</v>
      </c>
      <c r="O269" s="10">
        <f>VLOOKUP(tblSalaries[[#This Row],[How many hours of a day you work on Excel]],Table8[#Data],2,FALSE)</f>
        <v>5</v>
      </c>
    </row>
    <row r="270" spans="2:15" ht="15" customHeight="1" x14ac:dyDescent="0.2">
      <c r="B270" t="s">
        <v>2683</v>
      </c>
      <c r="C270" s="1">
        <v>41055.555347222224</v>
      </c>
      <c r="D270" s="4">
        <v>50000</v>
      </c>
      <c r="E270">
        <v>50000</v>
      </c>
      <c r="F270" t="s">
        <v>6</v>
      </c>
      <c r="G270" s="10">
        <f>tblSalaries[[#This Row],[clean Salary (in local currency)]]*VLOOKUP(tblSalaries[[#This Row],[Currency]],tblXrate[#Data],2,FALSE)/1000</f>
        <v>50</v>
      </c>
      <c r="H270" t="s">
        <v>791</v>
      </c>
      <c r="I270" t="s">
        <v>52</v>
      </c>
      <c r="J270" t="s">
        <v>8</v>
      </c>
      <c r="K270" s="10" t="str">
        <f>VLOOKUP(tblSalaries[[#This Row],[Where do you work]],tblCountries[[Actual]:[Mapping2]],3,FALSE)</f>
        <v>India</v>
      </c>
      <c r="L270" t="s">
        <v>18</v>
      </c>
      <c r="M270">
        <v>20</v>
      </c>
      <c r="N270" s="10" t="str">
        <f>VLOOKUP(tblSalaries[[#This Row],[Years of Experience]],Table3[#Data],2,FALSE)</f>
        <v>16+</v>
      </c>
      <c r="O270" s="10">
        <f>VLOOKUP(tblSalaries[[#This Row],[How many hours of a day you work on Excel]],Table8[#Data],2,FALSE)</f>
        <v>2.5</v>
      </c>
    </row>
    <row r="271" spans="2:15" ht="15" customHeight="1" x14ac:dyDescent="0.2">
      <c r="B271" t="s">
        <v>3396</v>
      </c>
      <c r="C271" s="1">
        <v>41059.045439814814</v>
      </c>
      <c r="D271" s="4">
        <v>45000</v>
      </c>
      <c r="E271">
        <v>45000</v>
      </c>
      <c r="F271" t="s">
        <v>6</v>
      </c>
      <c r="G271" s="10">
        <f>tblSalaries[[#This Row],[clean Salary (in local currency)]]*VLOOKUP(tblSalaries[[#This Row],[Currency]],tblXrate[#Data],2,FALSE)/1000</f>
        <v>45</v>
      </c>
      <c r="H271" t="s">
        <v>1576</v>
      </c>
      <c r="I271" t="s">
        <v>67</v>
      </c>
      <c r="J271" t="s">
        <v>15</v>
      </c>
      <c r="K271" s="10" t="str">
        <f>VLOOKUP(tblSalaries[[#This Row],[Where do you work]],tblCountries[[Actual]:[Mapping2]],3,FALSE)</f>
        <v>USA</v>
      </c>
      <c r="L271" t="s">
        <v>9</v>
      </c>
      <c r="M271">
        <v>20</v>
      </c>
      <c r="N271" s="10" t="str">
        <f>VLOOKUP(tblSalaries[[#This Row],[Years of Experience]],Table3[#Data],2,FALSE)</f>
        <v>16+</v>
      </c>
      <c r="O271" s="10">
        <f>VLOOKUP(tblSalaries[[#This Row],[How many hours of a day you work on Excel]],Table8[#Data],2,FALSE)</f>
        <v>5</v>
      </c>
    </row>
    <row r="272" spans="2:15" ht="15" customHeight="1" x14ac:dyDescent="0.2">
      <c r="B272" t="s">
        <v>2823</v>
      </c>
      <c r="C272" s="1">
        <v>41055.96197916667</v>
      </c>
      <c r="D272" s="4">
        <v>40000</v>
      </c>
      <c r="E272">
        <v>40000</v>
      </c>
      <c r="F272" t="s">
        <v>6</v>
      </c>
      <c r="G272" s="10">
        <f>tblSalaries[[#This Row],[clean Salary (in local currency)]]*VLOOKUP(tblSalaries[[#This Row],[Currency]],tblXrate[#Data],2,FALSE)/1000</f>
        <v>40</v>
      </c>
      <c r="H272" t="s">
        <v>956</v>
      </c>
      <c r="I272" t="s">
        <v>52</v>
      </c>
      <c r="J272" t="s">
        <v>15</v>
      </c>
      <c r="K272" s="10" t="str">
        <f>VLOOKUP(tblSalaries[[#This Row],[Where do you work]],tblCountries[[Actual]:[Mapping2]],3,FALSE)</f>
        <v>USA</v>
      </c>
      <c r="L272" t="s">
        <v>18</v>
      </c>
      <c r="M272">
        <v>20</v>
      </c>
      <c r="N272" s="10" t="str">
        <f>VLOOKUP(tblSalaries[[#This Row],[Years of Experience]],Table3[#Data],2,FALSE)</f>
        <v>16+</v>
      </c>
      <c r="O272" s="10">
        <f>VLOOKUP(tblSalaries[[#This Row],[How many hours of a day you work on Excel]],Table8[#Data],2,FALSE)</f>
        <v>2.5</v>
      </c>
    </row>
    <row r="273" spans="2:15" ht="15" customHeight="1" x14ac:dyDescent="0.2">
      <c r="B273" t="s">
        <v>2906</v>
      </c>
      <c r="C273" s="1">
        <v>41056.725104166668</v>
      </c>
      <c r="D273" s="4">
        <v>36400</v>
      </c>
      <c r="E273">
        <v>36400</v>
      </c>
      <c r="F273" t="s">
        <v>6</v>
      </c>
      <c r="G273" s="10">
        <f>tblSalaries[[#This Row],[clean Salary (in local currency)]]*VLOOKUP(tblSalaries[[#This Row],[Currency]],tblXrate[#Data],2,FALSE)/1000</f>
        <v>36.4</v>
      </c>
      <c r="H273" t="s">
        <v>20</v>
      </c>
      <c r="I273" t="s">
        <v>20</v>
      </c>
      <c r="J273" t="s">
        <v>1055</v>
      </c>
      <c r="K273" s="10" t="str">
        <f>VLOOKUP(tblSalaries[[#This Row],[Where do you work]],tblCountries[[Actual]:[Mapping2]],3,FALSE)</f>
        <v>Africa</v>
      </c>
      <c r="L273" t="s">
        <v>9</v>
      </c>
      <c r="M273">
        <v>20</v>
      </c>
      <c r="N273" s="10" t="str">
        <f>VLOOKUP(tblSalaries[[#This Row],[Years of Experience]],Table3[#Data],2,FALSE)</f>
        <v>16+</v>
      </c>
      <c r="O273" s="10">
        <f>VLOOKUP(tblSalaries[[#This Row],[How many hours of a day you work on Excel]],Table8[#Data],2,FALSE)</f>
        <v>5</v>
      </c>
    </row>
    <row r="274" spans="2:15" ht="15" customHeight="1" x14ac:dyDescent="0.2">
      <c r="B274" t="s">
        <v>3582</v>
      </c>
      <c r="C274" s="1">
        <v>41062.134687500002</v>
      </c>
      <c r="D274" s="4">
        <v>35500</v>
      </c>
      <c r="E274">
        <v>35500</v>
      </c>
      <c r="F274" t="s">
        <v>6</v>
      </c>
      <c r="G274" s="10">
        <f>tblSalaries[[#This Row],[clean Salary (in local currency)]]*VLOOKUP(tblSalaries[[#This Row],[Currency]],tblXrate[#Data],2,FALSE)/1000</f>
        <v>35.5</v>
      </c>
      <c r="H274" t="s">
        <v>1754</v>
      </c>
      <c r="I274" t="s">
        <v>20</v>
      </c>
      <c r="J274" t="s">
        <v>15</v>
      </c>
      <c r="K274" s="10" t="str">
        <f>VLOOKUP(tblSalaries[[#This Row],[Where do you work]],tblCountries[[Actual]:[Mapping2]],3,FALSE)</f>
        <v>USA</v>
      </c>
      <c r="L274" t="s">
        <v>9</v>
      </c>
      <c r="M274">
        <v>20</v>
      </c>
      <c r="N274" s="10" t="str">
        <f>VLOOKUP(tblSalaries[[#This Row],[Years of Experience]],Table3[#Data],2,FALSE)</f>
        <v>16+</v>
      </c>
      <c r="O274" s="10">
        <f>VLOOKUP(tblSalaries[[#This Row],[How many hours of a day you work on Excel]],Table8[#Data],2,FALSE)</f>
        <v>5</v>
      </c>
    </row>
    <row r="275" spans="2:15" ht="15" customHeight="1" x14ac:dyDescent="0.2">
      <c r="B275" t="s">
        <v>3844</v>
      </c>
      <c r="C275" s="1">
        <v>41076.933680555558</v>
      </c>
      <c r="D275" s="4">
        <v>20500</v>
      </c>
      <c r="E275">
        <v>20500</v>
      </c>
      <c r="F275" t="s">
        <v>69</v>
      </c>
      <c r="G275" s="10">
        <f>tblSalaries[[#This Row],[clean Salary (in local currency)]]*VLOOKUP(tblSalaries[[#This Row],[Currency]],tblXrate[#Data],2,FALSE)/1000</f>
        <v>32.311654577379329</v>
      </c>
      <c r="H275" t="s">
        <v>256</v>
      </c>
      <c r="I275" t="s">
        <v>20</v>
      </c>
      <c r="J275" t="s">
        <v>71</v>
      </c>
      <c r="K275" s="10" t="str">
        <f>VLOOKUP(tblSalaries[[#This Row],[Where do you work]],tblCountries[[Actual]:[Mapping2]],3,FALSE)</f>
        <v>UK</v>
      </c>
      <c r="L275" t="s">
        <v>9</v>
      </c>
      <c r="M275">
        <v>20</v>
      </c>
      <c r="N275" s="10" t="str">
        <f>VLOOKUP(tblSalaries[[#This Row],[Years of Experience]],Table3[#Data],2,FALSE)</f>
        <v>16+</v>
      </c>
      <c r="O275" s="10">
        <f>VLOOKUP(tblSalaries[[#This Row],[How many hours of a day you work on Excel]],Table8[#Data],2,FALSE)</f>
        <v>5</v>
      </c>
    </row>
    <row r="276" spans="2:15" ht="15" customHeight="1" x14ac:dyDescent="0.2">
      <c r="B276" t="s">
        <v>3042</v>
      </c>
      <c r="C276" s="1">
        <v>41057.604224537034</v>
      </c>
      <c r="D276" s="4" t="s">
        <v>1195</v>
      </c>
      <c r="E276">
        <v>240000</v>
      </c>
      <c r="F276" t="s">
        <v>585</v>
      </c>
      <c r="G276" s="10">
        <f>tblSalaries[[#This Row],[clean Salary (in local currency)]]*VLOOKUP(tblSalaries[[#This Row],[Currency]],tblXrate[#Data],2,FALSE)/1000</f>
        <v>29.261227167098674</v>
      </c>
      <c r="H276" t="s">
        <v>1196</v>
      </c>
      <c r="I276" t="s">
        <v>310</v>
      </c>
      <c r="J276" t="s">
        <v>48</v>
      </c>
      <c r="K276" s="10" t="str">
        <f>VLOOKUP(tblSalaries[[#This Row],[Where do you work]],tblCountries[[Actual]:[Mapping2]],3,FALSE)</f>
        <v>Africa</v>
      </c>
      <c r="L276" t="s">
        <v>18</v>
      </c>
      <c r="M276">
        <v>20</v>
      </c>
      <c r="N276" s="10" t="str">
        <f>VLOOKUP(tblSalaries[[#This Row],[Years of Experience]],Table3[#Data],2,FALSE)</f>
        <v>16+</v>
      </c>
      <c r="O276" s="10">
        <f>VLOOKUP(tblSalaries[[#This Row],[How many hours of a day you work on Excel]],Table8[#Data],2,FALSE)</f>
        <v>2.5</v>
      </c>
    </row>
    <row r="277" spans="2:15" ht="15" customHeight="1" x14ac:dyDescent="0.2">
      <c r="B277" t="s">
        <v>3257</v>
      </c>
      <c r="C277" s="1">
        <v>41058.448449074072</v>
      </c>
      <c r="D277" s="4" t="s">
        <v>1428</v>
      </c>
      <c r="E277">
        <v>89500</v>
      </c>
      <c r="F277" t="s">
        <v>3939</v>
      </c>
      <c r="G277" s="10">
        <f>tblSalaries[[#This Row],[clean Salary (in local currency)]]*VLOOKUP(tblSalaries[[#This Row],[Currency]],tblXrate[#Data],2,FALSE)/1000</f>
        <v>28.353650809742252</v>
      </c>
      <c r="H277" t="s">
        <v>52</v>
      </c>
      <c r="I277" t="s">
        <v>52</v>
      </c>
      <c r="J277" t="s">
        <v>1131</v>
      </c>
      <c r="K277" s="10" t="str">
        <f>VLOOKUP(tblSalaries[[#This Row],[Where do you work]],tblCountries[[Actual]:[Mapping2]],3,FALSE)</f>
        <v>East&amp;South Asia</v>
      </c>
      <c r="L277" t="s">
        <v>18</v>
      </c>
      <c r="M277">
        <v>20</v>
      </c>
      <c r="N277" s="10" t="str">
        <f>VLOOKUP(tblSalaries[[#This Row],[Years of Experience]],Table3[#Data],2,FALSE)</f>
        <v>16+</v>
      </c>
      <c r="O277" s="10">
        <f>VLOOKUP(tblSalaries[[#This Row],[How many hours of a day you work on Excel]],Table8[#Data],2,FALSE)</f>
        <v>2.5</v>
      </c>
    </row>
    <row r="278" spans="2:15" ht="15" customHeight="1" x14ac:dyDescent="0.2">
      <c r="B278" t="s">
        <v>3180</v>
      </c>
      <c r="C278" s="1">
        <v>41057.991087962961</v>
      </c>
      <c r="D278" s="4">
        <v>19000</v>
      </c>
      <c r="E278">
        <v>19000</v>
      </c>
      <c r="F278" t="s">
        <v>6</v>
      </c>
      <c r="G278" s="10">
        <f>tblSalaries[[#This Row],[clean Salary (in local currency)]]*VLOOKUP(tblSalaries[[#This Row],[Currency]],tblXrate[#Data],2,FALSE)/1000</f>
        <v>19</v>
      </c>
      <c r="H278" t="s">
        <v>310</v>
      </c>
      <c r="I278" t="s">
        <v>310</v>
      </c>
      <c r="J278" t="s">
        <v>71</v>
      </c>
      <c r="K278" s="10" t="str">
        <f>VLOOKUP(tblSalaries[[#This Row],[Where do you work]],tblCountries[[Actual]:[Mapping2]],3,FALSE)</f>
        <v>UK</v>
      </c>
      <c r="L278" t="s">
        <v>9</v>
      </c>
      <c r="M278">
        <v>20</v>
      </c>
      <c r="N278" s="10" t="str">
        <f>VLOOKUP(tblSalaries[[#This Row],[Years of Experience]],Table3[#Data],2,FALSE)</f>
        <v>16+</v>
      </c>
      <c r="O278" s="10">
        <f>VLOOKUP(tblSalaries[[#This Row],[How many hours of a day you work on Excel]],Table8[#Data],2,FALSE)</f>
        <v>5</v>
      </c>
    </row>
    <row r="279" spans="2:15" ht="15" customHeight="1" x14ac:dyDescent="0.2">
      <c r="B279" t="s">
        <v>2558</v>
      </c>
      <c r="C279" s="1">
        <v>41055.251354166663</v>
      </c>
      <c r="D279" s="4">
        <v>1300</v>
      </c>
      <c r="E279">
        <v>15600</v>
      </c>
      <c r="F279" t="s">
        <v>6</v>
      </c>
      <c r="G279" s="10">
        <f>tblSalaries[[#This Row],[clean Salary (in local currency)]]*VLOOKUP(tblSalaries[[#This Row],[Currency]],tblXrate[#Data],2,FALSE)/1000</f>
        <v>15.6</v>
      </c>
      <c r="H279" t="s">
        <v>661</v>
      </c>
      <c r="I279" t="s">
        <v>488</v>
      </c>
      <c r="J279" t="s">
        <v>662</v>
      </c>
      <c r="K279" s="10" t="str">
        <f>VLOOKUP(tblSalaries[[#This Row],[Where do you work]],tblCountries[[Actual]:[Mapping2]],3,FALSE)</f>
        <v>Sou&amp;Cen America</v>
      </c>
      <c r="L279" t="s">
        <v>9</v>
      </c>
      <c r="M279">
        <v>20</v>
      </c>
      <c r="N279" s="10" t="str">
        <f>VLOOKUP(tblSalaries[[#This Row],[Years of Experience]],Table3[#Data],2,FALSE)</f>
        <v>16+</v>
      </c>
      <c r="O279" s="10">
        <f>VLOOKUP(tblSalaries[[#This Row],[How many hours of a day you work on Excel]],Table8[#Data],2,FALSE)</f>
        <v>5</v>
      </c>
    </row>
    <row r="280" spans="2:15" ht="15" customHeight="1" x14ac:dyDescent="0.2">
      <c r="B280" t="s">
        <v>2609</v>
      </c>
      <c r="C280" s="1">
        <v>41055.438969907409</v>
      </c>
      <c r="D280" s="4" t="s">
        <v>714</v>
      </c>
      <c r="E280">
        <v>13800</v>
      </c>
      <c r="F280" t="s">
        <v>6</v>
      </c>
      <c r="G280" s="10">
        <f>tblSalaries[[#This Row],[clean Salary (in local currency)]]*VLOOKUP(tblSalaries[[#This Row],[Currency]],tblXrate[#Data],2,FALSE)/1000</f>
        <v>13.8</v>
      </c>
      <c r="H280" t="s">
        <v>715</v>
      </c>
      <c r="I280" t="s">
        <v>488</v>
      </c>
      <c r="J280" t="s">
        <v>716</v>
      </c>
      <c r="K280" s="10" t="str">
        <f>VLOOKUP(tblSalaries[[#This Row],[Where do you work]],tblCountries[[Actual]:[Mapping2]],3,FALSE)</f>
        <v>East&amp;South Asia</v>
      </c>
      <c r="L280" t="s">
        <v>9</v>
      </c>
      <c r="M280">
        <v>20</v>
      </c>
      <c r="N280" s="10" t="str">
        <f>VLOOKUP(tblSalaries[[#This Row],[Years of Experience]],Table3[#Data],2,FALSE)</f>
        <v>16+</v>
      </c>
      <c r="O280" s="10">
        <f>VLOOKUP(tblSalaries[[#This Row],[How many hours of a day you work on Excel]],Table8[#Data],2,FALSE)</f>
        <v>5</v>
      </c>
    </row>
    <row r="281" spans="2:15" ht="15" customHeight="1" x14ac:dyDescent="0.2">
      <c r="B281" t="s">
        <v>3292</v>
      </c>
      <c r="C281" s="1">
        <v>41058.632222222222</v>
      </c>
      <c r="D281" s="4">
        <v>13500</v>
      </c>
      <c r="E281">
        <v>13500</v>
      </c>
      <c r="F281" t="s">
        <v>6</v>
      </c>
      <c r="G281" s="10">
        <f>tblSalaries[[#This Row],[clean Salary (in local currency)]]*VLOOKUP(tblSalaries[[#This Row],[Currency]],tblXrate[#Data],2,FALSE)/1000</f>
        <v>13.5</v>
      </c>
      <c r="H281" t="s">
        <v>804</v>
      </c>
      <c r="I281" t="s">
        <v>52</v>
      </c>
      <c r="J281" t="s">
        <v>8</v>
      </c>
      <c r="K281" s="10" t="str">
        <f>VLOOKUP(tblSalaries[[#This Row],[Where do you work]],tblCountries[[Actual]:[Mapping2]],3,FALSE)</f>
        <v>India</v>
      </c>
      <c r="L281" t="s">
        <v>18</v>
      </c>
      <c r="M281">
        <v>20</v>
      </c>
      <c r="N281" s="10" t="str">
        <f>VLOOKUP(tblSalaries[[#This Row],[Years of Experience]],Table3[#Data],2,FALSE)</f>
        <v>16+</v>
      </c>
      <c r="O281" s="10">
        <f>VLOOKUP(tblSalaries[[#This Row],[How many hours of a day you work on Excel]],Table8[#Data],2,FALSE)</f>
        <v>2.5</v>
      </c>
    </row>
    <row r="282" spans="2:15" ht="15" customHeight="1" x14ac:dyDescent="0.2">
      <c r="B282" t="s">
        <v>2573</v>
      </c>
      <c r="C282" s="1">
        <v>41055.301412037035</v>
      </c>
      <c r="D282" s="4">
        <v>6000</v>
      </c>
      <c r="E282">
        <v>6000</v>
      </c>
      <c r="F282" t="s">
        <v>6</v>
      </c>
      <c r="G282" s="10">
        <f>tblSalaries[[#This Row],[clean Salary (in local currency)]]*VLOOKUP(tblSalaries[[#This Row],[Currency]],tblXrate[#Data],2,FALSE)/1000</f>
        <v>6</v>
      </c>
      <c r="H282" t="s">
        <v>679</v>
      </c>
      <c r="I282" t="s">
        <v>52</v>
      </c>
      <c r="J282" t="s">
        <v>680</v>
      </c>
      <c r="K282" s="10" t="str">
        <f>VLOOKUP(tblSalaries[[#This Row],[Where do you work]],tblCountries[[Actual]:[Mapping2]],3,FALSE)</f>
        <v>Sou&amp;Cen America</v>
      </c>
      <c r="L282" t="s">
        <v>25</v>
      </c>
      <c r="M282">
        <v>20</v>
      </c>
      <c r="N282" s="10" t="str">
        <f>VLOOKUP(tblSalaries[[#This Row],[Years of Experience]],Table3[#Data],2,FALSE)</f>
        <v>16+</v>
      </c>
      <c r="O282" s="10">
        <f>VLOOKUP(tblSalaries[[#This Row],[How many hours of a day you work on Excel]],Table8[#Data],2,FALSE)</f>
        <v>1.5</v>
      </c>
    </row>
    <row r="283" spans="2:15" ht="15" customHeight="1" x14ac:dyDescent="0.2">
      <c r="B283" t="s">
        <v>2753</v>
      </c>
      <c r="C283" s="1">
        <v>41055.710717592592</v>
      </c>
      <c r="D283" s="4" t="s">
        <v>871</v>
      </c>
      <c r="E283">
        <v>240000</v>
      </c>
      <c r="F283" t="s">
        <v>40</v>
      </c>
      <c r="G283" s="10">
        <f>tblSalaries[[#This Row],[clean Salary (in local currency)]]*VLOOKUP(tblSalaries[[#This Row],[Currency]],tblXrate[#Data],2,FALSE)/1000</f>
        <v>4.2739000049862161</v>
      </c>
      <c r="H283" t="s">
        <v>872</v>
      </c>
      <c r="I283" t="s">
        <v>20</v>
      </c>
      <c r="J283" t="s">
        <v>8</v>
      </c>
      <c r="K283" s="10" t="str">
        <f>VLOOKUP(tblSalaries[[#This Row],[Where do you work]],tblCountries[[Actual]:[Mapping2]],3,FALSE)</f>
        <v>India</v>
      </c>
      <c r="L283" t="s">
        <v>18</v>
      </c>
      <c r="M283">
        <v>20</v>
      </c>
      <c r="N283" s="10" t="str">
        <f>VLOOKUP(tblSalaries[[#This Row],[Years of Experience]],Table3[#Data],2,FALSE)</f>
        <v>16+</v>
      </c>
      <c r="O283" s="10">
        <f>VLOOKUP(tblSalaries[[#This Row],[How many hours of a day you work on Excel]],Table8[#Data],2,FALSE)</f>
        <v>2.5</v>
      </c>
    </row>
    <row r="284" spans="2:15" ht="15" customHeight="1" x14ac:dyDescent="0.2">
      <c r="B284" t="s">
        <v>3455</v>
      </c>
      <c r="C284" s="1">
        <v>41059.782835648148</v>
      </c>
      <c r="D284" s="4" t="s">
        <v>1635</v>
      </c>
      <c r="E284">
        <v>3200</v>
      </c>
      <c r="F284" t="s">
        <v>6</v>
      </c>
      <c r="G284" s="10">
        <f>tblSalaries[[#This Row],[clean Salary (in local currency)]]*VLOOKUP(tblSalaries[[#This Row],[Currency]],tblXrate[#Data],2,FALSE)/1000</f>
        <v>3.2</v>
      </c>
      <c r="H284" t="s">
        <v>1636</v>
      </c>
      <c r="I284" t="s">
        <v>52</v>
      </c>
      <c r="J284" t="s">
        <v>8</v>
      </c>
      <c r="K284" s="10" t="str">
        <f>VLOOKUP(tblSalaries[[#This Row],[Where do you work]],tblCountries[[Actual]:[Mapping2]],3,FALSE)</f>
        <v>India</v>
      </c>
      <c r="L284" t="s">
        <v>13</v>
      </c>
      <c r="M284">
        <v>19</v>
      </c>
      <c r="N284" s="10" t="str">
        <f>VLOOKUP(tblSalaries[[#This Row],[Years of Experience]],Table3[#Data],2,FALSE)</f>
        <v>16+</v>
      </c>
      <c r="O284" s="10">
        <f>VLOOKUP(tblSalaries[[#This Row],[How many hours of a day you work on Excel]],Table8[#Data],2,FALSE)</f>
        <v>8</v>
      </c>
    </row>
    <row r="285" spans="2:15" ht="15" customHeight="1" x14ac:dyDescent="0.2">
      <c r="B285" t="s">
        <v>3495</v>
      </c>
      <c r="C285" s="1">
        <v>41060.230486111112</v>
      </c>
      <c r="D285" s="4">
        <v>170000</v>
      </c>
      <c r="E285">
        <v>170000</v>
      </c>
      <c r="F285" t="s">
        <v>6</v>
      </c>
      <c r="G285" s="10">
        <f>tblSalaries[[#This Row],[clean Salary (in local currency)]]*VLOOKUP(tblSalaries[[#This Row],[Currency]],tblXrate[#Data],2,FALSE)/1000</f>
        <v>170</v>
      </c>
      <c r="H285" t="s">
        <v>29</v>
      </c>
      <c r="I285" t="s">
        <v>4001</v>
      </c>
      <c r="J285" t="s">
        <v>15</v>
      </c>
      <c r="K285" s="10" t="str">
        <f>VLOOKUP(tblSalaries[[#This Row],[Where do you work]],tblCountries[[Actual]:[Mapping2]],3,FALSE)</f>
        <v>USA</v>
      </c>
      <c r="L285" t="s">
        <v>18</v>
      </c>
      <c r="M285">
        <v>18</v>
      </c>
      <c r="N285" s="10" t="str">
        <f>VLOOKUP(tblSalaries[[#This Row],[Years of Experience]],Table3[#Data],2,FALSE)</f>
        <v>16+</v>
      </c>
      <c r="O285" s="10">
        <f>VLOOKUP(tblSalaries[[#This Row],[How many hours of a day you work on Excel]],Table8[#Data],2,FALSE)</f>
        <v>2.5</v>
      </c>
    </row>
    <row r="286" spans="2:15" ht="15" customHeight="1" x14ac:dyDescent="0.2">
      <c r="B286" t="s">
        <v>2868</v>
      </c>
      <c r="C286" s="1">
        <v>41056.49324074074</v>
      </c>
      <c r="D286" s="4">
        <v>1000</v>
      </c>
      <c r="E286">
        <v>12000</v>
      </c>
      <c r="F286" t="s">
        <v>6</v>
      </c>
      <c r="G286" s="10">
        <f>tblSalaries[[#This Row],[clean Salary (in local currency)]]*VLOOKUP(tblSalaries[[#This Row],[Currency]],tblXrate[#Data],2,FALSE)/1000</f>
        <v>12</v>
      </c>
      <c r="H286" t="s">
        <v>1007</v>
      </c>
      <c r="I286" t="s">
        <v>52</v>
      </c>
      <c r="J286" t="s">
        <v>179</v>
      </c>
      <c r="K286" s="10" t="str">
        <f>VLOOKUP(tblSalaries[[#This Row],[Where do you work]],tblCountries[[Actual]:[Mapping2]],3,FALSE)</f>
        <v>Middle East</v>
      </c>
      <c r="L286" t="s">
        <v>13</v>
      </c>
      <c r="M286">
        <v>18</v>
      </c>
      <c r="N286" s="10" t="str">
        <f>VLOOKUP(tblSalaries[[#This Row],[Years of Experience]],Table3[#Data],2,FALSE)</f>
        <v>16+</v>
      </c>
      <c r="O286" s="10">
        <f>VLOOKUP(tblSalaries[[#This Row],[How many hours of a day you work on Excel]],Table8[#Data],2,FALSE)</f>
        <v>8</v>
      </c>
    </row>
    <row r="287" spans="2:15" ht="15" customHeight="1" x14ac:dyDescent="0.2">
      <c r="B287" t="s">
        <v>3417</v>
      </c>
      <c r="C287" s="1">
        <v>41059.424525462964</v>
      </c>
      <c r="D287" s="4">
        <v>96230</v>
      </c>
      <c r="E287">
        <v>96230</v>
      </c>
      <c r="F287" t="s">
        <v>6</v>
      </c>
      <c r="G287" s="10">
        <f>tblSalaries[[#This Row],[clean Salary (in local currency)]]*VLOOKUP(tblSalaries[[#This Row],[Currency]],tblXrate[#Data],2,FALSE)/1000</f>
        <v>96.23</v>
      </c>
      <c r="H287" t="s">
        <v>1596</v>
      </c>
      <c r="I287" t="s">
        <v>52</v>
      </c>
      <c r="J287" t="s">
        <v>15</v>
      </c>
      <c r="K287" s="10" t="str">
        <f>VLOOKUP(tblSalaries[[#This Row],[Where do you work]],tblCountries[[Actual]:[Mapping2]],3,FALSE)</f>
        <v>USA</v>
      </c>
      <c r="L287" t="s">
        <v>9</v>
      </c>
      <c r="M287">
        <v>18</v>
      </c>
      <c r="N287" s="10" t="str">
        <f>VLOOKUP(tblSalaries[[#This Row],[Years of Experience]],Table3[#Data],2,FALSE)</f>
        <v>16+</v>
      </c>
      <c r="O287" s="10">
        <f>VLOOKUP(tblSalaries[[#This Row],[How many hours of a day you work on Excel]],Table8[#Data],2,FALSE)</f>
        <v>5</v>
      </c>
    </row>
    <row r="288" spans="2:15" ht="15" customHeight="1" x14ac:dyDescent="0.2">
      <c r="B288" t="s">
        <v>3606</v>
      </c>
      <c r="C288" s="1">
        <v>41063.30332175926</v>
      </c>
      <c r="D288" s="4" t="s">
        <v>1777</v>
      </c>
      <c r="E288">
        <v>485000</v>
      </c>
      <c r="F288" t="s">
        <v>1362</v>
      </c>
      <c r="G288" s="10">
        <f>tblSalaries[[#This Row],[clean Salary (in local currency)]]*VLOOKUP(tblSalaries[[#This Row],[Currency]],tblXrate[#Data],2,FALSE)/1000</f>
        <v>82.888555055945503</v>
      </c>
      <c r="H288" t="s">
        <v>488</v>
      </c>
      <c r="I288" t="s">
        <v>488</v>
      </c>
      <c r="J288" t="s">
        <v>877</v>
      </c>
      <c r="K288" s="10" t="str">
        <f>VLOOKUP(tblSalaries[[#This Row],[Where do you work]],tblCountries[[Actual]:[Mapping2]],3,FALSE)</f>
        <v>EU</v>
      </c>
      <c r="L288" t="s">
        <v>9</v>
      </c>
      <c r="M288">
        <v>18</v>
      </c>
      <c r="N288" s="10" t="str">
        <f>VLOOKUP(tblSalaries[[#This Row],[Years of Experience]],Table3[#Data],2,FALSE)</f>
        <v>16+</v>
      </c>
      <c r="O288" s="10">
        <f>VLOOKUP(tblSalaries[[#This Row],[How many hours of a day you work on Excel]],Table8[#Data],2,FALSE)</f>
        <v>5</v>
      </c>
    </row>
    <row r="289" spans="2:15" ht="15" customHeight="1" x14ac:dyDescent="0.2">
      <c r="B289" t="s">
        <v>2602</v>
      </c>
      <c r="C289" s="1">
        <v>41055.400324074071</v>
      </c>
      <c r="D289" s="4">
        <v>70000</v>
      </c>
      <c r="E289">
        <v>70000</v>
      </c>
      <c r="F289" t="s">
        <v>6</v>
      </c>
      <c r="G289" s="10">
        <f>tblSalaries[[#This Row],[clean Salary (in local currency)]]*VLOOKUP(tblSalaries[[#This Row],[Currency]],tblXrate[#Data],2,FALSE)/1000</f>
        <v>70</v>
      </c>
      <c r="H289" t="s">
        <v>705</v>
      </c>
      <c r="I289" t="s">
        <v>20</v>
      </c>
      <c r="J289" t="s">
        <v>15</v>
      </c>
      <c r="K289" s="10" t="str">
        <f>VLOOKUP(tblSalaries[[#This Row],[Where do you work]],tblCountries[[Actual]:[Mapping2]],3,FALSE)</f>
        <v>USA</v>
      </c>
      <c r="L289" t="s">
        <v>18</v>
      </c>
      <c r="M289">
        <v>18</v>
      </c>
      <c r="N289" s="10" t="str">
        <f>VLOOKUP(tblSalaries[[#This Row],[Years of Experience]],Table3[#Data],2,FALSE)</f>
        <v>16+</v>
      </c>
      <c r="O289" s="10">
        <f>VLOOKUP(tblSalaries[[#This Row],[How many hours of a day you work on Excel]],Table8[#Data],2,FALSE)</f>
        <v>2.5</v>
      </c>
    </row>
    <row r="290" spans="2:15" ht="15" customHeight="1" x14ac:dyDescent="0.2">
      <c r="B290" t="s">
        <v>2771</v>
      </c>
      <c r="C290" s="1">
        <v>41055.776863425926</v>
      </c>
      <c r="D290" s="4">
        <v>55000</v>
      </c>
      <c r="E290">
        <v>55000</v>
      </c>
      <c r="F290" t="s">
        <v>22</v>
      </c>
      <c r="G290" s="10">
        <f>tblSalaries[[#This Row],[clean Salary (in local currency)]]*VLOOKUP(tblSalaries[[#This Row],[Currency]],tblXrate[#Data],2,FALSE)/1000</f>
        <v>69.871969144538426</v>
      </c>
      <c r="H290" t="s">
        <v>29</v>
      </c>
      <c r="I290" t="s">
        <v>4001</v>
      </c>
      <c r="J290" t="s">
        <v>895</v>
      </c>
      <c r="K290" s="10" t="str">
        <f>VLOOKUP(tblSalaries[[#This Row],[Where do you work]],tblCountries[[Actual]:[Mapping2]],3,FALSE)</f>
        <v>EU-16</v>
      </c>
      <c r="L290" t="s">
        <v>18</v>
      </c>
      <c r="M290">
        <v>18</v>
      </c>
      <c r="N290" s="10" t="str">
        <f>VLOOKUP(tblSalaries[[#This Row],[Years of Experience]],Table3[#Data],2,FALSE)</f>
        <v>16+</v>
      </c>
      <c r="O290" s="10">
        <f>VLOOKUP(tblSalaries[[#This Row],[How many hours of a day you work on Excel]],Table8[#Data],2,FALSE)</f>
        <v>2.5</v>
      </c>
    </row>
    <row r="291" spans="2:15" ht="15" customHeight="1" x14ac:dyDescent="0.2">
      <c r="B291" t="s">
        <v>3834</v>
      </c>
      <c r="C291" s="1">
        <v>41076.118622685186</v>
      </c>
      <c r="D291" s="4">
        <v>54000</v>
      </c>
      <c r="E291">
        <v>54000</v>
      </c>
      <c r="F291" t="s">
        <v>6</v>
      </c>
      <c r="G291" s="10">
        <f>tblSalaries[[#This Row],[clean Salary (in local currency)]]*VLOOKUP(tblSalaries[[#This Row],[Currency]],tblXrate[#Data],2,FALSE)/1000</f>
        <v>54</v>
      </c>
      <c r="H291" t="s">
        <v>1963</v>
      </c>
      <c r="I291" t="s">
        <v>20</v>
      </c>
      <c r="J291" t="s">
        <v>15</v>
      </c>
      <c r="K291" s="10" t="str">
        <f>VLOOKUP(tblSalaries[[#This Row],[Where do you work]],tblCountries[[Actual]:[Mapping2]],3,FALSE)</f>
        <v>USA</v>
      </c>
      <c r="L291" t="s">
        <v>9</v>
      </c>
      <c r="M291">
        <v>18</v>
      </c>
      <c r="N291" s="10" t="str">
        <f>VLOOKUP(tblSalaries[[#This Row],[Years of Experience]],Table3[#Data],2,FALSE)</f>
        <v>16+</v>
      </c>
      <c r="O291" s="10">
        <f>VLOOKUP(tblSalaries[[#This Row],[How many hours of a day you work on Excel]],Table8[#Data],2,FALSE)</f>
        <v>5</v>
      </c>
    </row>
    <row r="292" spans="2:15" ht="15" customHeight="1" x14ac:dyDescent="0.2">
      <c r="B292" t="s">
        <v>2676</v>
      </c>
      <c r="C292" s="1">
        <v>41055.547673611109</v>
      </c>
      <c r="D292" s="4">
        <v>52000</v>
      </c>
      <c r="E292">
        <v>52000</v>
      </c>
      <c r="F292" t="s">
        <v>6</v>
      </c>
      <c r="G292" s="10">
        <f>tblSalaries[[#This Row],[clean Salary (in local currency)]]*VLOOKUP(tblSalaries[[#This Row],[Currency]],tblXrate[#Data],2,FALSE)/1000</f>
        <v>52</v>
      </c>
      <c r="H292" t="s">
        <v>782</v>
      </c>
      <c r="I292" t="s">
        <v>67</v>
      </c>
      <c r="J292" t="s">
        <v>15</v>
      </c>
      <c r="K292" s="10" t="str">
        <f>VLOOKUP(tblSalaries[[#This Row],[Where do you work]],tblCountries[[Actual]:[Mapping2]],3,FALSE)</f>
        <v>USA</v>
      </c>
      <c r="L292" t="s">
        <v>9</v>
      </c>
      <c r="M292">
        <v>18</v>
      </c>
      <c r="N292" s="10" t="str">
        <f>VLOOKUP(tblSalaries[[#This Row],[Years of Experience]],Table3[#Data],2,FALSE)</f>
        <v>16+</v>
      </c>
      <c r="O292" s="10">
        <f>VLOOKUP(tblSalaries[[#This Row],[How many hours of a day you work on Excel]],Table8[#Data],2,FALSE)</f>
        <v>5</v>
      </c>
    </row>
    <row r="293" spans="2:15" ht="15" customHeight="1" x14ac:dyDescent="0.2">
      <c r="B293" t="s">
        <v>3245</v>
      </c>
      <c r="C293" s="1">
        <v>41058.366527777776</v>
      </c>
      <c r="D293" s="4">
        <v>40000</v>
      </c>
      <c r="E293">
        <v>40000</v>
      </c>
      <c r="F293" t="s">
        <v>6</v>
      </c>
      <c r="G293" s="10">
        <f>tblSalaries[[#This Row],[clean Salary (in local currency)]]*VLOOKUP(tblSalaries[[#This Row],[Currency]],tblXrate[#Data],2,FALSE)/1000</f>
        <v>40</v>
      </c>
      <c r="H293" t="s">
        <v>1416</v>
      </c>
      <c r="I293" t="s">
        <v>52</v>
      </c>
      <c r="J293" t="s">
        <v>15</v>
      </c>
      <c r="K293" s="10" t="str">
        <f>VLOOKUP(tblSalaries[[#This Row],[Where do you work]],tblCountries[[Actual]:[Mapping2]],3,FALSE)</f>
        <v>USA</v>
      </c>
      <c r="L293" t="s">
        <v>18</v>
      </c>
      <c r="M293">
        <v>18</v>
      </c>
      <c r="N293" s="10" t="str">
        <f>VLOOKUP(tblSalaries[[#This Row],[Years of Experience]],Table3[#Data],2,FALSE)</f>
        <v>16+</v>
      </c>
      <c r="O293" s="10">
        <f>VLOOKUP(tblSalaries[[#This Row],[How many hours of a day you work on Excel]],Table8[#Data],2,FALSE)</f>
        <v>2.5</v>
      </c>
    </row>
    <row r="294" spans="2:15" ht="15" customHeight="1" x14ac:dyDescent="0.2">
      <c r="B294" t="s">
        <v>2836</v>
      </c>
      <c r="C294" s="1">
        <v>41056.022986111115</v>
      </c>
      <c r="D294" s="4" t="s">
        <v>972</v>
      </c>
      <c r="E294">
        <v>1200000</v>
      </c>
      <c r="F294" t="s">
        <v>40</v>
      </c>
      <c r="G294" s="10">
        <f>tblSalaries[[#This Row],[clean Salary (in local currency)]]*VLOOKUP(tblSalaries[[#This Row],[Currency]],tblXrate[#Data],2,FALSE)/1000</f>
        <v>21.369500024931082</v>
      </c>
      <c r="H294" t="s">
        <v>204</v>
      </c>
      <c r="I294" t="s">
        <v>52</v>
      </c>
      <c r="J294" t="s">
        <v>8</v>
      </c>
      <c r="K294" s="10" t="str">
        <f>VLOOKUP(tblSalaries[[#This Row],[Where do you work]],tblCountries[[Actual]:[Mapping2]],3,FALSE)</f>
        <v>India</v>
      </c>
      <c r="L294" t="s">
        <v>25</v>
      </c>
      <c r="M294">
        <v>18</v>
      </c>
      <c r="N294" s="10" t="str">
        <f>VLOOKUP(tblSalaries[[#This Row],[Years of Experience]],Table3[#Data],2,FALSE)</f>
        <v>16+</v>
      </c>
      <c r="O294" s="10">
        <f>VLOOKUP(tblSalaries[[#This Row],[How many hours of a day you work on Excel]],Table8[#Data],2,FALSE)</f>
        <v>1.5</v>
      </c>
    </row>
    <row r="295" spans="2:15" ht="15" customHeight="1" x14ac:dyDescent="0.2">
      <c r="B295" t="s">
        <v>2828</v>
      </c>
      <c r="C295" s="1">
        <v>41055.983495370368</v>
      </c>
      <c r="D295" s="4" t="s">
        <v>965</v>
      </c>
      <c r="E295">
        <v>600000</v>
      </c>
      <c r="F295" t="s">
        <v>40</v>
      </c>
      <c r="G295" s="10">
        <f>tblSalaries[[#This Row],[clean Salary (in local currency)]]*VLOOKUP(tblSalaries[[#This Row],[Currency]],tblXrate[#Data],2,FALSE)/1000</f>
        <v>10.684750012465541</v>
      </c>
      <c r="H295" t="s">
        <v>201</v>
      </c>
      <c r="I295" t="s">
        <v>52</v>
      </c>
      <c r="J295" t="s">
        <v>8</v>
      </c>
      <c r="K295" s="10" t="str">
        <f>VLOOKUP(tblSalaries[[#This Row],[Where do you work]],tblCountries[[Actual]:[Mapping2]],3,FALSE)</f>
        <v>India</v>
      </c>
      <c r="L295" t="s">
        <v>18</v>
      </c>
      <c r="M295">
        <v>18</v>
      </c>
      <c r="N295" s="10" t="str">
        <f>VLOOKUP(tblSalaries[[#This Row],[Years of Experience]],Table3[#Data],2,FALSE)</f>
        <v>16+</v>
      </c>
      <c r="O295" s="10">
        <f>VLOOKUP(tblSalaries[[#This Row],[How many hours of a day you work on Excel]],Table8[#Data],2,FALSE)</f>
        <v>2.5</v>
      </c>
    </row>
    <row r="296" spans="2:15" ht="15" customHeight="1" x14ac:dyDescent="0.2">
      <c r="B296" t="s">
        <v>3154</v>
      </c>
      <c r="C296" s="1">
        <v>41057.945439814815</v>
      </c>
      <c r="D296" s="4" t="s">
        <v>1313</v>
      </c>
      <c r="E296">
        <v>8725</v>
      </c>
      <c r="F296" t="s">
        <v>6</v>
      </c>
      <c r="G296" s="10">
        <f>tblSalaries[[#This Row],[clean Salary (in local currency)]]*VLOOKUP(tblSalaries[[#This Row],[Currency]],tblXrate[#Data],2,FALSE)/1000</f>
        <v>8.7249999999999996</v>
      </c>
      <c r="H296" t="s">
        <v>594</v>
      </c>
      <c r="I296" t="s">
        <v>52</v>
      </c>
      <c r="J296" t="s">
        <v>17</v>
      </c>
      <c r="K296" s="10" t="str">
        <f>VLOOKUP(tblSalaries[[#This Row],[Where do you work]],tblCountries[[Actual]:[Mapping2]],3,FALSE)</f>
        <v>East&amp;South Asia</v>
      </c>
      <c r="L296" t="s">
        <v>18</v>
      </c>
      <c r="M296">
        <v>18</v>
      </c>
      <c r="N296" s="10" t="str">
        <f>VLOOKUP(tblSalaries[[#This Row],[Years of Experience]],Table3[#Data],2,FALSE)</f>
        <v>16+</v>
      </c>
      <c r="O296" s="10">
        <f>VLOOKUP(tblSalaries[[#This Row],[How many hours of a day you work on Excel]],Table8[#Data],2,FALSE)</f>
        <v>2.5</v>
      </c>
    </row>
    <row r="297" spans="2:15" ht="15" customHeight="1" x14ac:dyDescent="0.2">
      <c r="B297" t="s">
        <v>3510</v>
      </c>
      <c r="C297" s="1">
        <v>41060.666851851849</v>
      </c>
      <c r="D297" s="4">
        <v>8000</v>
      </c>
      <c r="E297">
        <v>8000</v>
      </c>
      <c r="F297" t="s">
        <v>6</v>
      </c>
      <c r="G297" s="10">
        <f>tblSalaries[[#This Row],[clean Salary (in local currency)]]*VLOOKUP(tblSalaries[[#This Row],[Currency]],tblXrate[#Data],2,FALSE)/1000</f>
        <v>8</v>
      </c>
      <c r="H297" t="s">
        <v>458</v>
      </c>
      <c r="I297" t="s">
        <v>4001</v>
      </c>
      <c r="J297" t="s">
        <v>8</v>
      </c>
      <c r="K297" s="10" t="str">
        <f>VLOOKUP(tblSalaries[[#This Row],[Where do you work]],tblCountries[[Actual]:[Mapping2]],3,FALSE)</f>
        <v>India</v>
      </c>
      <c r="L297" t="s">
        <v>9</v>
      </c>
      <c r="M297">
        <v>18</v>
      </c>
      <c r="N297" s="10" t="str">
        <f>VLOOKUP(tblSalaries[[#This Row],[Years of Experience]],Table3[#Data],2,FALSE)</f>
        <v>16+</v>
      </c>
      <c r="O297" s="10">
        <f>VLOOKUP(tblSalaries[[#This Row],[How many hours of a day you work on Excel]],Table8[#Data],2,FALSE)</f>
        <v>5</v>
      </c>
    </row>
    <row r="298" spans="2:15" ht="15" customHeight="1" x14ac:dyDescent="0.2">
      <c r="B298" t="s">
        <v>3466</v>
      </c>
      <c r="C298" s="1">
        <v>41059.863043981481</v>
      </c>
      <c r="D298" s="4" t="s">
        <v>1644</v>
      </c>
      <c r="E298">
        <v>165000</v>
      </c>
      <c r="F298" t="s">
        <v>82</v>
      </c>
      <c r="G298" s="10">
        <f>tblSalaries[[#This Row],[clean Salary (in local currency)]]*VLOOKUP(tblSalaries[[#This Row],[Currency]],tblXrate[#Data],2,FALSE)/1000</f>
        <v>168.2850933064349</v>
      </c>
      <c r="H298" t="s">
        <v>279</v>
      </c>
      <c r="I298" t="s">
        <v>279</v>
      </c>
      <c r="J298" t="s">
        <v>84</v>
      </c>
      <c r="K298" s="10" t="str">
        <f>VLOOKUP(tblSalaries[[#This Row],[Where do you work]],tblCountries[[Actual]:[Mapping2]],3,FALSE)</f>
        <v>Australia &amp; NZ</v>
      </c>
      <c r="L298" t="s">
        <v>18</v>
      </c>
      <c r="M298">
        <v>17</v>
      </c>
      <c r="N298" s="10" t="str">
        <f>VLOOKUP(tblSalaries[[#This Row],[Years of Experience]],Table3[#Data],2,FALSE)</f>
        <v>16+</v>
      </c>
      <c r="O298" s="10">
        <f>VLOOKUP(tblSalaries[[#This Row],[How many hours of a day you work on Excel]],Table8[#Data],2,FALSE)</f>
        <v>2.5</v>
      </c>
    </row>
    <row r="299" spans="2:15" ht="15" customHeight="1" x14ac:dyDescent="0.2">
      <c r="B299" t="s">
        <v>3227</v>
      </c>
      <c r="C299" s="1">
        <v>41058.210717592592</v>
      </c>
      <c r="D299" s="4" t="s">
        <v>1397</v>
      </c>
      <c r="E299">
        <v>450000</v>
      </c>
      <c r="F299" t="s">
        <v>1362</v>
      </c>
      <c r="G299" s="10">
        <f>tblSalaries[[#This Row],[clean Salary (in local currency)]]*VLOOKUP(tblSalaries[[#This Row],[Currency]],tblXrate[#Data],2,FALSE)/1000</f>
        <v>76.906906752939136</v>
      </c>
      <c r="H299" t="s">
        <v>708</v>
      </c>
      <c r="I299" t="s">
        <v>4001</v>
      </c>
      <c r="J299" t="s">
        <v>877</v>
      </c>
      <c r="K299" s="10" t="str">
        <f>VLOOKUP(tblSalaries[[#This Row],[Where do you work]],tblCountries[[Actual]:[Mapping2]],3,FALSE)</f>
        <v>EU</v>
      </c>
      <c r="L299" t="s">
        <v>13</v>
      </c>
      <c r="M299">
        <v>17</v>
      </c>
      <c r="N299" s="10" t="str">
        <f>VLOOKUP(tblSalaries[[#This Row],[Years of Experience]],Table3[#Data],2,FALSE)</f>
        <v>16+</v>
      </c>
      <c r="O299" s="10">
        <f>VLOOKUP(tblSalaries[[#This Row],[How many hours of a day you work on Excel]],Table8[#Data],2,FALSE)</f>
        <v>8</v>
      </c>
    </row>
    <row r="300" spans="2:15" ht="15" customHeight="1" x14ac:dyDescent="0.2">
      <c r="B300" t="s">
        <v>3143</v>
      </c>
      <c r="C300" s="1">
        <v>41057.923750000002</v>
      </c>
      <c r="D300" s="4">
        <v>30000</v>
      </c>
      <c r="E300">
        <v>30000</v>
      </c>
      <c r="F300" t="s">
        <v>6</v>
      </c>
      <c r="G300" s="10">
        <f>tblSalaries[[#This Row],[clean Salary (in local currency)]]*VLOOKUP(tblSalaries[[#This Row],[Currency]],tblXrate[#Data],2,FALSE)/1000</f>
        <v>30</v>
      </c>
      <c r="H300" t="s">
        <v>1300</v>
      </c>
      <c r="I300" t="s">
        <v>52</v>
      </c>
      <c r="J300" t="s">
        <v>1301</v>
      </c>
      <c r="K300" s="10" t="str">
        <f>VLOOKUP(tblSalaries[[#This Row],[Where do you work]],tblCountries[[Actual]:[Mapping2]],3,FALSE)</f>
        <v>Sou&amp;Cen America</v>
      </c>
      <c r="L300" t="s">
        <v>13</v>
      </c>
      <c r="M300">
        <v>17</v>
      </c>
      <c r="N300" s="10" t="str">
        <f>VLOOKUP(tblSalaries[[#This Row],[Years of Experience]],Table3[#Data],2,FALSE)</f>
        <v>16+</v>
      </c>
      <c r="O300" s="10">
        <f>VLOOKUP(tblSalaries[[#This Row],[How many hours of a day you work on Excel]],Table8[#Data],2,FALSE)</f>
        <v>8</v>
      </c>
    </row>
    <row r="301" spans="2:15" ht="15" customHeight="1" x14ac:dyDescent="0.2">
      <c r="B301" t="s">
        <v>3281</v>
      </c>
      <c r="C301" s="1">
        <v>41058.582291666666</v>
      </c>
      <c r="D301" s="4" t="s">
        <v>1457</v>
      </c>
      <c r="E301">
        <v>100000</v>
      </c>
      <c r="F301" t="s">
        <v>6</v>
      </c>
      <c r="G301" s="10">
        <f>tblSalaries[[#This Row],[clean Salary (in local currency)]]*VLOOKUP(tblSalaries[[#This Row],[Currency]],tblXrate[#Data],2,FALSE)/1000</f>
        <v>100</v>
      </c>
      <c r="H301" t="s">
        <v>207</v>
      </c>
      <c r="I301" t="s">
        <v>20</v>
      </c>
      <c r="J301" t="s">
        <v>1458</v>
      </c>
      <c r="K301" s="10" t="str">
        <f>VLOOKUP(tblSalaries[[#This Row],[Where do you work]],tblCountries[[Actual]:[Mapping2]],3,FALSE)</f>
        <v>Africa</v>
      </c>
      <c r="L301" t="s">
        <v>9</v>
      </c>
      <c r="M301">
        <v>17</v>
      </c>
      <c r="N301" s="10" t="str">
        <f>VLOOKUP(tblSalaries[[#This Row],[Years of Experience]],Table3[#Data],2,FALSE)</f>
        <v>16+</v>
      </c>
      <c r="O301" s="10">
        <f>VLOOKUP(tblSalaries[[#This Row],[How many hours of a day you work on Excel]],Table8[#Data],2,FALSE)</f>
        <v>5</v>
      </c>
    </row>
    <row r="302" spans="2:15" ht="15" customHeight="1" x14ac:dyDescent="0.2">
      <c r="B302" t="s">
        <v>3356</v>
      </c>
      <c r="C302" s="1">
        <v>41058.894525462965</v>
      </c>
      <c r="D302" s="4">
        <v>85000</v>
      </c>
      <c r="E302">
        <v>85000</v>
      </c>
      <c r="F302" t="s">
        <v>6</v>
      </c>
      <c r="G302" s="10">
        <f>tblSalaries[[#This Row],[clean Salary (in local currency)]]*VLOOKUP(tblSalaries[[#This Row],[Currency]],tblXrate[#Data],2,FALSE)/1000</f>
        <v>85</v>
      </c>
      <c r="H302" t="s">
        <v>72</v>
      </c>
      <c r="I302" t="s">
        <v>20</v>
      </c>
      <c r="J302" t="s">
        <v>15</v>
      </c>
      <c r="K302" s="10" t="str">
        <f>VLOOKUP(tblSalaries[[#This Row],[Where do you work]],tblCountries[[Actual]:[Mapping2]],3,FALSE)</f>
        <v>USA</v>
      </c>
      <c r="L302" t="s">
        <v>9</v>
      </c>
      <c r="M302">
        <v>17</v>
      </c>
      <c r="N302" s="10" t="str">
        <f>VLOOKUP(tblSalaries[[#This Row],[Years of Experience]],Table3[#Data],2,FALSE)</f>
        <v>16+</v>
      </c>
      <c r="O302" s="10">
        <f>VLOOKUP(tblSalaries[[#This Row],[How many hours of a day you work on Excel]],Table8[#Data],2,FALSE)</f>
        <v>5</v>
      </c>
    </row>
    <row r="303" spans="2:15" ht="15" customHeight="1" x14ac:dyDescent="0.2">
      <c r="B303" t="s">
        <v>3525</v>
      </c>
      <c r="C303" s="1">
        <v>41060.879687499997</v>
      </c>
      <c r="D303" s="4">
        <v>70970</v>
      </c>
      <c r="E303">
        <v>70970</v>
      </c>
      <c r="F303" t="s">
        <v>6</v>
      </c>
      <c r="G303" s="10">
        <f>tblSalaries[[#This Row],[clean Salary (in local currency)]]*VLOOKUP(tblSalaries[[#This Row],[Currency]],tblXrate[#Data],2,FALSE)/1000</f>
        <v>70.97</v>
      </c>
      <c r="H303" t="s">
        <v>1703</v>
      </c>
      <c r="I303" t="s">
        <v>20</v>
      </c>
      <c r="J303" t="s">
        <v>15</v>
      </c>
      <c r="K303" s="10" t="str">
        <f>VLOOKUP(tblSalaries[[#This Row],[Where do you work]],tblCountries[[Actual]:[Mapping2]],3,FALSE)</f>
        <v>USA</v>
      </c>
      <c r="L303" t="s">
        <v>9</v>
      </c>
      <c r="M303">
        <v>17</v>
      </c>
      <c r="N303" s="10" t="str">
        <f>VLOOKUP(tblSalaries[[#This Row],[Years of Experience]],Table3[#Data],2,FALSE)</f>
        <v>16+</v>
      </c>
      <c r="O303" s="10">
        <f>VLOOKUP(tblSalaries[[#This Row],[How many hours of a day you work on Excel]],Table8[#Data],2,FALSE)</f>
        <v>5</v>
      </c>
    </row>
    <row r="304" spans="2:15" ht="15" customHeight="1" x14ac:dyDescent="0.2">
      <c r="B304" t="s">
        <v>2601</v>
      </c>
      <c r="C304" s="1">
        <v>41055.39502314815</v>
      </c>
      <c r="D304" s="4">
        <v>65000</v>
      </c>
      <c r="E304">
        <v>65000</v>
      </c>
      <c r="F304" t="s">
        <v>6</v>
      </c>
      <c r="G304" s="10">
        <f>tblSalaries[[#This Row],[clean Salary (in local currency)]]*VLOOKUP(tblSalaries[[#This Row],[Currency]],tblXrate[#Data],2,FALSE)/1000</f>
        <v>65</v>
      </c>
      <c r="H304" t="s">
        <v>704</v>
      </c>
      <c r="I304" t="s">
        <v>20</v>
      </c>
      <c r="J304" t="s">
        <v>15</v>
      </c>
      <c r="K304" s="10" t="str">
        <f>VLOOKUP(tblSalaries[[#This Row],[Where do you work]],tblCountries[[Actual]:[Mapping2]],3,FALSE)</f>
        <v>USA</v>
      </c>
      <c r="L304" t="s">
        <v>18</v>
      </c>
      <c r="M304">
        <v>17</v>
      </c>
      <c r="N304" s="10" t="str">
        <f>VLOOKUP(tblSalaries[[#This Row],[Years of Experience]],Table3[#Data],2,FALSE)</f>
        <v>16+</v>
      </c>
      <c r="O304" s="10">
        <f>VLOOKUP(tblSalaries[[#This Row],[How many hours of a day you work on Excel]],Table8[#Data],2,FALSE)</f>
        <v>2.5</v>
      </c>
    </row>
    <row r="305" spans="2:15" ht="15" customHeight="1" x14ac:dyDescent="0.2">
      <c r="B305" t="s">
        <v>3632</v>
      </c>
      <c r="C305" s="1">
        <v>41064.799513888887</v>
      </c>
      <c r="D305" s="4" t="s">
        <v>1799</v>
      </c>
      <c r="E305">
        <v>22000</v>
      </c>
      <c r="F305" t="s">
        <v>69</v>
      </c>
      <c r="G305" s="10">
        <f>tblSalaries[[#This Row],[clean Salary (in local currency)]]*VLOOKUP(tblSalaries[[#This Row],[Currency]],tblXrate[#Data],2,FALSE)/1000</f>
        <v>34.675921985480251</v>
      </c>
      <c r="H305" t="s">
        <v>1800</v>
      </c>
      <c r="I305" t="s">
        <v>52</v>
      </c>
      <c r="J305" t="s">
        <v>71</v>
      </c>
      <c r="K305" s="10" t="str">
        <f>VLOOKUP(tblSalaries[[#This Row],[Where do you work]],tblCountries[[Actual]:[Mapping2]],3,FALSE)</f>
        <v>UK</v>
      </c>
      <c r="L305" t="s">
        <v>9</v>
      </c>
      <c r="M305">
        <v>17</v>
      </c>
      <c r="N305" s="10" t="str">
        <f>VLOOKUP(tblSalaries[[#This Row],[Years of Experience]],Table3[#Data],2,FALSE)</f>
        <v>16+</v>
      </c>
      <c r="O305" s="10">
        <f>VLOOKUP(tblSalaries[[#This Row],[How many hours of a day you work on Excel]],Table8[#Data],2,FALSE)</f>
        <v>5</v>
      </c>
    </row>
    <row r="306" spans="2:15" ht="15" customHeight="1" x14ac:dyDescent="0.2">
      <c r="B306" t="s">
        <v>2886</v>
      </c>
      <c r="C306" s="1">
        <v>41056.602465277778</v>
      </c>
      <c r="D306" s="4" t="s">
        <v>1035</v>
      </c>
      <c r="E306">
        <v>1200000</v>
      </c>
      <c r="F306" t="s">
        <v>40</v>
      </c>
      <c r="G306" s="10">
        <f>tblSalaries[[#This Row],[clean Salary (in local currency)]]*VLOOKUP(tblSalaries[[#This Row],[Currency]],tblXrate[#Data],2,FALSE)/1000</f>
        <v>21.369500024931082</v>
      </c>
      <c r="H306" t="s">
        <v>1036</v>
      </c>
      <c r="I306" t="s">
        <v>4001</v>
      </c>
      <c r="J306" t="s">
        <v>8</v>
      </c>
      <c r="K306" s="10" t="str">
        <f>VLOOKUP(tblSalaries[[#This Row],[Where do you work]],tblCountries[[Actual]:[Mapping2]],3,FALSE)</f>
        <v>India</v>
      </c>
      <c r="L306" t="s">
        <v>9</v>
      </c>
      <c r="M306">
        <v>17</v>
      </c>
      <c r="N306" s="10" t="str">
        <f>VLOOKUP(tblSalaries[[#This Row],[Years of Experience]],Table3[#Data],2,FALSE)</f>
        <v>16+</v>
      </c>
      <c r="O306" s="10">
        <f>VLOOKUP(tblSalaries[[#This Row],[How many hours of a day you work on Excel]],Table8[#Data],2,FALSE)</f>
        <v>5</v>
      </c>
    </row>
    <row r="307" spans="2:15" ht="15" customHeight="1" x14ac:dyDescent="0.2">
      <c r="B307" t="s">
        <v>2584</v>
      </c>
      <c r="C307" s="1">
        <v>41055.331296296295</v>
      </c>
      <c r="D307" s="4">
        <v>106000</v>
      </c>
      <c r="E307">
        <v>106000</v>
      </c>
      <c r="F307" t="s">
        <v>82</v>
      </c>
      <c r="G307" s="10">
        <f>tblSalaries[[#This Row],[clean Salary (in local currency)]]*VLOOKUP(tblSalaries[[#This Row],[Currency]],tblXrate[#Data],2,FALSE)/1000</f>
        <v>108.11042357867939</v>
      </c>
      <c r="H307" t="s">
        <v>685</v>
      </c>
      <c r="I307" t="s">
        <v>67</v>
      </c>
      <c r="J307" t="s">
        <v>84</v>
      </c>
      <c r="K307" s="10" t="str">
        <f>VLOOKUP(tblSalaries[[#This Row],[Where do you work]],tblCountries[[Actual]:[Mapping2]],3,FALSE)</f>
        <v>Australia &amp; NZ</v>
      </c>
      <c r="L307" t="s">
        <v>9</v>
      </c>
      <c r="M307">
        <v>16</v>
      </c>
      <c r="N307" s="10" t="str">
        <f>VLOOKUP(tblSalaries[[#This Row],[Years of Experience]],Table3[#Data],2,FALSE)</f>
        <v>16+</v>
      </c>
      <c r="O307" s="10">
        <f>VLOOKUP(tblSalaries[[#This Row],[How many hours of a day you work on Excel]],Table8[#Data],2,FALSE)</f>
        <v>5</v>
      </c>
    </row>
    <row r="308" spans="2:15" ht="15" customHeight="1" x14ac:dyDescent="0.2">
      <c r="B308" t="s">
        <v>3306</v>
      </c>
      <c r="C308" s="1">
        <v>41058.688263888886</v>
      </c>
      <c r="D308" s="4">
        <v>75000</v>
      </c>
      <c r="E308">
        <v>75000</v>
      </c>
      <c r="F308" t="s">
        <v>22</v>
      </c>
      <c r="G308" s="10">
        <f>tblSalaries[[#This Row],[clean Salary (in local currency)]]*VLOOKUP(tblSalaries[[#This Row],[Currency]],tblXrate[#Data],2,FALSE)/1000</f>
        <v>95.279957924370578</v>
      </c>
      <c r="H308" t="s">
        <v>14</v>
      </c>
      <c r="I308" t="s">
        <v>20</v>
      </c>
      <c r="J308" t="s">
        <v>628</v>
      </c>
      <c r="K308" s="10" t="str">
        <f>VLOOKUP(tblSalaries[[#This Row],[Where do you work]],tblCountries[[Actual]:[Mapping2]],3,FALSE)</f>
        <v>EU-16</v>
      </c>
      <c r="L308" t="s">
        <v>13</v>
      </c>
      <c r="M308">
        <v>16</v>
      </c>
      <c r="N308" s="10" t="str">
        <f>VLOOKUP(tblSalaries[[#This Row],[Years of Experience]],Table3[#Data],2,FALSE)</f>
        <v>16+</v>
      </c>
      <c r="O308" s="10">
        <f>VLOOKUP(tblSalaries[[#This Row],[How many hours of a day you work on Excel]],Table8[#Data],2,FALSE)</f>
        <v>8</v>
      </c>
    </row>
    <row r="309" spans="2:15" ht="15" customHeight="1" x14ac:dyDescent="0.2">
      <c r="B309" t="s">
        <v>2907</v>
      </c>
      <c r="C309" s="1">
        <v>41056.763553240744</v>
      </c>
      <c r="D309" s="4">
        <v>64210.1</v>
      </c>
      <c r="E309">
        <v>64210</v>
      </c>
      <c r="F309" t="s">
        <v>69</v>
      </c>
      <c r="G309" s="10">
        <f>tblSalaries[[#This Row],[clean Salary (in local currency)]]*VLOOKUP(tblSalaries[[#This Row],[Currency]],tblXrate[#Data],2,FALSE)/1000</f>
        <v>101.20640684944031</v>
      </c>
      <c r="H309" t="s">
        <v>1056</v>
      </c>
      <c r="I309" t="s">
        <v>356</v>
      </c>
      <c r="J309" t="s">
        <v>71</v>
      </c>
      <c r="K309" s="10" t="str">
        <f>VLOOKUP(tblSalaries[[#This Row],[Where do you work]],tblCountries[[Actual]:[Mapping2]],3,FALSE)</f>
        <v>UK</v>
      </c>
      <c r="L309" t="s">
        <v>9</v>
      </c>
      <c r="M309">
        <v>16</v>
      </c>
      <c r="N309" s="10" t="str">
        <f>VLOOKUP(tblSalaries[[#This Row],[Years of Experience]],Table3[#Data],2,FALSE)</f>
        <v>16+</v>
      </c>
      <c r="O309" s="10">
        <f>VLOOKUP(tblSalaries[[#This Row],[How many hours of a day you work on Excel]],Table8[#Data],2,FALSE)</f>
        <v>5</v>
      </c>
    </row>
    <row r="310" spans="2:15" ht="15" customHeight="1" x14ac:dyDescent="0.2">
      <c r="B310" t="s">
        <v>3234</v>
      </c>
      <c r="C310" s="1">
        <v>41058.267083333332</v>
      </c>
      <c r="D310" s="4">
        <v>63000</v>
      </c>
      <c r="E310">
        <v>63000</v>
      </c>
      <c r="F310" t="s">
        <v>6</v>
      </c>
      <c r="G310" s="10">
        <f>tblSalaries[[#This Row],[clean Salary (in local currency)]]*VLOOKUP(tblSalaries[[#This Row],[Currency]],tblXrate[#Data],2,FALSE)/1000</f>
        <v>63</v>
      </c>
      <c r="H310" t="s">
        <v>257</v>
      </c>
      <c r="I310" t="s">
        <v>310</v>
      </c>
      <c r="J310" t="s">
        <v>15</v>
      </c>
      <c r="K310" s="10" t="str">
        <f>VLOOKUP(tblSalaries[[#This Row],[Where do you work]],tblCountries[[Actual]:[Mapping2]],3,FALSE)</f>
        <v>USA</v>
      </c>
      <c r="L310" t="s">
        <v>13</v>
      </c>
      <c r="M310">
        <v>16</v>
      </c>
      <c r="N310" s="10" t="str">
        <f>VLOOKUP(tblSalaries[[#This Row],[Years of Experience]],Table3[#Data],2,FALSE)</f>
        <v>16+</v>
      </c>
      <c r="O310" s="10">
        <f>VLOOKUP(tblSalaries[[#This Row],[How many hours of a day you work on Excel]],Table8[#Data],2,FALSE)</f>
        <v>8</v>
      </c>
    </row>
    <row r="311" spans="2:15" ht="15" customHeight="1" x14ac:dyDescent="0.2">
      <c r="B311" t="s">
        <v>3040</v>
      </c>
      <c r="C311" s="1">
        <v>41057.598634259259</v>
      </c>
      <c r="D311" s="4" t="s">
        <v>1193</v>
      </c>
      <c r="E311">
        <v>16000</v>
      </c>
      <c r="F311" t="s">
        <v>22</v>
      </c>
      <c r="G311" s="10">
        <f>tblSalaries[[#This Row],[clean Salary (in local currency)]]*VLOOKUP(tblSalaries[[#This Row],[Currency]],tblXrate[#Data],2,FALSE)/1000</f>
        <v>20.326391023865725</v>
      </c>
      <c r="H311" t="s">
        <v>1194</v>
      </c>
      <c r="I311" t="s">
        <v>52</v>
      </c>
      <c r="J311" t="s">
        <v>169</v>
      </c>
      <c r="K311" s="10" t="str">
        <f>VLOOKUP(tblSalaries[[#This Row],[Where do you work]],tblCountries[[Actual]:[Mapping2]],3,FALSE)</f>
        <v>EU-16</v>
      </c>
      <c r="L311" t="s">
        <v>13</v>
      </c>
      <c r="M311">
        <v>16</v>
      </c>
      <c r="N311" s="10" t="str">
        <f>VLOOKUP(tblSalaries[[#This Row],[Years of Experience]],Table3[#Data],2,FALSE)</f>
        <v>16+</v>
      </c>
      <c r="O311" s="10">
        <f>VLOOKUP(tblSalaries[[#This Row],[How many hours of a day you work on Excel]],Table8[#Data],2,FALSE)</f>
        <v>8</v>
      </c>
    </row>
    <row r="312" spans="2:15" ht="15" customHeight="1" x14ac:dyDescent="0.2">
      <c r="B312" t="s">
        <v>3402</v>
      </c>
      <c r="C312" s="1">
        <v>41059.062395833331</v>
      </c>
      <c r="D312" s="4">
        <v>80442</v>
      </c>
      <c r="E312">
        <v>80442</v>
      </c>
      <c r="F312" t="s">
        <v>6</v>
      </c>
      <c r="G312" s="10">
        <f>tblSalaries[[#This Row],[clean Salary (in local currency)]]*VLOOKUP(tblSalaries[[#This Row],[Currency]],tblXrate[#Data],2,FALSE)/1000</f>
        <v>80.441999999999993</v>
      </c>
      <c r="H312" t="s">
        <v>1581</v>
      </c>
      <c r="I312" t="s">
        <v>20</v>
      </c>
      <c r="J312" t="s">
        <v>15</v>
      </c>
      <c r="K312" s="10" t="str">
        <f>VLOOKUP(tblSalaries[[#This Row],[Where do you work]],tblCountries[[Actual]:[Mapping2]],3,FALSE)</f>
        <v>USA</v>
      </c>
      <c r="L312" t="s">
        <v>9</v>
      </c>
      <c r="M312">
        <v>16</v>
      </c>
      <c r="N312" s="10" t="str">
        <f>VLOOKUP(tblSalaries[[#This Row],[Years of Experience]],Table3[#Data],2,FALSE)</f>
        <v>16+</v>
      </c>
      <c r="O312" s="10">
        <f>VLOOKUP(tblSalaries[[#This Row],[How many hours of a day you work on Excel]],Table8[#Data],2,FALSE)</f>
        <v>5</v>
      </c>
    </row>
    <row r="313" spans="2:15" ht="15" customHeight="1" x14ac:dyDescent="0.2">
      <c r="B313" t="s">
        <v>3726</v>
      </c>
      <c r="C313" s="1">
        <v>41068.875289351854</v>
      </c>
      <c r="D313" s="4">
        <v>67000</v>
      </c>
      <c r="E313">
        <v>67000</v>
      </c>
      <c r="F313" t="s">
        <v>6</v>
      </c>
      <c r="G313" s="10">
        <f>tblSalaries[[#This Row],[clean Salary (in local currency)]]*VLOOKUP(tblSalaries[[#This Row],[Currency]],tblXrate[#Data],2,FALSE)/1000</f>
        <v>67</v>
      </c>
      <c r="H313" t="s">
        <v>52</v>
      </c>
      <c r="I313" t="s">
        <v>52</v>
      </c>
      <c r="J313" t="s">
        <v>15</v>
      </c>
      <c r="K313" s="10" t="str">
        <f>VLOOKUP(tblSalaries[[#This Row],[Where do you work]],tblCountries[[Actual]:[Mapping2]],3,FALSE)</f>
        <v>USA</v>
      </c>
      <c r="L313" t="s">
        <v>9</v>
      </c>
      <c r="M313">
        <v>16</v>
      </c>
      <c r="N313" s="10" t="str">
        <f>VLOOKUP(tblSalaries[[#This Row],[Years of Experience]],Table3[#Data],2,FALSE)</f>
        <v>16+</v>
      </c>
      <c r="O313" s="10">
        <f>VLOOKUP(tblSalaries[[#This Row],[How many hours of a day you work on Excel]],Table8[#Data],2,FALSE)</f>
        <v>5</v>
      </c>
    </row>
    <row r="314" spans="2:15" ht="15" customHeight="1" x14ac:dyDescent="0.2">
      <c r="B314" t="s">
        <v>3599</v>
      </c>
      <c r="C314" s="1">
        <v>41062.943703703706</v>
      </c>
      <c r="D314" s="4">
        <v>60000</v>
      </c>
      <c r="E314">
        <v>60000</v>
      </c>
      <c r="F314" t="s">
        <v>6</v>
      </c>
      <c r="G314" s="10">
        <f>tblSalaries[[#This Row],[clean Salary (in local currency)]]*VLOOKUP(tblSalaries[[#This Row],[Currency]],tblXrate[#Data],2,FALSE)/1000</f>
        <v>60</v>
      </c>
      <c r="H314" t="s">
        <v>1768</v>
      </c>
      <c r="I314" t="s">
        <v>52</v>
      </c>
      <c r="J314" t="s">
        <v>726</v>
      </c>
      <c r="K314" s="10" t="str">
        <f>VLOOKUP(tblSalaries[[#This Row],[Where do you work]],tblCountries[[Actual]:[Mapping2]],3,FALSE)</f>
        <v>East&amp;South Asia</v>
      </c>
      <c r="L314" t="s">
        <v>18</v>
      </c>
      <c r="M314">
        <v>16</v>
      </c>
      <c r="N314" s="10" t="str">
        <f>VLOOKUP(tblSalaries[[#This Row],[Years of Experience]],Table3[#Data],2,FALSE)</f>
        <v>16+</v>
      </c>
      <c r="O314" s="10">
        <f>VLOOKUP(tblSalaries[[#This Row],[How many hours of a day you work on Excel]],Table8[#Data],2,FALSE)</f>
        <v>2.5</v>
      </c>
    </row>
    <row r="315" spans="2:15" ht="15" customHeight="1" x14ac:dyDescent="0.2">
      <c r="B315" t="s">
        <v>2801</v>
      </c>
      <c r="C315" s="1">
        <v>41055.905486111114</v>
      </c>
      <c r="D315" s="4">
        <v>48000</v>
      </c>
      <c r="E315">
        <v>48000</v>
      </c>
      <c r="F315" t="s">
        <v>6</v>
      </c>
      <c r="G315" s="10">
        <f>tblSalaries[[#This Row],[clean Salary (in local currency)]]*VLOOKUP(tblSalaries[[#This Row],[Currency]],tblXrate[#Data],2,FALSE)/1000</f>
        <v>48</v>
      </c>
      <c r="H315" t="s">
        <v>930</v>
      </c>
      <c r="I315" t="s">
        <v>52</v>
      </c>
      <c r="J315" t="s">
        <v>15</v>
      </c>
      <c r="K315" s="10" t="str">
        <f>VLOOKUP(tblSalaries[[#This Row],[Where do you work]],tblCountries[[Actual]:[Mapping2]],3,FALSE)</f>
        <v>USA</v>
      </c>
      <c r="L315" t="s">
        <v>18</v>
      </c>
      <c r="M315">
        <v>16</v>
      </c>
      <c r="N315" s="10" t="str">
        <f>VLOOKUP(tblSalaries[[#This Row],[Years of Experience]],Table3[#Data],2,FALSE)</f>
        <v>16+</v>
      </c>
      <c r="O315" s="10">
        <f>VLOOKUP(tblSalaries[[#This Row],[How many hours of a day you work on Excel]],Table8[#Data],2,FALSE)</f>
        <v>2.5</v>
      </c>
    </row>
    <row r="316" spans="2:15" ht="15" customHeight="1" x14ac:dyDescent="0.2">
      <c r="B316" t="s">
        <v>3045</v>
      </c>
      <c r="C316" s="1">
        <v>41057.607372685183</v>
      </c>
      <c r="D316" s="4" t="s">
        <v>470</v>
      </c>
      <c r="E316">
        <v>28000</v>
      </c>
      <c r="F316" t="s">
        <v>69</v>
      </c>
      <c r="G316" s="10">
        <f>tblSalaries[[#This Row],[clean Salary (in local currency)]]*VLOOKUP(tblSalaries[[#This Row],[Currency]],tblXrate[#Data],2,FALSE)/1000</f>
        <v>44.132991617883953</v>
      </c>
      <c r="H316" t="s">
        <v>833</v>
      </c>
      <c r="I316" t="s">
        <v>20</v>
      </c>
      <c r="J316" t="s">
        <v>71</v>
      </c>
      <c r="K316" s="10" t="str">
        <f>VLOOKUP(tblSalaries[[#This Row],[Where do you work]],tblCountries[[Actual]:[Mapping2]],3,FALSE)</f>
        <v>UK</v>
      </c>
      <c r="L316" t="s">
        <v>18</v>
      </c>
      <c r="M316">
        <v>16</v>
      </c>
      <c r="N316" s="10" t="str">
        <f>VLOOKUP(tblSalaries[[#This Row],[Years of Experience]],Table3[#Data],2,FALSE)</f>
        <v>16+</v>
      </c>
      <c r="O316" s="10">
        <f>VLOOKUP(tblSalaries[[#This Row],[How many hours of a day you work on Excel]],Table8[#Data],2,FALSE)</f>
        <v>2.5</v>
      </c>
    </row>
    <row r="317" spans="2:15" ht="15" customHeight="1" x14ac:dyDescent="0.2">
      <c r="B317" t="s">
        <v>3753</v>
      </c>
      <c r="C317" s="1">
        <v>41071.705324074072</v>
      </c>
      <c r="D317" s="4" t="s">
        <v>1902</v>
      </c>
      <c r="E317">
        <v>26500</v>
      </c>
      <c r="F317" t="s">
        <v>69</v>
      </c>
      <c r="G317" s="10">
        <f>tblSalaries[[#This Row],[clean Salary (in local currency)]]*VLOOKUP(tblSalaries[[#This Row],[Currency]],tblXrate[#Data],2,FALSE)/1000</f>
        <v>41.768724209783031</v>
      </c>
      <c r="H317" t="s">
        <v>1903</v>
      </c>
      <c r="I317" t="s">
        <v>52</v>
      </c>
      <c r="J317" t="s">
        <v>71</v>
      </c>
      <c r="K317" s="10" t="str">
        <f>VLOOKUP(tblSalaries[[#This Row],[Where do you work]],tblCountries[[Actual]:[Mapping2]],3,FALSE)</f>
        <v>UK</v>
      </c>
      <c r="L317" t="s">
        <v>9</v>
      </c>
      <c r="M317">
        <v>16</v>
      </c>
      <c r="N317" s="10" t="str">
        <f>VLOOKUP(tblSalaries[[#This Row],[Years of Experience]],Table3[#Data],2,FALSE)</f>
        <v>16+</v>
      </c>
      <c r="O317" s="10">
        <f>VLOOKUP(tblSalaries[[#This Row],[How many hours of a day you work on Excel]],Table8[#Data],2,FALSE)</f>
        <v>5</v>
      </c>
    </row>
    <row r="318" spans="2:15" ht="15" customHeight="1" x14ac:dyDescent="0.2">
      <c r="B318" t="s">
        <v>3104</v>
      </c>
      <c r="C318" s="1">
        <v>41057.72383101852</v>
      </c>
      <c r="D318" s="4" t="s">
        <v>1256</v>
      </c>
      <c r="E318">
        <v>252000</v>
      </c>
      <c r="F318" t="s">
        <v>40</v>
      </c>
      <c r="G318" s="10">
        <f>tblSalaries[[#This Row],[clean Salary (in local currency)]]*VLOOKUP(tblSalaries[[#This Row],[Currency]],tblXrate[#Data],2,FALSE)/1000</f>
        <v>4.4875950052355273</v>
      </c>
      <c r="H318" t="s">
        <v>1257</v>
      </c>
      <c r="I318" t="s">
        <v>52</v>
      </c>
      <c r="J318" t="s">
        <v>8</v>
      </c>
      <c r="K318" s="10" t="str">
        <f>VLOOKUP(tblSalaries[[#This Row],[Where do you work]],tblCountries[[Actual]:[Mapping2]],3,FALSE)</f>
        <v>India</v>
      </c>
      <c r="L318" t="s">
        <v>25</v>
      </c>
      <c r="M318">
        <v>16</v>
      </c>
      <c r="N318" s="10" t="str">
        <f>VLOOKUP(tblSalaries[[#This Row],[Years of Experience]],Table3[#Data],2,FALSE)</f>
        <v>16+</v>
      </c>
      <c r="O318" s="10">
        <f>VLOOKUP(tblSalaries[[#This Row],[How many hours of a day you work on Excel]],Table8[#Data],2,FALSE)</f>
        <v>1.5</v>
      </c>
    </row>
    <row r="319" spans="2:15" ht="15" customHeight="1" x14ac:dyDescent="0.2">
      <c r="B319" t="s">
        <v>3654</v>
      </c>
      <c r="C319" s="1">
        <v>41065.772210648145</v>
      </c>
      <c r="D319" s="4" t="s">
        <v>1825</v>
      </c>
      <c r="E319">
        <v>200000</v>
      </c>
      <c r="F319" t="s">
        <v>40</v>
      </c>
      <c r="G319" s="10">
        <f>tblSalaries[[#This Row],[clean Salary (in local currency)]]*VLOOKUP(tblSalaries[[#This Row],[Currency]],tblXrate[#Data],2,FALSE)/1000</f>
        <v>3.5615833374885137</v>
      </c>
      <c r="H319" t="s">
        <v>749</v>
      </c>
      <c r="I319" t="s">
        <v>20</v>
      </c>
      <c r="J319" t="s">
        <v>8</v>
      </c>
      <c r="K319" s="10" t="str">
        <f>VLOOKUP(tblSalaries[[#This Row],[Where do you work]],tblCountries[[Actual]:[Mapping2]],3,FALSE)</f>
        <v>India</v>
      </c>
      <c r="L319" t="s">
        <v>25</v>
      </c>
      <c r="M319">
        <v>16</v>
      </c>
      <c r="N319" s="10" t="str">
        <f>VLOOKUP(tblSalaries[[#This Row],[Years of Experience]],Table3[#Data],2,FALSE)</f>
        <v>16+</v>
      </c>
      <c r="O319" s="10">
        <f>VLOOKUP(tblSalaries[[#This Row],[How many hours of a day you work on Excel]],Table8[#Data],2,FALSE)</f>
        <v>1.5</v>
      </c>
    </row>
    <row r="320" spans="2:15" ht="15" customHeight="1" x14ac:dyDescent="0.2">
      <c r="B320" t="s">
        <v>3369</v>
      </c>
      <c r="C320" s="1">
        <v>41058.919548611113</v>
      </c>
      <c r="D320" s="4">
        <v>180000</v>
      </c>
      <c r="E320">
        <v>180000</v>
      </c>
      <c r="F320" t="s">
        <v>22</v>
      </c>
      <c r="G320" s="10">
        <f>tblSalaries[[#This Row],[clean Salary (in local currency)]]*VLOOKUP(tblSalaries[[#This Row],[Currency]],tblXrate[#Data],2,FALSE)/1000</f>
        <v>228.6718990184894</v>
      </c>
      <c r="H320" t="s">
        <v>1554</v>
      </c>
      <c r="I320" t="s">
        <v>488</v>
      </c>
      <c r="J320" t="s">
        <v>983</v>
      </c>
      <c r="K320" s="10" t="str">
        <f>VLOOKUP(tblSalaries[[#This Row],[Where do you work]],tblCountries[[Actual]:[Mapping2]],3,FALSE)</f>
        <v>EU</v>
      </c>
      <c r="L320" t="s">
        <v>9</v>
      </c>
      <c r="M320">
        <v>15</v>
      </c>
      <c r="N320" s="10" t="str">
        <f>VLOOKUP(tblSalaries[[#This Row],[Years of Experience]],Table3[#Data],2,FALSE)</f>
        <v>11-15</v>
      </c>
      <c r="O320" s="10">
        <f>VLOOKUP(tblSalaries[[#This Row],[How many hours of a day you work on Excel]],Table8[#Data],2,FALSE)</f>
        <v>5</v>
      </c>
    </row>
    <row r="321" spans="2:15" ht="15" customHeight="1" x14ac:dyDescent="0.2">
      <c r="B321" t="s">
        <v>3624</v>
      </c>
      <c r="C321" s="1">
        <v>41064.432951388888</v>
      </c>
      <c r="D321" s="4">
        <v>225000</v>
      </c>
      <c r="E321">
        <v>225000</v>
      </c>
      <c r="F321" t="s">
        <v>6</v>
      </c>
      <c r="G321" s="10">
        <f>tblSalaries[[#This Row],[clean Salary (in local currency)]]*VLOOKUP(tblSalaries[[#This Row],[Currency]],tblXrate[#Data],2,FALSE)/1000</f>
        <v>225</v>
      </c>
      <c r="H321" t="s">
        <v>1793</v>
      </c>
      <c r="I321" t="s">
        <v>4001</v>
      </c>
      <c r="J321" t="s">
        <v>15</v>
      </c>
      <c r="K321" s="10" t="str">
        <f>VLOOKUP(tblSalaries[[#This Row],[Where do you work]],tblCountries[[Actual]:[Mapping2]],3,FALSE)</f>
        <v>USA</v>
      </c>
      <c r="L321" t="s">
        <v>9</v>
      </c>
      <c r="M321">
        <v>15</v>
      </c>
      <c r="N321" s="10" t="str">
        <f>VLOOKUP(tblSalaries[[#This Row],[Years of Experience]],Table3[#Data],2,FALSE)</f>
        <v>11-15</v>
      </c>
      <c r="O321" s="10">
        <f>VLOOKUP(tblSalaries[[#This Row],[How many hours of a day you work on Excel]],Table8[#Data],2,FALSE)</f>
        <v>5</v>
      </c>
    </row>
    <row r="322" spans="2:15" ht="15" customHeight="1" x14ac:dyDescent="0.2">
      <c r="B322" t="s">
        <v>2961</v>
      </c>
      <c r="C322" s="1">
        <v>41057.311192129629</v>
      </c>
      <c r="D322" s="4" t="s">
        <v>1110</v>
      </c>
      <c r="E322">
        <v>200000</v>
      </c>
      <c r="F322" t="s">
        <v>82</v>
      </c>
      <c r="G322" s="10">
        <f>tblSalaries[[#This Row],[clean Salary (in local currency)]]*VLOOKUP(tblSalaries[[#This Row],[Currency]],tblXrate[#Data],2,FALSE)/1000</f>
        <v>203.98193128052714</v>
      </c>
      <c r="H322" t="s">
        <v>856</v>
      </c>
      <c r="I322" t="s">
        <v>52</v>
      </c>
      <c r="J322" t="s">
        <v>84</v>
      </c>
      <c r="K322" s="10" t="str">
        <f>VLOOKUP(tblSalaries[[#This Row],[Where do you work]],tblCountries[[Actual]:[Mapping2]],3,FALSE)</f>
        <v>Australia &amp; NZ</v>
      </c>
      <c r="L322" t="s">
        <v>9</v>
      </c>
      <c r="M322">
        <v>15</v>
      </c>
      <c r="N322" s="10" t="str">
        <f>VLOOKUP(tblSalaries[[#This Row],[Years of Experience]],Table3[#Data],2,FALSE)</f>
        <v>11-15</v>
      </c>
      <c r="O322" s="10">
        <f>VLOOKUP(tblSalaries[[#This Row],[How many hours of a day you work on Excel]],Table8[#Data],2,FALSE)</f>
        <v>5</v>
      </c>
    </row>
    <row r="323" spans="2:15" ht="15" customHeight="1" x14ac:dyDescent="0.2">
      <c r="B323" t="s">
        <v>3780</v>
      </c>
      <c r="C323" s="1">
        <v>41072.866354166668</v>
      </c>
      <c r="D323" s="4" t="s">
        <v>1917</v>
      </c>
      <c r="E323">
        <v>145000</v>
      </c>
      <c r="F323" t="s">
        <v>82</v>
      </c>
      <c r="G323" s="10">
        <f>tblSalaries[[#This Row],[clean Salary (in local currency)]]*VLOOKUP(tblSalaries[[#This Row],[Currency]],tblXrate[#Data],2,FALSE)/1000</f>
        <v>147.88690017838218</v>
      </c>
      <c r="H323" t="s">
        <v>944</v>
      </c>
      <c r="I323" t="s">
        <v>488</v>
      </c>
      <c r="J323" t="s">
        <v>84</v>
      </c>
      <c r="K323" s="10" t="str">
        <f>VLOOKUP(tblSalaries[[#This Row],[Where do you work]],tblCountries[[Actual]:[Mapping2]],3,FALSE)</f>
        <v>Australia &amp; NZ</v>
      </c>
      <c r="L323" t="s">
        <v>18</v>
      </c>
      <c r="M323">
        <v>15</v>
      </c>
      <c r="N323" s="10" t="str">
        <f>VLOOKUP(tblSalaries[[#This Row],[Years of Experience]],Table3[#Data],2,FALSE)</f>
        <v>11-15</v>
      </c>
      <c r="O323" s="10">
        <f>VLOOKUP(tblSalaries[[#This Row],[How many hours of a day you work on Excel]],Table8[#Data],2,FALSE)</f>
        <v>2.5</v>
      </c>
    </row>
    <row r="324" spans="2:15" ht="15" customHeight="1" x14ac:dyDescent="0.2">
      <c r="B324" t="s">
        <v>2963</v>
      </c>
      <c r="C324" s="1">
        <v>41057.312303240738</v>
      </c>
      <c r="D324" s="4">
        <v>125000</v>
      </c>
      <c r="E324">
        <v>125000</v>
      </c>
      <c r="F324" t="s">
        <v>82</v>
      </c>
      <c r="G324" s="10">
        <f>tblSalaries[[#This Row],[clean Salary (in local currency)]]*VLOOKUP(tblSalaries[[#This Row],[Currency]],tblXrate[#Data],2,FALSE)/1000</f>
        <v>127.48870705032947</v>
      </c>
      <c r="H324" t="s">
        <v>1111</v>
      </c>
      <c r="I324" t="s">
        <v>4001</v>
      </c>
      <c r="J324" t="s">
        <v>84</v>
      </c>
      <c r="K324" s="10" t="str">
        <f>VLOOKUP(tblSalaries[[#This Row],[Where do you work]],tblCountries[[Actual]:[Mapping2]],3,FALSE)</f>
        <v>Australia &amp; NZ</v>
      </c>
      <c r="L324" t="s">
        <v>9</v>
      </c>
      <c r="M324">
        <v>15</v>
      </c>
      <c r="N324" s="10" t="str">
        <f>VLOOKUP(tblSalaries[[#This Row],[Years of Experience]],Table3[#Data],2,FALSE)</f>
        <v>11-15</v>
      </c>
      <c r="O324" s="10">
        <f>VLOOKUP(tblSalaries[[#This Row],[How many hours of a day you work on Excel]],Table8[#Data],2,FALSE)</f>
        <v>5</v>
      </c>
    </row>
    <row r="325" spans="2:15" ht="15" customHeight="1" x14ac:dyDescent="0.2">
      <c r="B325" t="s">
        <v>3151</v>
      </c>
      <c r="C325" s="1">
        <v>41057.943854166668</v>
      </c>
      <c r="D325" s="4" t="s">
        <v>1310</v>
      </c>
      <c r="E325">
        <v>80000</v>
      </c>
      <c r="F325" t="s">
        <v>69</v>
      </c>
      <c r="G325" s="10">
        <f>tblSalaries[[#This Row],[clean Salary (in local currency)]]*VLOOKUP(tblSalaries[[#This Row],[Currency]],tblXrate[#Data],2,FALSE)/1000</f>
        <v>126.09426176538274</v>
      </c>
      <c r="H325" t="s">
        <v>181</v>
      </c>
      <c r="I325" t="s">
        <v>488</v>
      </c>
      <c r="J325" t="s">
        <v>71</v>
      </c>
      <c r="K325" s="10" t="str">
        <f>VLOOKUP(tblSalaries[[#This Row],[Where do you work]],tblCountries[[Actual]:[Mapping2]],3,FALSE)</f>
        <v>UK</v>
      </c>
      <c r="L325" t="s">
        <v>9</v>
      </c>
      <c r="M325">
        <v>15</v>
      </c>
      <c r="N325" s="10" t="str">
        <f>VLOOKUP(tblSalaries[[#This Row],[Years of Experience]],Table3[#Data],2,FALSE)</f>
        <v>11-15</v>
      </c>
      <c r="O325" s="10">
        <f>VLOOKUP(tblSalaries[[#This Row],[How many hours of a day you work on Excel]],Table8[#Data],2,FALSE)</f>
        <v>5</v>
      </c>
    </row>
    <row r="326" spans="2:15" ht="15" customHeight="1" x14ac:dyDescent="0.2">
      <c r="B326" t="s">
        <v>2582</v>
      </c>
      <c r="C326" s="1">
        <v>41055.326967592591</v>
      </c>
      <c r="D326" s="4">
        <v>115000</v>
      </c>
      <c r="E326">
        <v>115000</v>
      </c>
      <c r="F326" t="s">
        <v>6</v>
      </c>
      <c r="G326" s="10">
        <f>tblSalaries[[#This Row],[clean Salary (in local currency)]]*VLOOKUP(tblSalaries[[#This Row],[Currency]],tblXrate[#Data],2,FALSE)/1000</f>
        <v>115</v>
      </c>
      <c r="H326" t="s">
        <v>684</v>
      </c>
      <c r="I326" t="s">
        <v>52</v>
      </c>
      <c r="J326" t="s">
        <v>15</v>
      </c>
      <c r="K326" s="10" t="str">
        <f>VLOOKUP(tblSalaries[[#This Row],[Where do you work]],tblCountries[[Actual]:[Mapping2]],3,FALSE)</f>
        <v>USA</v>
      </c>
      <c r="L326" t="s">
        <v>9</v>
      </c>
      <c r="M326">
        <v>15</v>
      </c>
      <c r="N326" s="10" t="str">
        <f>VLOOKUP(tblSalaries[[#This Row],[Years of Experience]],Table3[#Data],2,FALSE)</f>
        <v>11-15</v>
      </c>
      <c r="O326" s="10">
        <f>VLOOKUP(tblSalaries[[#This Row],[How many hours of a day you work on Excel]],Table8[#Data],2,FALSE)</f>
        <v>5</v>
      </c>
    </row>
    <row r="327" spans="2:15" ht="15" customHeight="1" x14ac:dyDescent="0.2">
      <c r="B327" t="s">
        <v>3323</v>
      </c>
      <c r="C327" s="1">
        <v>41058.754050925927</v>
      </c>
      <c r="D327" s="4" t="s">
        <v>1509</v>
      </c>
      <c r="E327">
        <v>70000</v>
      </c>
      <c r="F327" t="s">
        <v>69</v>
      </c>
      <c r="G327" s="10">
        <f>tblSalaries[[#This Row],[clean Salary (in local currency)]]*VLOOKUP(tblSalaries[[#This Row],[Currency]],tblXrate[#Data],2,FALSE)/1000</f>
        <v>110.3324790447099</v>
      </c>
      <c r="H327" t="s">
        <v>356</v>
      </c>
      <c r="I327" t="s">
        <v>356</v>
      </c>
      <c r="J327" t="s">
        <v>71</v>
      </c>
      <c r="K327" s="10" t="str">
        <f>VLOOKUP(tblSalaries[[#This Row],[Where do you work]],tblCountries[[Actual]:[Mapping2]],3,FALSE)</f>
        <v>UK</v>
      </c>
      <c r="L327" t="s">
        <v>9</v>
      </c>
      <c r="M327">
        <v>15</v>
      </c>
      <c r="N327" s="10" t="str">
        <f>VLOOKUP(tblSalaries[[#This Row],[Years of Experience]],Table3[#Data],2,FALSE)</f>
        <v>11-15</v>
      </c>
      <c r="O327" s="10">
        <f>VLOOKUP(tblSalaries[[#This Row],[How many hours of a day you work on Excel]],Table8[#Data],2,FALSE)</f>
        <v>5</v>
      </c>
    </row>
    <row r="328" spans="2:15" ht="15" customHeight="1" x14ac:dyDescent="0.2">
      <c r="B328" t="s">
        <v>3458</v>
      </c>
      <c r="C328" s="1">
        <v>41059.794953703706</v>
      </c>
      <c r="D328" s="4">
        <v>109000</v>
      </c>
      <c r="E328">
        <v>109000</v>
      </c>
      <c r="F328" t="s">
        <v>6</v>
      </c>
      <c r="G328" s="10">
        <f>tblSalaries[[#This Row],[clean Salary (in local currency)]]*VLOOKUP(tblSalaries[[#This Row],[Currency]],tblXrate[#Data],2,FALSE)/1000</f>
        <v>109</v>
      </c>
      <c r="H328" t="s">
        <v>1640</v>
      </c>
      <c r="I328" t="s">
        <v>52</v>
      </c>
      <c r="J328" t="s">
        <v>15</v>
      </c>
      <c r="K328" s="10" t="str">
        <f>VLOOKUP(tblSalaries[[#This Row],[Where do you work]],tblCountries[[Actual]:[Mapping2]],3,FALSE)</f>
        <v>USA</v>
      </c>
      <c r="L328" t="s">
        <v>9</v>
      </c>
      <c r="M328">
        <v>15</v>
      </c>
      <c r="N328" s="10" t="str">
        <f>VLOOKUP(tblSalaries[[#This Row],[Years of Experience]],Table3[#Data],2,FALSE)</f>
        <v>11-15</v>
      </c>
      <c r="O328" s="10">
        <f>VLOOKUP(tblSalaries[[#This Row],[How many hours of a day you work on Excel]],Table8[#Data],2,FALSE)</f>
        <v>5</v>
      </c>
    </row>
    <row r="329" spans="2:15" ht="15" customHeight="1" x14ac:dyDescent="0.2">
      <c r="B329" t="s">
        <v>2670</v>
      </c>
      <c r="C329" s="1">
        <v>41055.542870370373</v>
      </c>
      <c r="D329" s="4">
        <v>105000</v>
      </c>
      <c r="E329">
        <v>105000</v>
      </c>
      <c r="F329" t="s">
        <v>6</v>
      </c>
      <c r="G329" s="10">
        <f>tblSalaries[[#This Row],[clean Salary (in local currency)]]*VLOOKUP(tblSalaries[[#This Row],[Currency]],tblXrate[#Data],2,FALSE)/1000</f>
        <v>105</v>
      </c>
      <c r="H329" t="s">
        <v>76</v>
      </c>
      <c r="I329" t="s">
        <v>356</v>
      </c>
      <c r="J329" t="s">
        <v>15</v>
      </c>
      <c r="K329" s="10" t="str">
        <f>VLOOKUP(tblSalaries[[#This Row],[Where do you work]],tblCountries[[Actual]:[Mapping2]],3,FALSE)</f>
        <v>USA</v>
      </c>
      <c r="L329" t="s">
        <v>18</v>
      </c>
      <c r="M329">
        <v>15</v>
      </c>
      <c r="N329" s="10" t="str">
        <f>VLOOKUP(tblSalaries[[#This Row],[Years of Experience]],Table3[#Data],2,FALSE)</f>
        <v>11-15</v>
      </c>
      <c r="O329" s="10">
        <f>VLOOKUP(tblSalaries[[#This Row],[How many hours of a day you work on Excel]],Table8[#Data],2,FALSE)</f>
        <v>2.5</v>
      </c>
    </row>
    <row r="330" spans="2:15" ht="15" customHeight="1" x14ac:dyDescent="0.2">
      <c r="B330" t="s">
        <v>3332</v>
      </c>
      <c r="C330" s="1">
        <v>41058.788425925923</v>
      </c>
      <c r="D330" s="4">
        <v>105000</v>
      </c>
      <c r="E330">
        <v>105000</v>
      </c>
      <c r="F330" t="s">
        <v>6</v>
      </c>
      <c r="G330" s="10">
        <f>tblSalaries[[#This Row],[clean Salary (in local currency)]]*VLOOKUP(tblSalaries[[#This Row],[Currency]],tblXrate[#Data],2,FALSE)/1000</f>
        <v>105</v>
      </c>
      <c r="H330" t="s">
        <v>1518</v>
      </c>
      <c r="I330" t="s">
        <v>4001</v>
      </c>
      <c r="J330" t="s">
        <v>15</v>
      </c>
      <c r="K330" s="10" t="str">
        <f>VLOOKUP(tblSalaries[[#This Row],[Where do you work]],tblCountries[[Actual]:[Mapping2]],3,FALSE)</f>
        <v>USA</v>
      </c>
      <c r="L330" t="s">
        <v>25</v>
      </c>
      <c r="M330">
        <v>15</v>
      </c>
      <c r="N330" s="10" t="str">
        <f>VLOOKUP(tblSalaries[[#This Row],[Years of Experience]],Table3[#Data],2,FALSE)</f>
        <v>11-15</v>
      </c>
      <c r="O330" s="10">
        <f>VLOOKUP(tblSalaries[[#This Row],[How many hours of a day you work on Excel]],Table8[#Data],2,FALSE)</f>
        <v>1.5</v>
      </c>
    </row>
    <row r="331" spans="2:15" ht="15" customHeight="1" x14ac:dyDescent="0.2">
      <c r="B331" t="s">
        <v>2741</v>
      </c>
      <c r="C331" s="1">
        <v>41055.678229166668</v>
      </c>
      <c r="D331" s="4">
        <v>65000</v>
      </c>
      <c r="E331">
        <v>65000</v>
      </c>
      <c r="F331" t="s">
        <v>69</v>
      </c>
      <c r="G331" s="10">
        <f>tblSalaries[[#This Row],[clean Salary (in local currency)]]*VLOOKUP(tblSalaries[[#This Row],[Currency]],tblXrate[#Data],2,FALSE)/1000</f>
        <v>102.45158768437348</v>
      </c>
      <c r="H331" t="s">
        <v>858</v>
      </c>
      <c r="I331" t="s">
        <v>52</v>
      </c>
      <c r="J331" t="s">
        <v>71</v>
      </c>
      <c r="K331" s="10" t="str">
        <f>VLOOKUP(tblSalaries[[#This Row],[Where do you work]],tblCountries[[Actual]:[Mapping2]],3,FALSE)</f>
        <v>UK</v>
      </c>
      <c r="L331" t="s">
        <v>9</v>
      </c>
      <c r="M331">
        <v>15</v>
      </c>
      <c r="N331" s="10" t="str">
        <f>VLOOKUP(tblSalaries[[#This Row],[Years of Experience]],Table3[#Data],2,FALSE)</f>
        <v>11-15</v>
      </c>
      <c r="O331" s="10">
        <f>VLOOKUP(tblSalaries[[#This Row],[How many hours of a day you work on Excel]],Table8[#Data],2,FALSE)</f>
        <v>5</v>
      </c>
    </row>
    <row r="332" spans="2:15" ht="15" customHeight="1" x14ac:dyDescent="0.2">
      <c r="B332" t="s">
        <v>2905</v>
      </c>
      <c r="C332" s="1">
        <v>41056.720416666663</v>
      </c>
      <c r="D332" s="4" t="s">
        <v>524</v>
      </c>
      <c r="E332">
        <v>65000</v>
      </c>
      <c r="F332" t="s">
        <v>69</v>
      </c>
      <c r="G332" s="10">
        <f>tblSalaries[[#This Row],[clean Salary (in local currency)]]*VLOOKUP(tblSalaries[[#This Row],[Currency]],tblXrate[#Data],2,FALSE)/1000</f>
        <v>102.45158768437348</v>
      </c>
      <c r="H332" t="s">
        <v>52</v>
      </c>
      <c r="I332" t="s">
        <v>52</v>
      </c>
      <c r="J332" t="s">
        <v>71</v>
      </c>
      <c r="K332" s="10" t="str">
        <f>VLOOKUP(tblSalaries[[#This Row],[Where do you work]],tblCountries[[Actual]:[Mapping2]],3,FALSE)</f>
        <v>UK</v>
      </c>
      <c r="L332" t="s">
        <v>25</v>
      </c>
      <c r="M332">
        <v>15</v>
      </c>
      <c r="N332" s="10" t="str">
        <f>VLOOKUP(tblSalaries[[#This Row],[Years of Experience]],Table3[#Data],2,FALSE)</f>
        <v>11-15</v>
      </c>
      <c r="O332" s="10">
        <f>VLOOKUP(tblSalaries[[#This Row],[How many hours of a day you work on Excel]],Table8[#Data],2,FALSE)</f>
        <v>1.5</v>
      </c>
    </row>
    <row r="333" spans="2:15" ht="15" customHeight="1" x14ac:dyDescent="0.2">
      <c r="B333" t="s">
        <v>3248</v>
      </c>
      <c r="C333" s="1">
        <v>41058.39271990741</v>
      </c>
      <c r="D333" s="4">
        <v>100000</v>
      </c>
      <c r="E333">
        <v>100000</v>
      </c>
      <c r="F333" t="s">
        <v>82</v>
      </c>
      <c r="G333" s="10">
        <f>tblSalaries[[#This Row],[clean Salary (in local currency)]]*VLOOKUP(tblSalaries[[#This Row],[Currency]],tblXrate[#Data],2,FALSE)/1000</f>
        <v>101.99096564026357</v>
      </c>
      <c r="H333" t="s">
        <v>1419</v>
      </c>
      <c r="I333" t="s">
        <v>356</v>
      </c>
      <c r="J333" t="s">
        <v>84</v>
      </c>
      <c r="K333" s="10" t="str">
        <f>VLOOKUP(tblSalaries[[#This Row],[Where do you work]],tblCountries[[Actual]:[Mapping2]],3,FALSE)</f>
        <v>Australia &amp; NZ</v>
      </c>
      <c r="L333" t="s">
        <v>9</v>
      </c>
      <c r="M333">
        <v>15</v>
      </c>
      <c r="N333" s="10" t="str">
        <f>VLOOKUP(tblSalaries[[#This Row],[Years of Experience]],Table3[#Data],2,FALSE)</f>
        <v>11-15</v>
      </c>
      <c r="O333" s="10">
        <f>VLOOKUP(tblSalaries[[#This Row],[How many hours of a day you work on Excel]],Table8[#Data],2,FALSE)</f>
        <v>5</v>
      </c>
    </row>
    <row r="334" spans="2:15" ht="15" customHeight="1" x14ac:dyDescent="0.2">
      <c r="B334" t="s">
        <v>2940</v>
      </c>
      <c r="C334" s="1">
        <v>41057.074641203704</v>
      </c>
      <c r="D334" s="4">
        <v>135000</v>
      </c>
      <c r="E334">
        <v>135000</v>
      </c>
      <c r="F334" t="s">
        <v>6</v>
      </c>
      <c r="G334" s="10">
        <f>tblSalaries[[#This Row],[clean Salary (in local currency)]]*VLOOKUP(tblSalaries[[#This Row],[Currency]],tblXrate[#Data],2,FALSE)/1000</f>
        <v>135</v>
      </c>
      <c r="H334" t="s">
        <v>1089</v>
      </c>
      <c r="I334" t="s">
        <v>52</v>
      </c>
      <c r="J334" t="s">
        <v>15</v>
      </c>
      <c r="K334" s="10" t="str">
        <f>VLOOKUP(tblSalaries[[#This Row],[Where do you work]],tblCountries[[Actual]:[Mapping2]],3,FALSE)</f>
        <v>USA</v>
      </c>
      <c r="L334" t="s">
        <v>13</v>
      </c>
      <c r="M334">
        <v>15</v>
      </c>
      <c r="N334" s="10" t="str">
        <f>VLOOKUP(tblSalaries[[#This Row],[Years of Experience]],Table3[#Data],2,FALSE)</f>
        <v>11-15</v>
      </c>
      <c r="O334" s="10">
        <f>VLOOKUP(tblSalaries[[#This Row],[How many hours of a day you work on Excel]],Table8[#Data],2,FALSE)</f>
        <v>8</v>
      </c>
    </row>
    <row r="335" spans="2:15" ht="15" customHeight="1" x14ac:dyDescent="0.2">
      <c r="B335" t="s">
        <v>3883</v>
      </c>
      <c r="C335" s="1">
        <v>41080.210925925923</v>
      </c>
      <c r="D335" s="4">
        <v>115000</v>
      </c>
      <c r="E335">
        <v>115000</v>
      </c>
      <c r="F335" t="s">
        <v>6</v>
      </c>
      <c r="G335" s="10">
        <f>tblSalaries[[#This Row],[clean Salary (in local currency)]]*VLOOKUP(tblSalaries[[#This Row],[Currency]],tblXrate[#Data],2,FALSE)/1000</f>
        <v>115</v>
      </c>
      <c r="H335" t="s">
        <v>207</v>
      </c>
      <c r="I335" t="s">
        <v>20</v>
      </c>
      <c r="J335" t="s">
        <v>15</v>
      </c>
      <c r="K335" s="10" t="str">
        <f>VLOOKUP(tblSalaries[[#This Row],[Where do you work]],tblCountries[[Actual]:[Mapping2]],3,FALSE)</f>
        <v>USA</v>
      </c>
      <c r="L335" t="s">
        <v>13</v>
      </c>
      <c r="M335">
        <v>15</v>
      </c>
      <c r="N335" s="10" t="str">
        <f>VLOOKUP(tblSalaries[[#This Row],[Years of Experience]],Table3[#Data],2,FALSE)</f>
        <v>11-15</v>
      </c>
      <c r="O335" s="10">
        <f>VLOOKUP(tblSalaries[[#This Row],[How many hours of a day you work on Excel]],Table8[#Data],2,FALSE)</f>
        <v>8</v>
      </c>
    </row>
    <row r="336" spans="2:15" ht="15" customHeight="1" x14ac:dyDescent="0.2">
      <c r="B336" t="s">
        <v>3846</v>
      </c>
      <c r="C336" s="1">
        <v>41077.168055555558</v>
      </c>
      <c r="D336" s="4" t="s">
        <v>1973</v>
      </c>
      <c r="E336">
        <v>100000</v>
      </c>
      <c r="F336" t="s">
        <v>6</v>
      </c>
      <c r="G336" s="10">
        <f>tblSalaries[[#This Row],[clean Salary (in local currency)]]*VLOOKUP(tblSalaries[[#This Row],[Currency]],tblXrate[#Data],2,FALSE)/1000</f>
        <v>100</v>
      </c>
      <c r="H336" t="s">
        <v>1974</v>
      </c>
      <c r="I336" t="s">
        <v>52</v>
      </c>
      <c r="J336" t="s">
        <v>179</v>
      </c>
      <c r="K336" s="10" t="str">
        <f>VLOOKUP(tblSalaries[[#This Row],[Where do you work]],tblCountries[[Actual]:[Mapping2]],3,FALSE)</f>
        <v>Middle East</v>
      </c>
      <c r="L336" t="s">
        <v>13</v>
      </c>
      <c r="M336">
        <v>15</v>
      </c>
      <c r="N336" s="10" t="str">
        <f>VLOOKUP(tblSalaries[[#This Row],[Years of Experience]],Table3[#Data],2,FALSE)</f>
        <v>11-15</v>
      </c>
      <c r="O336" s="10">
        <f>VLOOKUP(tblSalaries[[#This Row],[How many hours of a day you work on Excel]],Table8[#Data],2,FALSE)</f>
        <v>8</v>
      </c>
    </row>
    <row r="337" spans="2:15" ht="15" customHeight="1" x14ac:dyDescent="0.2">
      <c r="B337" t="s">
        <v>3005</v>
      </c>
      <c r="C337" s="1">
        <v>41057.511030092595</v>
      </c>
      <c r="D337" s="4" t="s">
        <v>1158</v>
      </c>
      <c r="E337">
        <v>92000</v>
      </c>
      <c r="F337" t="s">
        <v>1159</v>
      </c>
      <c r="G337" s="10">
        <f>tblSalaries[[#This Row],[clean Salary (in local currency)]]*VLOOKUP(tblSalaries[[#This Row],[Currency]],tblXrate[#Data],2,FALSE)/1000</f>
        <v>72.571802699355544</v>
      </c>
      <c r="H337" t="s">
        <v>642</v>
      </c>
      <c r="I337" t="s">
        <v>52</v>
      </c>
      <c r="J337" t="s">
        <v>171</v>
      </c>
      <c r="K337" s="10" t="str">
        <f>VLOOKUP(tblSalaries[[#This Row],[Where do you work]],tblCountries[[Actual]:[Mapping2]],3,FALSE)</f>
        <v>East&amp;South Asia</v>
      </c>
      <c r="L337" t="s">
        <v>13</v>
      </c>
      <c r="M337">
        <v>15</v>
      </c>
      <c r="N337" s="10" t="str">
        <f>VLOOKUP(tblSalaries[[#This Row],[Years of Experience]],Table3[#Data],2,FALSE)</f>
        <v>11-15</v>
      </c>
      <c r="O337" s="10">
        <f>VLOOKUP(tblSalaries[[#This Row],[How many hours of a day you work on Excel]],Table8[#Data],2,FALSE)</f>
        <v>8</v>
      </c>
    </row>
    <row r="338" spans="2:15" ht="15" customHeight="1" x14ac:dyDescent="0.2">
      <c r="B338" t="s">
        <v>2864</v>
      </c>
      <c r="C338" s="1">
        <v>41056.387349537035</v>
      </c>
      <c r="D338" s="4">
        <v>70000</v>
      </c>
      <c r="E338">
        <v>70000</v>
      </c>
      <c r="F338" t="s">
        <v>6</v>
      </c>
      <c r="G338" s="10">
        <f>tblSalaries[[#This Row],[clean Salary (in local currency)]]*VLOOKUP(tblSalaries[[#This Row],[Currency]],tblXrate[#Data],2,FALSE)/1000</f>
        <v>70</v>
      </c>
      <c r="H338" t="s">
        <v>14</v>
      </c>
      <c r="I338" t="s">
        <v>20</v>
      </c>
      <c r="J338" t="s">
        <v>15</v>
      </c>
      <c r="K338" s="10" t="str">
        <f>VLOOKUP(tblSalaries[[#This Row],[Where do you work]],tblCountries[[Actual]:[Mapping2]],3,FALSE)</f>
        <v>USA</v>
      </c>
      <c r="L338" t="s">
        <v>13</v>
      </c>
      <c r="M338">
        <v>15</v>
      </c>
      <c r="N338" s="10" t="str">
        <f>VLOOKUP(tblSalaries[[#This Row],[Years of Experience]],Table3[#Data],2,FALSE)</f>
        <v>11-15</v>
      </c>
      <c r="O338" s="10">
        <f>VLOOKUP(tblSalaries[[#This Row],[How many hours of a day you work on Excel]],Table8[#Data],2,FALSE)</f>
        <v>8</v>
      </c>
    </row>
    <row r="339" spans="2:15" ht="15" customHeight="1" x14ac:dyDescent="0.2">
      <c r="B339" t="s">
        <v>3710</v>
      </c>
      <c r="C339" s="1">
        <v>41068.141203703701</v>
      </c>
      <c r="D339" s="4">
        <v>69000</v>
      </c>
      <c r="E339">
        <v>69000</v>
      </c>
      <c r="F339" t="s">
        <v>6</v>
      </c>
      <c r="G339" s="10">
        <f>tblSalaries[[#This Row],[clean Salary (in local currency)]]*VLOOKUP(tblSalaries[[#This Row],[Currency]],tblXrate[#Data],2,FALSE)/1000</f>
        <v>69</v>
      </c>
      <c r="H339" t="s">
        <v>1870</v>
      </c>
      <c r="I339" t="s">
        <v>20</v>
      </c>
      <c r="J339" t="s">
        <v>15</v>
      </c>
      <c r="K339" s="10" t="str">
        <f>VLOOKUP(tblSalaries[[#This Row],[Where do you work]],tblCountries[[Actual]:[Mapping2]],3,FALSE)</f>
        <v>USA</v>
      </c>
      <c r="L339" t="s">
        <v>13</v>
      </c>
      <c r="M339">
        <v>15</v>
      </c>
      <c r="N339" s="10" t="str">
        <f>VLOOKUP(tblSalaries[[#This Row],[Years of Experience]],Table3[#Data],2,FALSE)</f>
        <v>11-15</v>
      </c>
      <c r="O339" s="10">
        <f>VLOOKUP(tblSalaries[[#This Row],[How many hours of a day you work on Excel]],Table8[#Data],2,FALSE)</f>
        <v>8</v>
      </c>
    </row>
    <row r="340" spans="2:15" ht="15" customHeight="1" x14ac:dyDescent="0.2">
      <c r="B340" t="s">
        <v>3156</v>
      </c>
      <c r="C340" s="1">
        <v>41057.948483796295</v>
      </c>
      <c r="D340" s="4" t="s">
        <v>1316</v>
      </c>
      <c r="E340">
        <v>43000</v>
      </c>
      <c r="F340" t="s">
        <v>69</v>
      </c>
      <c r="G340" s="10">
        <f>tblSalaries[[#This Row],[clean Salary (in local currency)]]*VLOOKUP(tblSalaries[[#This Row],[Currency]],tblXrate[#Data],2,FALSE)/1000</f>
        <v>67.775665698893221</v>
      </c>
      <c r="H340" t="s">
        <v>1317</v>
      </c>
      <c r="I340" t="s">
        <v>310</v>
      </c>
      <c r="J340" t="s">
        <v>71</v>
      </c>
      <c r="K340" s="10" t="str">
        <f>VLOOKUP(tblSalaries[[#This Row],[Where do you work]],tblCountries[[Actual]:[Mapping2]],3,FALSE)</f>
        <v>UK</v>
      </c>
      <c r="L340" t="s">
        <v>13</v>
      </c>
      <c r="M340">
        <v>15</v>
      </c>
      <c r="N340" s="10" t="str">
        <f>VLOOKUP(tblSalaries[[#This Row],[Years of Experience]],Table3[#Data],2,FALSE)</f>
        <v>11-15</v>
      </c>
      <c r="O340" s="10">
        <f>VLOOKUP(tblSalaries[[#This Row],[How many hours of a day you work on Excel]],Table8[#Data],2,FALSE)</f>
        <v>8</v>
      </c>
    </row>
    <row r="341" spans="2:15" ht="15" customHeight="1" x14ac:dyDescent="0.2">
      <c r="B341" t="s">
        <v>3310</v>
      </c>
      <c r="C341" s="1">
        <v>41058.705358796295</v>
      </c>
      <c r="D341" s="4">
        <v>80000</v>
      </c>
      <c r="E341">
        <v>80000</v>
      </c>
      <c r="F341" t="s">
        <v>670</v>
      </c>
      <c r="G341" s="10">
        <f>tblSalaries[[#This Row],[clean Salary (in local currency)]]*VLOOKUP(tblSalaries[[#This Row],[Currency]],tblXrate[#Data],2,FALSE)/1000</f>
        <v>63.807047488395099</v>
      </c>
      <c r="H341" t="s">
        <v>932</v>
      </c>
      <c r="I341" t="s">
        <v>310</v>
      </c>
      <c r="J341" t="s">
        <v>1492</v>
      </c>
      <c r="K341" s="10" t="str">
        <f>VLOOKUP(tblSalaries[[#This Row],[Where do you work]],tblCountries[[Actual]:[Mapping2]],3,FALSE)</f>
        <v>Australia &amp; NZ</v>
      </c>
      <c r="L341" t="s">
        <v>13</v>
      </c>
      <c r="M341">
        <v>15</v>
      </c>
      <c r="N341" s="10" t="str">
        <f>VLOOKUP(tblSalaries[[#This Row],[Years of Experience]],Table3[#Data],2,FALSE)</f>
        <v>11-15</v>
      </c>
      <c r="O341" s="10">
        <f>VLOOKUP(tblSalaries[[#This Row],[How many hours of a day you work on Excel]],Table8[#Data],2,FALSE)</f>
        <v>8</v>
      </c>
    </row>
    <row r="342" spans="2:15" ht="15" customHeight="1" x14ac:dyDescent="0.2">
      <c r="B342" t="s">
        <v>3482</v>
      </c>
      <c r="C342" s="1">
        <v>41060.025347222225</v>
      </c>
      <c r="D342" s="4">
        <v>50000</v>
      </c>
      <c r="E342">
        <v>50000</v>
      </c>
      <c r="F342" t="s">
        <v>22</v>
      </c>
      <c r="G342" s="10">
        <f>tblSalaries[[#This Row],[clean Salary (in local currency)]]*VLOOKUP(tblSalaries[[#This Row],[Currency]],tblXrate[#Data],2,FALSE)/1000</f>
        <v>63.519971949580388</v>
      </c>
      <c r="H342" t="s">
        <v>932</v>
      </c>
      <c r="I342" t="s">
        <v>310</v>
      </c>
      <c r="J342" t="s">
        <v>895</v>
      </c>
      <c r="K342" s="10" t="str">
        <f>VLOOKUP(tblSalaries[[#This Row],[Where do you work]],tblCountries[[Actual]:[Mapping2]],3,FALSE)</f>
        <v>EU-16</v>
      </c>
      <c r="L342" t="s">
        <v>13</v>
      </c>
      <c r="M342">
        <v>15</v>
      </c>
      <c r="N342" s="10" t="str">
        <f>VLOOKUP(tblSalaries[[#This Row],[Years of Experience]],Table3[#Data],2,FALSE)</f>
        <v>11-15</v>
      </c>
      <c r="O342" s="10">
        <f>VLOOKUP(tblSalaries[[#This Row],[How many hours of a day you work on Excel]],Table8[#Data],2,FALSE)</f>
        <v>8</v>
      </c>
    </row>
    <row r="343" spans="2:15" ht="15" customHeight="1" x14ac:dyDescent="0.2">
      <c r="B343" t="s">
        <v>2859</v>
      </c>
      <c r="C343" s="1">
        <v>41056.275868055556</v>
      </c>
      <c r="D343" s="4">
        <v>50000</v>
      </c>
      <c r="E343">
        <v>50000</v>
      </c>
      <c r="F343" t="s">
        <v>6</v>
      </c>
      <c r="G343" s="10">
        <f>tblSalaries[[#This Row],[clean Salary (in local currency)]]*VLOOKUP(tblSalaries[[#This Row],[Currency]],tblXrate[#Data],2,FALSE)/1000</f>
        <v>50</v>
      </c>
      <c r="H343" t="s">
        <v>998</v>
      </c>
      <c r="I343" t="s">
        <v>4001</v>
      </c>
      <c r="J343" t="s">
        <v>15</v>
      </c>
      <c r="K343" s="10" t="str">
        <f>VLOOKUP(tblSalaries[[#This Row],[Where do you work]],tblCountries[[Actual]:[Mapping2]],3,FALSE)</f>
        <v>USA</v>
      </c>
      <c r="L343" t="s">
        <v>13</v>
      </c>
      <c r="M343">
        <v>15</v>
      </c>
      <c r="N343" s="10" t="str">
        <f>VLOOKUP(tblSalaries[[#This Row],[Years of Experience]],Table3[#Data],2,FALSE)</f>
        <v>11-15</v>
      </c>
      <c r="O343" s="10">
        <f>VLOOKUP(tblSalaries[[#This Row],[How many hours of a day you work on Excel]],Table8[#Data],2,FALSE)</f>
        <v>8</v>
      </c>
    </row>
    <row r="344" spans="2:15" ht="15" customHeight="1" x14ac:dyDescent="0.2">
      <c r="B344" t="s">
        <v>3488</v>
      </c>
      <c r="C344" s="1">
        <v>41060.076689814814</v>
      </c>
      <c r="D344" s="4">
        <v>95000</v>
      </c>
      <c r="E344">
        <v>95000</v>
      </c>
      <c r="F344" t="s">
        <v>6</v>
      </c>
      <c r="G344" s="10">
        <f>tblSalaries[[#This Row],[clean Salary (in local currency)]]*VLOOKUP(tblSalaries[[#This Row],[Currency]],tblXrate[#Data],2,FALSE)/1000</f>
        <v>95</v>
      </c>
      <c r="H344" t="s">
        <v>266</v>
      </c>
      <c r="I344" t="s">
        <v>20</v>
      </c>
      <c r="J344" t="s">
        <v>15</v>
      </c>
      <c r="K344" s="10" t="str">
        <f>VLOOKUP(tblSalaries[[#This Row],[Where do you work]],tblCountries[[Actual]:[Mapping2]],3,FALSE)</f>
        <v>USA</v>
      </c>
      <c r="L344" t="s">
        <v>9</v>
      </c>
      <c r="M344">
        <v>15</v>
      </c>
      <c r="N344" s="10" t="str">
        <f>VLOOKUP(tblSalaries[[#This Row],[Years of Experience]],Table3[#Data],2,FALSE)</f>
        <v>11-15</v>
      </c>
      <c r="O344" s="10">
        <f>VLOOKUP(tblSalaries[[#This Row],[How many hours of a day you work on Excel]],Table8[#Data],2,FALSE)</f>
        <v>5</v>
      </c>
    </row>
    <row r="345" spans="2:15" ht="15" customHeight="1" x14ac:dyDescent="0.2">
      <c r="B345" t="s">
        <v>3810</v>
      </c>
      <c r="C345" s="1">
        <v>41075.024826388886</v>
      </c>
      <c r="D345" s="4">
        <v>50000</v>
      </c>
      <c r="E345">
        <v>50000</v>
      </c>
      <c r="F345" t="s">
        <v>6</v>
      </c>
      <c r="G345" s="10">
        <f>tblSalaries[[#This Row],[clean Salary (in local currency)]]*VLOOKUP(tblSalaries[[#This Row],[Currency]],tblXrate[#Data],2,FALSE)/1000</f>
        <v>50</v>
      </c>
      <c r="H345" t="s">
        <v>1944</v>
      </c>
      <c r="I345" t="s">
        <v>20</v>
      </c>
      <c r="J345" t="s">
        <v>15</v>
      </c>
      <c r="K345" s="10" t="str">
        <f>VLOOKUP(tblSalaries[[#This Row],[Where do you work]],tblCountries[[Actual]:[Mapping2]],3,FALSE)</f>
        <v>USA</v>
      </c>
      <c r="L345" t="s">
        <v>13</v>
      </c>
      <c r="M345">
        <v>15</v>
      </c>
      <c r="N345" s="10" t="str">
        <f>VLOOKUP(tblSalaries[[#This Row],[Years of Experience]],Table3[#Data],2,FALSE)</f>
        <v>11-15</v>
      </c>
      <c r="O345" s="10">
        <f>VLOOKUP(tblSalaries[[#This Row],[How many hours of a day you work on Excel]],Table8[#Data],2,FALSE)</f>
        <v>8</v>
      </c>
    </row>
    <row r="346" spans="2:15" ht="15" customHeight="1" x14ac:dyDescent="0.2">
      <c r="B346" t="s">
        <v>3061</v>
      </c>
      <c r="C346" s="1">
        <v>41057.645752314813</v>
      </c>
      <c r="D346" s="4" t="s">
        <v>137</v>
      </c>
      <c r="E346">
        <v>30000</v>
      </c>
      <c r="F346" t="s">
        <v>69</v>
      </c>
      <c r="G346" s="10">
        <f>tblSalaries[[#This Row],[clean Salary (in local currency)]]*VLOOKUP(tblSalaries[[#This Row],[Currency]],tblXrate[#Data],2,FALSE)/1000</f>
        <v>47.285348162018529</v>
      </c>
      <c r="H346" t="s">
        <v>153</v>
      </c>
      <c r="I346" t="s">
        <v>20</v>
      </c>
      <c r="J346" t="s">
        <v>71</v>
      </c>
      <c r="K346" s="10" t="str">
        <f>VLOOKUP(tblSalaries[[#This Row],[Where do you work]],tblCountries[[Actual]:[Mapping2]],3,FALSE)</f>
        <v>UK</v>
      </c>
      <c r="L346" t="s">
        <v>13</v>
      </c>
      <c r="M346">
        <v>15</v>
      </c>
      <c r="N346" s="10" t="str">
        <f>VLOOKUP(tblSalaries[[#This Row],[Years of Experience]],Table3[#Data],2,FALSE)</f>
        <v>11-15</v>
      </c>
      <c r="O346" s="10">
        <f>VLOOKUP(tblSalaries[[#This Row],[How many hours of a day you work on Excel]],Table8[#Data],2,FALSE)</f>
        <v>8</v>
      </c>
    </row>
    <row r="347" spans="2:15" ht="15" customHeight="1" x14ac:dyDescent="0.2">
      <c r="B347" t="s">
        <v>2844</v>
      </c>
      <c r="C347" s="1">
        <v>41056.129189814812</v>
      </c>
      <c r="D347" s="4">
        <v>92500</v>
      </c>
      <c r="E347">
        <v>92500</v>
      </c>
      <c r="F347" t="s">
        <v>6</v>
      </c>
      <c r="G347" s="10">
        <f>tblSalaries[[#This Row],[clean Salary (in local currency)]]*VLOOKUP(tblSalaries[[#This Row],[Currency]],tblXrate[#Data],2,FALSE)/1000</f>
        <v>92.5</v>
      </c>
      <c r="H347" t="s">
        <v>984</v>
      </c>
      <c r="I347" t="s">
        <v>20</v>
      </c>
      <c r="J347" t="s">
        <v>15</v>
      </c>
      <c r="K347" s="10" t="str">
        <f>VLOOKUP(tblSalaries[[#This Row],[Where do you work]],tblCountries[[Actual]:[Mapping2]],3,FALSE)</f>
        <v>USA</v>
      </c>
      <c r="L347" t="s">
        <v>18</v>
      </c>
      <c r="M347">
        <v>15</v>
      </c>
      <c r="N347" s="10" t="str">
        <f>VLOOKUP(tblSalaries[[#This Row],[Years of Experience]],Table3[#Data],2,FALSE)</f>
        <v>11-15</v>
      </c>
      <c r="O347" s="10">
        <f>VLOOKUP(tblSalaries[[#This Row],[How many hours of a day you work on Excel]],Table8[#Data],2,FALSE)</f>
        <v>2.5</v>
      </c>
    </row>
    <row r="348" spans="2:15" ht="15" customHeight="1" x14ac:dyDescent="0.2">
      <c r="B348" t="s">
        <v>3139</v>
      </c>
      <c r="C348" s="1">
        <v>41057.885011574072</v>
      </c>
      <c r="D348" s="4" t="s">
        <v>1296</v>
      </c>
      <c r="E348">
        <v>366252</v>
      </c>
      <c r="F348" t="s">
        <v>585</v>
      </c>
      <c r="G348" s="10">
        <f>tblSalaries[[#This Row],[clean Salary (in local currency)]]*VLOOKUP(tblSalaries[[#This Row],[Currency]],tblXrate[#Data],2,FALSE)/1000</f>
        <v>44.654095718350931</v>
      </c>
      <c r="H348" t="s">
        <v>310</v>
      </c>
      <c r="I348" t="s">
        <v>310</v>
      </c>
      <c r="J348" t="s">
        <v>48</v>
      </c>
      <c r="K348" s="10" t="str">
        <f>VLOOKUP(tblSalaries[[#This Row],[Where do you work]],tblCountries[[Actual]:[Mapping2]],3,FALSE)</f>
        <v>Africa</v>
      </c>
      <c r="L348" t="s">
        <v>13</v>
      </c>
      <c r="M348">
        <v>15</v>
      </c>
      <c r="N348" s="10" t="str">
        <f>VLOOKUP(tblSalaries[[#This Row],[Years of Experience]],Table3[#Data],2,FALSE)</f>
        <v>11-15</v>
      </c>
      <c r="O348" s="10">
        <f>VLOOKUP(tblSalaries[[#This Row],[How many hours of a day you work on Excel]],Table8[#Data],2,FALSE)</f>
        <v>8</v>
      </c>
    </row>
    <row r="349" spans="2:15" ht="15" customHeight="1" x14ac:dyDescent="0.2">
      <c r="B349" t="s">
        <v>2921</v>
      </c>
      <c r="C349" s="1">
        <v>41056.94122685185</v>
      </c>
      <c r="D349" s="4">
        <v>42000</v>
      </c>
      <c r="E349">
        <v>42000</v>
      </c>
      <c r="F349" t="s">
        <v>6</v>
      </c>
      <c r="G349" s="10">
        <f>tblSalaries[[#This Row],[clean Salary (in local currency)]]*VLOOKUP(tblSalaries[[#This Row],[Currency]],tblXrate[#Data],2,FALSE)/1000</f>
        <v>42</v>
      </c>
      <c r="H349" t="s">
        <v>1069</v>
      </c>
      <c r="I349" t="s">
        <v>488</v>
      </c>
      <c r="J349" t="s">
        <v>133</v>
      </c>
      <c r="K349" s="10" t="str">
        <f>VLOOKUP(tblSalaries[[#This Row],[Where do you work]],tblCountries[[Actual]:[Mapping2]],3,FALSE)</f>
        <v>Middle East</v>
      </c>
      <c r="L349" t="s">
        <v>13</v>
      </c>
      <c r="M349">
        <v>15</v>
      </c>
      <c r="N349" s="10" t="str">
        <f>VLOOKUP(tblSalaries[[#This Row],[Years of Experience]],Table3[#Data],2,FALSE)</f>
        <v>11-15</v>
      </c>
      <c r="O349" s="10">
        <f>VLOOKUP(tblSalaries[[#This Row],[How many hours of a day you work on Excel]],Table8[#Data],2,FALSE)</f>
        <v>8</v>
      </c>
    </row>
    <row r="350" spans="2:15" ht="15" customHeight="1" x14ac:dyDescent="0.2">
      <c r="B350" t="s">
        <v>2730</v>
      </c>
      <c r="C350" s="1">
        <v>41055.64980324074</v>
      </c>
      <c r="D350" s="4">
        <v>40000</v>
      </c>
      <c r="E350">
        <v>40000</v>
      </c>
      <c r="F350" t="s">
        <v>6</v>
      </c>
      <c r="G350" s="10">
        <f>tblSalaries[[#This Row],[clean Salary (in local currency)]]*VLOOKUP(tblSalaries[[#This Row],[Currency]],tblXrate[#Data],2,FALSE)/1000</f>
        <v>40</v>
      </c>
      <c r="H350" t="s">
        <v>843</v>
      </c>
      <c r="I350" t="s">
        <v>52</v>
      </c>
      <c r="J350" t="s">
        <v>8</v>
      </c>
      <c r="K350" s="10" t="str">
        <f>VLOOKUP(tblSalaries[[#This Row],[Where do you work]],tblCountries[[Actual]:[Mapping2]],3,FALSE)</f>
        <v>India</v>
      </c>
      <c r="L350" t="s">
        <v>13</v>
      </c>
      <c r="M350">
        <v>15</v>
      </c>
      <c r="N350" s="10" t="str">
        <f>VLOOKUP(tblSalaries[[#This Row],[Years of Experience]],Table3[#Data],2,FALSE)</f>
        <v>11-15</v>
      </c>
      <c r="O350" s="10">
        <f>VLOOKUP(tblSalaries[[#This Row],[How many hours of a day you work on Excel]],Table8[#Data],2,FALSE)</f>
        <v>8</v>
      </c>
    </row>
    <row r="351" spans="2:15" ht="15" customHeight="1" x14ac:dyDescent="0.2">
      <c r="B351" t="s">
        <v>3578</v>
      </c>
      <c r="C351" s="1">
        <v>41062.071805555555</v>
      </c>
      <c r="D351" s="4">
        <v>2300</v>
      </c>
      <c r="E351">
        <v>27600</v>
      </c>
      <c r="F351" t="s">
        <v>22</v>
      </c>
      <c r="G351" s="10">
        <f>tblSalaries[[#This Row],[clean Salary (in local currency)]]*VLOOKUP(tblSalaries[[#This Row],[Currency]],tblXrate[#Data],2,FALSE)/1000</f>
        <v>35.063024516168376</v>
      </c>
      <c r="H351" t="s">
        <v>270</v>
      </c>
      <c r="I351" t="s">
        <v>488</v>
      </c>
      <c r="J351" t="s">
        <v>38</v>
      </c>
      <c r="K351" s="10" t="str">
        <f>VLOOKUP(tblSalaries[[#This Row],[Where do you work]],tblCountries[[Actual]:[Mapping2]],3,FALSE)</f>
        <v>EU</v>
      </c>
      <c r="L351" t="s">
        <v>13</v>
      </c>
      <c r="M351">
        <v>15</v>
      </c>
      <c r="N351" s="10" t="str">
        <f>VLOOKUP(tblSalaries[[#This Row],[Years of Experience]],Table3[#Data],2,FALSE)</f>
        <v>11-15</v>
      </c>
      <c r="O351" s="10">
        <f>VLOOKUP(tblSalaries[[#This Row],[How many hours of a day you work on Excel]],Table8[#Data],2,FALSE)</f>
        <v>8</v>
      </c>
    </row>
    <row r="352" spans="2:15" ht="15" customHeight="1" x14ac:dyDescent="0.2">
      <c r="B352" t="s">
        <v>2575</v>
      </c>
      <c r="C352" s="1">
        <v>41055.304826388892</v>
      </c>
      <c r="D352" s="4">
        <v>90000</v>
      </c>
      <c r="E352">
        <v>90000</v>
      </c>
      <c r="F352" t="s">
        <v>6</v>
      </c>
      <c r="G352" s="10">
        <f>tblSalaries[[#This Row],[clean Salary (in local currency)]]*VLOOKUP(tblSalaries[[#This Row],[Currency]],tblXrate[#Data],2,FALSE)/1000</f>
        <v>90</v>
      </c>
      <c r="H352" t="s">
        <v>52</v>
      </c>
      <c r="I352" t="s">
        <v>52</v>
      </c>
      <c r="J352" t="s">
        <v>15</v>
      </c>
      <c r="K352" s="10" t="str">
        <f>VLOOKUP(tblSalaries[[#This Row],[Where do you work]],tblCountries[[Actual]:[Mapping2]],3,FALSE)</f>
        <v>USA</v>
      </c>
      <c r="L352" t="s">
        <v>18</v>
      </c>
      <c r="M352">
        <v>15</v>
      </c>
      <c r="N352" s="10" t="str">
        <f>VLOOKUP(tblSalaries[[#This Row],[Years of Experience]],Table3[#Data],2,FALSE)</f>
        <v>11-15</v>
      </c>
      <c r="O352" s="10">
        <f>VLOOKUP(tblSalaries[[#This Row],[How many hours of a day you work on Excel]],Table8[#Data],2,FALSE)</f>
        <v>2.5</v>
      </c>
    </row>
    <row r="353" spans="2:15" ht="15" customHeight="1" x14ac:dyDescent="0.2">
      <c r="B353" t="s">
        <v>3528</v>
      </c>
      <c r="C353" s="1">
        <v>41060.908738425926</v>
      </c>
      <c r="D353" s="4">
        <v>1200</v>
      </c>
      <c r="E353">
        <v>14400</v>
      </c>
      <c r="F353" t="s">
        <v>6</v>
      </c>
      <c r="G353" s="10">
        <f>tblSalaries[[#This Row],[clean Salary (in local currency)]]*VLOOKUP(tblSalaries[[#This Row],[Currency]],tblXrate[#Data],2,FALSE)/1000</f>
        <v>14.4</v>
      </c>
      <c r="H353" t="s">
        <v>1706</v>
      </c>
      <c r="I353" t="s">
        <v>20</v>
      </c>
      <c r="J353" t="s">
        <v>1707</v>
      </c>
      <c r="K353" s="10" t="str">
        <f>VLOOKUP(tblSalaries[[#This Row],[Where do you work]],tblCountries[[Actual]:[Mapping2]],3,FALSE)</f>
        <v>Russia &amp; CEE</v>
      </c>
      <c r="L353" t="s">
        <v>13</v>
      </c>
      <c r="M353">
        <v>15</v>
      </c>
      <c r="N353" s="10" t="str">
        <f>VLOOKUP(tblSalaries[[#This Row],[Years of Experience]],Table3[#Data],2,FALSE)</f>
        <v>11-15</v>
      </c>
      <c r="O353" s="10">
        <f>VLOOKUP(tblSalaries[[#This Row],[How many hours of a day you work on Excel]],Table8[#Data],2,FALSE)</f>
        <v>8</v>
      </c>
    </row>
    <row r="354" spans="2:15" ht="15" customHeight="1" x14ac:dyDescent="0.2">
      <c r="B354" t="s">
        <v>3097</v>
      </c>
      <c r="C354" s="1">
        <v>41057.711157407408</v>
      </c>
      <c r="D354" s="4" t="s">
        <v>1247</v>
      </c>
      <c r="E354">
        <v>100000</v>
      </c>
      <c r="F354" t="s">
        <v>585</v>
      </c>
      <c r="G354" s="10">
        <f>tblSalaries[[#This Row],[clean Salary (in local currency)]]*VLOOKUP(tblSalaries[[#This Row],[Currency]],tblXrate[#Data],2,FALSE)/1000</f>
        <v>12.192177986291114</v>
      </c>
      <c r="H354" t="s">
        <v>1248</v>
      </c>
      <c r="I354" t="s">
        <v>52</v>
      </c>
      <c r="J354" t="s">
        <v>48</v>
      </c>
      <c r="K354" s="10" t="str">
        <f>VLOOKUP(tblSalaries[[#This Row],[Where do you work]],tblCountries[[Actual]:[Mapping2]],3,FALSE)</f>
        <v>Africa</v>
      </c>
      <c r="L354" t="s">
        <v>13</v>
      </c>
      <c r="M354">
        <v>15</v>
      </c>
      <c r="N354" s="10" t="str">
        <f>VLOOKUP(tblSalaries[[#This Row],[Years of Experience]],Table3[#Data],2,FALSE)</f>
        <v>11-15</v>
      </c>
      <c r="O354" s="10">
        <f>VLOOKUP(tblSalaries[[#This Row],[How many hours of a day you work on Excel]],Table8[#Data],2,FALSE)</f>
        <v>8</v>
      </c>
    </row>
    <row r="355" spans="2:15" ht="15" customHeight="1" x14ac:dyDescent="0.2">
      <c r="B355" t="s">
        <v>3182</v>
      </c>
      <c r="C355" s="1">
        <v>41057.994930555556</v>
      </c>
      <c r="D355" s="4">
        <v>480000</v>
      </c>
      <c r="E355">
        <v>480000</v>
      </c>
      <c r="F355" t="s">
        <v>40</v>
      </c>
      <c r="G355" s="10">
        <f>tblSalaries[[#This Row],[clean Salary (in local currency)]]*VLOOKUP(tblSalaries[[#This Row],[Currency]],tblXrate[#Data],2,FALSE)/1000</f>
        <v>8.5478000099724323</v>
      </c>
      <c r="H355" t="s">
        <v>1352</v>
      </c>
      <c r="I355" t="s">
        <v>356</v>
      </c>
      <c r="J355" t="s">
        <v>8</v>
      </c>
      <c r="K355" s="10" t="str">
        <f>VLOOKUP(tblSalaries[[#This Row],[Where do you work]],tblCountries[[Actual]:[Mapping2]],3,FALSE)</f>
        <v>India</v>
      </c>
      <c r="L355" t="s">
        <v>13</v>
      </c>
      <c r="M355">
        <v>15</v>
      </c>
      <c r="N355" s="10" t="str">
        <f>VLOOKUP(tblSalaries[[#This Row],[Years of Experience]],Table3[#Data],2,FALSE)</f>
        <v>11-15</v>
      </c>
      <c r="O355" s="10">
        <f>VLOOKUP(tblSalaries[[#This Row],[How many hours of a day you work on Excel]],Table8[#Data],2,FALSE)</f>
        <v>8</v>
      </c>
    </row>
    <row r="356" spans="2:15" ht="15" customHeight="1" x14ac:dyDescent="0.2">
      <c r="B356" t="s">
        <v>3006</v>
      </c>
      <c r="C356" s="1">
        <v>41057.514444444445</v>
      </c>
      <c r="D356" s="4" t="s">
        <v>1160</v>
      </c>
      <c r="E356">
        <v>450000</v>
      </c>
      <c r="F356" t="s">
        <v>40</v>
      </c>
      <c r="G356" s="10">
        <f>tblSalaries[[#This Row],[clean Salary (in local currency)]]*VLOOKUP(tblSalaries[[#This Row],[Currency]],tblXrate[#Data],2,FALSE)/1000</f>
        <v>8.0135625093491551</v>
      </c>
      <c r="H356" t="s">
        <v>804</v>
      </c>
      <c r="I356" t="s">
        <v>52</v>
      </c>
      <c r="J356" t="s">
        <v>8</v>
      </c>
      <c r="K356" s="10" t="str">
        <f>VLOOKUP(tblSalaries[[#This Row],[Where do you work]],tblCountries[[Actual]:[Mapping2]],3,FALSE)</f>
        <v>India</v>
      </c>
      <c r="L356" t="s">
        <v>13</v>
      </c>
      <c r="M356">
        <v>15</v>
      </c>
      <c r="N356" s="10" t="str">
        <f>VLOOKUP(tblSalaries[[#This Row],[Years of Experience]],Table3[#Data],2,FALSE)</f>
        <v>11-15</v>
      </c>
      <c r="O356" s="10">
        <f>VLOOKUP(tblSalaries[[#This Row],[How many hours of a day you work on Excel]],Table8[#Data],2,FALSE)</f>
        <v>8</v>
      </c>
    </row>
    <row r="357" spans="2:15" ht="15" customHeight="1" x14ac:dyDescent="0.2">
      <c r="B357" t="s">
        <v>3514</v>
      </c>
      <c r="C357" s="1">
        <v>41060.684305555558</v>
      </c>
      <c r="D357" s="4">
        <v>320000</v>
      </c>
      <c r="E357">
        <v>320000</v>
      </c>
      <c r="F357" t="s">
        <v>3958</v>
      </c>
      <c r="G357" s="10">
        <f>tblSalaries[[#This Row],[clean Salary (in local currency)]]*VLOOKUP(tblSalaries[[#This Row],[Currency]],tblXrate[#Data],2,FALSE)/1000</f>
        <v>85.333333333333329</v>
      </c>
      <c r="H357" t="s">
        <v>1691</v>
      </c>
      <c r="I357" t="s">
        <v>52</v>
      </c>
      <c r="J357" t="s">
        <v>133</v>
      </c>
      <c r="K357" s="10" t="str">
        <f>VLOOKUP(tblSalaries[[#This Row],[Where do you work]],tblCountries[[Actual]:[Mapping2]],3,FALSE)</f>
        <v>Middle East</v>
      </c>
      <c r="L357" t="s">
        <v>18</v>
      </c>
      <c r="M357">
        <v>15</v>
      </c>
      <c r="N357" s="10" t="str">
        <f>VLOOKUP(tblSalaries[[#This Row],[Years of Experience]],Table3[#Data],2,FALSE)</f>
        <v>11-15</v>
      </c>
      <c r="O357" s="10">
        <f>VLOOKUP(tblSalaries[[#This Row],[How many hours of a day you work on Excel]],Table8[#Data],2,FALSE)</f>
        <v>2.5</v>
      </c>
    </row>
    <row r="358" spans="2:15" ht="15" customHeight="1" x14ac:dyDescent="0.2">
      <c r="B358" t="s">
        <v>2799</v>
      </c>
      <c r="C358" s="1">
        <v>41055.893946759257</v>
      </c>
      <c r="D358" s="4">
        <v>85000</v>
      </c>
      <c r="E358">
        <v>85000</v>
      </c>
      <c r="F358" t="s">
        <v>6</v>
      </c>
      <c r="G358" s="10">
        <f>tblSalaries[[#This Row],[clean Salary (in local currency)]]*VLOOKUP(tblSalaries[[#This Row],[Currency]],tblXrate[#Data],2,FALSE)/1000</f>
        <v>85</v>
      </c>
      <c r="H358" t="s">
        <v>927</v>
      </c>
      <c r="I358" t="s">
        <v>4001</v>
      </c>
      <c r="J358" t="s">
        <v>15</v>
      </c>
      <c r="K358" s="10" t="str">
        <f>VLOOKUP(tblSalaries[[#This Row],[Where do you work]],tblCountries[[Actual]:[Mapping2]],3,FALSE)</f>
        <v>USA</v>
      </c>
      <c r="L358" t="s">
        <v>9</v>
      </c>
      <c r="M358">
        <v>15</v>
      </c>
      <c r="N358" s="10" t="str">
        <f>VLOOKUP(tblSalaries[[#This Row],[Years of Experience]],Table3[#Data],2,FALSE)</f>
        <v>11-15</v>
      </c>
      <c r="O358" s="10">
        <f>VLOOKUP(tblSalaries[[#This Row],[How many hours of a day you work on Excel]],Table8[#Data],2,FALSE)</f>
        <v>5</v>
      </c>
    </row>
    <row r="359" spans="2:15" ht="15" customHeight="1" x14ac:dyDescent="0.2">
      <c r="B359" t="s">
        <v>3739</v>
      </c>
      <c r="C359" s="1">
        <v>41070.097280092596</v>
      </c>
      <c r="D359" s="4">
        <v>85000</v>
      </c>
      <c r="E359">
        <v>85000</v>
      </c>
      <c r="F359" t="s">
        <v>6</v>
      </c>
      <c r="G359" s="10">
        <f>tblSalaries[[#This Row],[clean Salary (in local currency)]]*VLOOKUP(tblSalaries[[#This Row],[Currency]],tblXrate[#Data],2,FALSE)/1000</f>
        <v>85</v>
      </c>
      <c r="H359" t="s">
        <v>1890</v>
      </c>
      <c r="I359" t="s">
        <v>52</v>
      </c>
      <c r="J359" t="s">
        <v>15</v>
      </c>
      <c r="K359" s="10" t="str">
        <f>VLOOKUP(tblSalaries[[#This Row],[Where do you work]],tblCountries[[Actual]:[Mapping2]],3,FALSE)</f>
        <v>USA</v>
      </c>
      <c r="L359" t="s">
        <v>18</v>
      </c>
      <c r="M359">
        <v>15</v>
      </c>
      <c r="N359" s="10" t="str">
        <f>VLOOKUP(tblSalaries[[#This Row],[Years of Experience]],Table3[#Data],2,FALSE)</f>
        <v>11-15</v>
      </c>
      <c r="O359" s="10">
        <f>VLOOKUP(tblSalaries[[#This Row],[How many hours of a day you work on Excel]],Table8[#Data],2,FALSE)</f>
        <v>2.5</v>
      </c>
    </row>
    <row r="360" spans="2:15" ht="15" customHeight="1" x14ac:dyDescent="0.2">
      <c r="B360" t="s">
        <v>3815</v>
      </c>
      <c r="C360" s="1">
        <v>41075.10429398148</v>
      </c>
      <c r="D360" s="4" t="s">
        <v>1946</v>
      </c>
      <c r="E360">
        <v>85000</v>
      </c>
      <c r="F360" t="s">
        <v>6</v>
      </c>
      <c r="G360" s="10">
        <f>tblSalaries[[#This Row],[clean Salary (in local currency)]]*VLOOKUP(tblSalaries[[#This Row],[Currency]],tblXrate[#Data],2,FALSE)/1000</f>
        <v>85</v>
      </c>
      <c r="H360" t="s">
        <v>1947</v>
      </c>
      <c r="I360" t="s">
        <v>4001</v>
      </c>
      <c r="J360" t="s">
        <v>15</v>
      </c>
      <c r="K360" s="10" t="str">
        <f>VLOOKUP(tblSalaries[[#This Row],[Where do you work]],tblCountries[[Actual]:[Mapping2]],3,FALSE)</f>
        <v>USA</v>
      </c>
      <c r="L360" t="s">
        <v>18</v>
      </c>
      <c r="M360">
        <v>15</v>
      </c>
      <c r="N360" s="10" t="str">
        <f>VLOOKUP(tblSalaries[[#This Row],[Years of Experience]],Table3[#Data],2,FALSE)</f>
        <v>11-15</v>
      </c>
      <c r="O360" s="10">
        <f>VLOOKUP(tblSalaries[[#This Row],[How many hours of a day you work on Excel]],Table8[#Data],2,FALSE)</f>
        <v>2.5</v>
      </c>
    </row>
    <row r="361" spans="2:15" ht="15" customHeight="1" x14ac:dyDescent="0.2">
      <c r="B361" t="s">
        <v>2612</v>
      </c>
      <c r="C361" s="1">
        <v>41055.452141203707</v>
      </c>
      <c r="D361" s="4">
        <v>80000</v>
      </c>
      <c r="E361">
        <v>80000</v>
      </c>
      <c r="F361" t="s">
        <v>6</v>
      </c>
      <c r="G361" s="10">
        <f>tblSalaries[[#This Row],[clean Salary (in local currency)]]*VLOOKUP(tblSalaries[[#This Row],[Currency]],tblXrate[#Data],2,FALSE)/1000</f>
        <v>80</v>
      </c>
      <c r="H361" t="s">
        <v>719</v>
      </c>
      <c r="I361" t="s">
        <v>488</v>
      </c>
      <c r="J361" t="s">
        <v>15</v>
      </c>
      <c r="K361" s="10" t="str">
        <f>VLOOKUP(tblSalaries[[#This Row],[Where do you work]],tblCountries[[Actual]:[Mapping2]],3,FALSE)</f>
        <v>USA</v>
      </c>
      <c r="L361" t="s">
        <v>9</v>
      </c>
      <c r="M361">
        <v>15</v>
      </c>
      <c r="N361" s="10" t="str">
        <f>VLOOKUP(tblSalaries[[#This Row],[Years of Experience]],Table3[#Data],2,FALSE)</f>
        <v>11-15</v>
      </c>
      <c r="O361" s="10">
        <f>VLOOKUP(tblSalaries[[#This Row],[How many hours of a day you work on Excel]],Table8[#Data],2,FALSE)</f>
        <v>5</v>
      </c>
    </row>
    <row r="362" spans="2:15" ht="15" customHeight="1" x14ac:dyDescent="0.2">
      <c r="B362" t="s">
        <v>3216</v>
      </c>
      <c r="C362" s="1">
        <v>41058.113703703704</v>
      </c>
      <c r="D362" s="4" t="s">
        <v>1385</v>
      </c>
      <c r="E362">
        <v>62000</v>
      </c>
      <c r="F362" t="s">
        <v>22</v>
      </c>
      <c r="G362" s="10">
        <f>tblSalaries[[#This Row],[clean Salary (in local currency)]]*VLOOKUP(tblSalaries[[#This Row],[Currency]],tblXrate[#Data],2,FALSE)/1000</f>
        <v>78.764765217479678</v>
      </c>
      <c r="H362" t="s">
        <v>1386</v>
      </c>
      <c r="I362" t="s">
        <v>20</v>
      </c>
      <c r="J362" t="s">
        <v>628</v>
      </c>
      <c r="K362" s="10" t="str">
        <f>VLOOKUP(tblSalaries[[#This Row],[Where do you work]],tblCountries[[Actual]:[Mapping2]],3,FALSE)</f>
        <v>EU-16</v>
      </c>
      <c r="L362" t="s">
        <v>9</v>
      </c>
      <c r="M362">
        <v>15</v>
      </c>
      <c r="N362" s="10" t="str">
        <f>VLOOKUP(tblSalaries[[#This Row],[Years of Experience]],Table3[#Data],2,FALSE)</f>
        <v>11-15</v>
      </c>
      <c r="O362" s="10">
        <f>VLOOKUP(tblSalaries[[#This Row],[How many hours of a day you work on Excel]],Table8[#Data],2,FALSE)</f>
        <v>5</v>
      </c>
    </row>
    <row r="363" spans="2:15" ht="15" customHeight="1" x14ac:dyDescent="0.2">
      <c r="B363" t="s">
        <v>3345</v>
      </c>
      <c r="C363" s="1">
        <v>41058.826678240737</v>
      </c>
      <c r="D363" s="4">
        <v>62000</v>
      </c>
      <c r="E363">
        <v>62000</v>
      </c>
      <c r="F363" t="s">
        <v>22</v>
      </c>
      <c r="G363" s="10">
        <f>tblSalaries[[#This Row],[clean Salary (in local currency)]]*VLOOKUP(tblSalaries[[#This Row],[Currency]],tblXrate[#Data],2,FALSE)/1000</f>
        <v>78.764765217479678</v>
      </c>
      <c r="H363" t="s">
        <v>488</v>
      </c>
      <c r="I363" t="s">
        <v>488</v>
      </c>
      <c r="J363" t="s">
        <v>628</v>
      </c>
      <c r="K363" s="10" t="str">
        <f>VLOOKUP(tblSalaries[[#This Row],[Where do you work]],tblCountries[[Actual]:[Mapping2]],3,FALSE)</f>
        <v>EU-16</v>
      </c>
      <c r="L363" t="s">
        <v>9</v>
      </c>
      <c r="M363">
        <v>15</v>
      </c>
      <c r="N363" s="10" t="str">
        <f>VLOOKUP(tblSalaries[[#This Row],[Years of Experience]],Table3[#Data],2,FALSE)</f>
        <v>11-15</v>
      </c>
      <c r="O363" s="10">
        <f>VLOOKUP(tblSalaries[[#This Row],[How many hours of a day you work on Excel]],Table8[#Data],2,FALSE)</f>
        <v>5</v>
      </c>
    </row>
    <row r="364" spans="2:15" ht="15" customHeight="1" x14ac:dyDescent="0.2">
      <c r="B364" t="s">
        <v>3513</v>
      </c>
      <c r="C364" s="1">
        <v>41060.684293981481</v>
      </c>
      <c r="D364" s="4" t="s">
        <v>1688</v>
      </c>
      <c r="E364">
        <v>60000</v>
      </c>
      <c r="F364" t="s">
        <v>22</v>
      </c>
      <c r="G364" s="10">
        <f>tblSalaries[[#This Row],[clean Salary (in local currency)]]*VLOOKUP(tblSalaries[[#This Row],[Currency]],tblXrate[#Data],2,FALSE)/1000</f>
        <v>76.223966339496471</v>
      </c>
      <c r="H364" t="s">
        <v>1689</v>
      </c>
      <c r="I364" t="s">
        <v>52</v>
      </c>
      <c r="J364" t="s">
        <v>1690</v>
      </c>
      <c r="K364" s="10" t="str">
        <f>VLOOKUP(tblSalaries[[#This Row],[Where do you work]],tblCountries[[Actual]:[Mapping2]],3,FALSE)</f>
        <v>EU-16</v>
      </c>
      <c r="L364" t="s">
        <v>18</v>
      </c>
      <c r="M364">
        <v>15</v>
      </c>
      <c r="N364" s="10" t="str">
        <f>VLOOKUP(tblSalaries[[#This Row],[Years of Experience]],Table3[#Data],2,FALSE)</f>
        <v>11-15</v>
      </c>
      <c r="O364" s="10">
        <f>VLOOKUP(tblSalaries[[#This Row],[How many hours of a day you work on Excel]],Table8[#Data],2,FALSE)</f>
        <v>2.5</v>
      </c>
    </row>
    <row r="365" spans="2:15" ht="15" customHeight="1" x14ac:dyDescent="0.2">
      <c r="B365" t="s">
        <v>3089</v>
      </c>
      <c r="C365" s="1">
        <v>41057.691192129627</v>
      </c>
      <c r="D365" s="4">
        <v>57000</v>
      </c>
      <c r="E365">
        <v>57000</v>
      </c>
      <c r="F365" t="s">
        <v>22</v>
      </c>
      <c r="G365" s="10">
        <f>tblSalaries[[#This Row],[clean Salary (in local currency)]]*VLOOKUP(tblSalaries[[#This Row],[Currency]],tblXrate[#Data],2,FALSE)/1000</f>
        <v>72.412768022521647</v>
      </c>
      <c r="H365" t="s">
        <v>1239</v>
      </c>
      <c r="I365" t="s">
        <v>52</v>
      </c>
      <c r="J365" t="s">
        <v>583</v>
      </c>
      <c r="K365" s="10" t="str">
        <f>VLOOKUP(tblSalaries[[#This Row],[Where do you work]],tblCountries[[Actual]:[Mapping2]],3,FALSE)</f>
        <v>EU</v>
      </c>
      <c r="L365" t="s">
        <v>25</v>
      </c>
      <c r="M365">
        <v>15</v>
      </c>
      <c r="N365" s="10" t="str">
        <f>VLOOKUP(tblSalaries[[#This Row],[Years of Experience]],Table3[#Data],2,FALSE)</f>
        <v>11-15</v>
      </c>
      <c r="O365" s="10">
        <f>VLOOKUP(tblSalaries[[#This Row],[How many hours of a day you work on Excel]],Table8[#Data],2,FALSE)</f>
        <v>1.5</v>
      </c>
    </row>
    <row r="366" spans="2:15" ht="15" customHeight="1" x14ac:dyDescent="0.2">
      <c r="B366" t="s">
        <v>3347</v>
      </c>
      <c r="C366" s="1">
        <v>41058.829606481479</v>
      </c>
      <c r="D366" s="4" t="s">
        <v>1249</v>
      </c>
      <c r="E366">
        <v>45000</v>
      </c>
      <c r="F366" t="s">
        <v>69</v>
      </c>
      <c r="G366" s="10">
        <f>tblSalaries[[#This Row],[clean Salary (in local currency)]]*VLOOKUP(tblSalaries[[#This Row],[Currency]],tblXrate[#Data],2,FALSE)/1000</f>
        <v>70.928022243027783</v>
      </c>
      <c r="H366" t="s">
        <v>772</v>
      </c>
      <c r="I366" t="s">
        <v>52</v>
      </c>
      <c r="J366" t="s">
        <v>71</v>
      </c>
      <c r="K366" s="10" t="str">
        <f>VLOOKUP(tblSalaries[[#This Row],[Where do you work]],tblCountries[[Actual]:[Mapping2]],3,FALSE)</f>
        <v>UK</v>
      </c>
      <c r="L366" t="s">
        <v>18</v>
      </c>
      <c r="M366">
        <v>15</v>
      </c>
      <c r="N366" s="10" t="str">
        <f>VLOOKUP(tblSalaries[[#This Row],[Years of Experience]],Table3[#Data],2,FALSE)</f>
        <v>11-15</v>
      </c>
      <c r="O366" s="10">
        <f>VLOOKUP(tblSalaries[[#This Row],[How many hours of a day you work on Excel]],Table8[#Data],2,FALSE)</f>
        <v>2.5</v>
      </c>
    </row>
    <row r="367" spans="2:15" ht="15" customHeight="1" x14ac:dyDescent="0.2">
      <c r="B367" t="s">
        <v>2714</v>
      </c>
      <c r="C367" s="1">
        <v>41055.618773148148</v>
      </c>
      <c r="D367" s="4">
        <v>85000</v>
      </c>
      <c r="E367">
        <v>85000</v>
      </c>
      <c r="F367" t="s">
        <v>670</v>
      </c>
      <c r="G367" s="10">
        <f>tblSalaries[[#This Row],[clean Salary (in local currency)]]*VLOOKUP(tblSalaries[[#This Row],[Currency]],tblXrate[#Data],2,FALSE)/1000</f>
        <v>67.794987956419789</v>
      </c>
      <c r="H367" t="s">
        <v>826</v>
      </c>
      <c r="I367" t="s">
        <v>52</v>
      </c>
      <c r="J367" t="s">
        <v>672</v>
      </c>
      <c r="K367" s="10" t="str">
        <f>VLOOKUP(tblSalaries[[#This Row],[Where do you work]],tblCountries[[Actual]:[Mapping2]],3,FALSE)</f>
        <v>Australia &amp; NZ</v>
      </c>
      <c r="L367" t="s">
        <v>9</v>
      </c>
      <c r="M367">
        <v>15</v>
      </c>
      <c r="N367" s="10" t="str">
        <f>VLOOKUP(tblSalaries[[#This Row],[Years of Experience]],Table3[#Data],2,FALSE)</f>
        <v>11-15</v>
      </c>
      <c r="O367" s="10">
        <f>VLOOKUP(tblSalaries[[#This Row],[How many hours of a day you work on Excel]],Table8[#Data],2,FALSE)</f>
        <v>5</v>
      </c>
    </row>
    <row r="368" spans="2:15" ht="15" customHeight="1" x14ac:dyDescent="0.2">
      <c r="B368" t="s">
        <v>3489</v>
      </c>
      <c r="C368" s="1">
        <v>41060.100428240738</v>
      </c>
      <c r="D368" s="4">
        <v>64300</v>
      </c>
      <c r="E368">
        <v>64300</v>
      </c>
      <c r="F368" t="s">
        <v>6</v>
      </c>
      <c r="G368" s="10">
        <f>tblSalaries[[#This Row],[clean Salary (in local currency)]]*VLOOKUP(tblSalaries[[#This Row],[Currency]],tblXrate[#Data],2,FALSE)/1000</f>
        <v>64.3</v>
      </c>
      <c r="H368" t="s">
        <v>1668</v>
      </c>
      <c r="I368" t="s">
        <v>310</v>
      </c>
      <c r="J368" t="s">
        <v>15</v>
      </c>
      <c r="K368" s="10" t="str">
        <f>VLOOKUP(tblSalaries[[#This Row],[Where do you work]],tblCountries[[Actual]:[Mapping2]],3,FALSE)</f>
        <v>USA</v>
      </c>
      <c r="L368" t="s">
        <v>9</v>
      </c>
      <c r="M368">
        <v>15</v>
      </c>
      <c r="N368" s="10" t="str">
        <f>VLOOKUP(tblSalaries[[#This Row],[Years of Experience]],Table3[#Data],2,FALSE)</f>
        <v>11-15</v>
      </c>
      <c r="O368" s="10">
        <f>VLOOKUP(tblSalaries[[#This Row],[How many hours of a day you work on Excel]],Table8[#Data],2,FALSE)</f>
        <v>5</v>
      </c>
    </row>
    <row r="369" spans="2:15" ht="15" customHeight="1" x14ac:dyDescent="0.2">
      <c r="B369" t="s">
        <v>3239</v>
      </c>
      <c r="C369" s="1">
        <v>41058.328425925924</v>
      </c>
      <c r="D369" s="4">
        <v>65000</v>
      </c>
      <c r="E369">
        <v>65000</v>
      </c>
      <c r="F369" t="s">
        <v>86</v>
      </c>
      <c r="G369" s="10">
        <f>tblSalaries[[#This Row],[clean Salary (in local currency)]]*VLOOKUP(tblSalaries[[#This Row],[Currency]],tblXrate[#Data],2,FALSE)/1000</f>
        <v>63.918498996971245</v>
      </c>
      <c r="H369" t="s">
        <v>1409</v>
      </c>
      <c r="I369" t="s">
        <v>52</v>
      </c>
      <c r="J369" t="s">
        <v>88</v>
      </c>
      <c r="K369" s="10" t="str">
        <f>VLOOKUP(tblSalaries[[#This Row],[Where do you work]],tblCountries[[Actual]:[Mapping2]],3,FALSE)</f>
        <v>Canada</v>
      </c>
      <c r="L369" t="s">
        <v>18</v>
      </c>
      <c r="M369">
        <v>15</v>
      </c>
      <c r="N369" s="10" t="str">
        <f>VLOOKUP(tblSalaries[[#This Row],[Years of Experience]],Table3[#Data],2,FALSE)</f>
        <v>11-15</v>
      </c>
      <c r="O369" s="10">
        <f>VLOOKUP(tblSalaries[[#This Row],[How many hours of a day you work on Excel]],Table8[#Data],2,FALSE)</f>
        <v>2.5</v>
      </c>
    </row>
    <row r="370" spans="2:15" ht="15" customHeight="1" x14ac:dyDescent="0.2">
      <c r="B370" t="s">
        <v>3689</v>
      </c>
      <c r="C370" s="1">
        <v>41066.889328703706</v>
      </c>
      <c r="D370" s="4">
        <v>40000</v>
      </c>
      <c r="E370">
        <v>40000</v>
      </c>
      <c r="F370" t="s">
        <v>69</v>
      </c>
      <c r="G370" s="10">
        <f>tblSalaries[[#This Row],[clean Salary (in local currency)]]*VLOOKUP(tblSalaries[[#This Row],[Currency]],tblXrate[#Data],2,FALSE)/1000</f>
        <v>63.04713088269137</v>
      </c>
      <c r="H370" t="s">
        <v>204</v>
      </c>
      <c r="I370" t="s">
        <v>52</v>
      </c>
      <c r="J370" t="s">
        <v>71</v>
      </c>
      <c r="K370" s="10" t="str">
        <f>VLOOKUP(tblSalaries[[#This Row],[Where do you work]],tblCountries[[Actual]:[Mapping2]],3,FALSE)</f>
        <v>UK</v>
      </c>
      <c r="L370" t="s">
        <v>9</v>
      </c>
      <c r="M370">
        <v>15</v>
      </c>
      <c r="N370" s="10" t="str">
        <f>VLOOKUP(tblSalaries[[#This Row],[Years of Experience]],Table3[#Data],2,FALSE)</f>
        <v>11-15</v>
      </c>
      <c r="O370" s="10">
        <f>VLOOKUP(tblSalaries[[#This Row],[How many hours of a day you work on Excel]],Table8[#Data],2,FALSE)</f>
        <v>5</v>
      </c>
    </row>
    <row r="371" spans="2:15" ht="15" customHeight="1" x14ac:dyDescent="0.2">
      <c r="B371" t="s">
        <v>2804</v>
      </c>
      <c r="C371" s="1">
        <v>41055.918668981481</v>
      </c>
      <c r="D371" s="4">
        <v>5000</v>
      </c>
      <c r="E371">
        <v>60000</v>
      </c>
      <c r="F371" t="s">
        <v>6</v>
      </c>
      <c r="G371" s="10">
        <f>tblSalaries[[#This Row],[clean Salary (in local currency)]]*VLOOKUP(tblSalaries[[#This Row],[Currency]],tblXrate[#Data],2,FALSE)/1000</f>
        <v>60</v>
      </c>
      <c r="H371" t="s">
        <v>815</v>
      </c>
      <c r="I371" t="s">
        <v>52</v>
      </c>
      <c r="J371" t="s">
        <v>179</v>
      </c>
      <c r="K371" s="10" t="str">
        <f>VLOOKUP(tblSalaries[[#This Row],[Where do you work]],tblCountries[[Actual]:[Mapping2]],3,FALSE)</f>
        <v>Middle East</v>
      </c>
      <c r="L371" t="s">
        <v>18</v>
      </c>
      <c r="M371">
        <v>15</v>
      </c>
      <c r="N371" s="10" t="str">
        <f>VLOOKUP(tblSalaries[[#This Row],[Years of Experience]],Table3[#Data],2,FALSE)</f>
        <v>11-15</v>
      </c>
      <c r="O371" s="10">
        <f>VLOOKUP(tblSalaries[[#This Row],[How many hours of a day you work on Excel]],Table8[#Data],2,FALSE)</f>
        <v>2.5</v>
      </c>
    </row>
    <row r="372" spans="2:15" ht="15" customHeight="1" x14ac:dyDescent="0.2">
      <c r="B372" t="s">
        <v>3385</v>
      </c>
      <c r="C372" s="1">
        <v>41058.97320601852</v>
      </c>
      <c r="D372" s="4">
        <v>60000</v>
      </c>
      <c r="E372">
        <v>60000</v>
      </c>
      <c r="F372" t="s">
        <v>6</v>
      </c>
      <c r="G372" s="10">
        <f>tblSalaries[[#This Row],[clean Salary (in local currency)]]*VLOOKUP(tblSalaries[[#This Row],[Currency]],tblXrate[#Data],2,FALSE)/1000</f>
        <v>60</v>
      </c>
      <c r="H372" t="s">
        <v>42</v>
      </c>
      <c r="I372" t="s">
        <v>20</v>
      </c>
      <c r="J372" t="s">
        <v>15</v>
      </c>
      <c r="K372" s="10" t="str">
        <f>VLOOKUP(tblSalaries[[#This Row],[Where do you work]],tblCountries[[Actual]:[Mapping2]],3,FALSE)</f>
        <v>USA</v>
      </c>
      <c r="L372" t="s">
        <v>9</v>
      </c>
      <c r="M372">
        <v>15</v>
      </c>
      <c r="N372" s="10" t="str">
        <f>VLOOKUP(tblSalaries[[#This Row],[Years of Experience]],Table3[#Data],2,FALSE)</f>
        <v>11-15</v>
      </c>
      <c r="O372" s="10">
        <f>VLOOKUP(tblSalaries[[#This Row],[How many hours of a day you work on Excel]],Table8[#Data],2,FALSE)</f>
        <v>5</v>
      </c>
    </row>
    <row r="373" spans="2:15" ht="15" customHeight="1" x14ac:dyDescent="0.2">
      <c r="B373" t="s">
        <v>3802</v>
      </c>
      <c r="C373" s="1">
        <v>41074.080011574071</v>
      </c>
      <c r="D373" s="4">
        <v>60000</v>
      </c>
      <c r="E373">
        <v>60000</v>
      </c>
      <c r="F373" t="s">
        <v>6</v>
      </c>
      <c r="G373" s="10">
        <f>tblSalaries[[#This Row],[clean Salary (in local currency)]]*VLOOKUP(tblSalaries[[#This Row],[Currency]],tblXrate[#Data],2,FALSE)/1000</f>
        <v>60</v>
      </c>
      <c r="H373" t="s">
        <v>207</v>
      </c>
      <c r="I373" t="s">
        <v>20</v>
      </c>
      <c r="J373" t="s">
        <v>15</v>
      </c>
      <c r="K373" s="10" t="str">
        <f>VLOOKUP(tblSalaries[[#This Row],[Where do you work]],tblCountries[[Actual]:[Mapping2]],3,FALSE)</f>
        <v>USA</v>
      </c>
      <c r="L373" t="s">
        <v>9</v>
      </c>
      <c r="M373">
        <v>15</v>
      </c>
      <c r="N373" s="10" t="str">
        <f>VLOOKUP(tblSalaries[[#This Row],[Years of Experience]],Table3[#Data],2,FALSE)</f>
        <v>11-15</v>
      </c>
      <c r="O373" s="10">
        <f>VLOOKUP(tblSalaries[[#This Row],[How many hours of a day you work on Excel]],Table8[#Data],2,FALSE)</f>
        <v>5</v>
      </c>
    </row>
    <row r="374" spans="2:15" ht="15" customHeight="1" x14ac:dyDescent="0.2">
      <c r="B374" t="s">
        <v>3531</v>
      </c>
      <c r="C374" s="1">
        <v>41060.95579861111</v>
      </c>
      <c r="D374" s="4" t="s">
        <v>1708</v>
      </c>
      <c r="E374">
        <v>59000</v>
      </c>
      <c r="F374" t="s">
        <v>6</v>
      </c>
      <c r="G374" s="10">
        <f>tblSalaries[[#This Row],[clean Salary (in local currency)]]*VLOOKUP(tblSalaries[[#This Row],[Currency]],tblXrate[#Data],2,FALSE)/1000</f>
        <v>59</v>
      </c>
      <c r="H374" t="s">
        <v>1709</v>
      </c>
      <c r="I374" t="s">
        <v>52</v>
      </c>
      <c r="J374" t="s">
        <v>15</v>
      </c>
      <c r="K374" s="10" t="str">
        <f>VLOOKUP(tblSalaries[[#This Row],[Where do you work]],tblCountries[[Actual]:[Mapping2]],3,FALSE)</f>
        <v>USA</v>
      </c>
      <c r="L374" t="s">
        <v>9</v>
      </c>
      <c r="M374">
        <v>15</v>
      </c>
      <c r="N374" s="10" t="str">
        <f>VLOOKUP(tblSalaries[[#This Row],[Years of Experience]],Table3[#Data],2,FALSE)</f>
        <v>11-15</v>
      </c>
      <c r="O374" s="10">
        <f>VLOOKUP(tblSalaries[[#This Row],[How many hours of a day you work on Excel]],Table8[#Data],2,FALSE)</f>
        <v>5</v>
      </c>
    </row>
    <row r="375" spans="2:15" ht="15" customHeight="1" x14ac:dyDescent="0.2">
      <c r="B375" t="s">
        <v>3642</v>
      </c>
      <c r="C375" s="1">
        <v>41065.085972222223</v>
      </c>
      <c r="D375" s="4">
        <v>55000</v>
      </c>
      <c r="E375">
        <v>55000</v>
      </c>
      <c r="F375" t="s">
        <v>6</v>
      </c>
      <c r="G375" s="10">
        <f>tblSalaries[[#This Row],[clean Salary (in local currency)]]*VLOOKUP(tblSalaries[[#This Row],[Currency]],tblXrate[#Data],2,FALSE)/1000</f>
        <v>55</v>
      </c>
      <c r="H375" t="s">
        <v>1814</v>
      </c>
      <c r="I375" t="s">
        <v>20</v>
      </c>
      <c r="J375" t="s">
        <v>15</v>
      </c>
      <c r="K375" s="10" t="str">
        <f>VLOOKUP(tblSalaries[[#This Row],[Where do you work]],tblCountries[[Actual]:[Mapping2]],3,FALSE)</f>
        <v>USA</v>
      </c>
      <c r="L375" t="s">
        <v>9</v>
      </c>
      <c r="M375">
        <v>15</v>
      </c>
      <c r="N375" s="10" t="str">
        <f>VLOOKUP(tblSalaries[[#This Row],[Years of Experience]],Table3[#Data],2,FALSE)</f>
        <v>11-15</v>
      </c>
      <c r="O375" s="10">
        <f>VLOOKUP(tblSalaries[[#This Row],[How many hours of a day you work on Excel]],Table8[#Data],2,FALSE)</f>
        <v>5</v>
      </c>
    </row>
    <row r="376" spans="2:15" ht="15" customHeight="1" x14ac:dyDescent="0.2">
      <c r="B376" t="s">
        <v>3236</v>
      </c>
      <c r="C376" s="1">
        <v>41058.30672453704</v>
      </c>
      <c r="D376" s="4">
        <v>50700</v>
      </c>
      <c r="E376">
        <v>50700</v>
      </c>
      <c r="F376" t="s">
        <v>6</v>
      </c>
      <c r="G376" s="10">
        <f>tblSalaries[[#This Row],[clean Salary (in local currency)]]*VLOOKUP(tblSalaries[[#This Row],[Currency]],tblXrate[#Data],2,FALSE)/1000</f>
        <v>50.7</v>
      </c>
      <c r="H376" t="s">
        <v>1406</v>
      </c>
      <c r="I376" t="s">
        <v>20</v>
      </c>
      <c r="J376" t="s">
        <v>143</v>
      </c>
      <c r="K376" s="10" t="str">
        <f>VLOOKUP(tblSalaries[[#This Row],[Where do you work]],tblCountries[[Actual]:[Mapping2]],3,FALSE)</f>
        <v>Sou&amp;Cen America</v>
      </c>
      <c r="L376" t="s">
        <v>25</v>
      </c>
      <c r="M376">
        <v>15</v>
      </c>
      <c r="N376" s="10" t="str">
        <f>VLOOKUP(tblSalaries[[#This Row],[Years of Experience]],Table3[#Data],2,FALSE)</f>
        <v>11-15</v>
      </c>
      <c r="O376" s="10">
        <f>VLOOKUP(tblSalaries[[#This Row],[How many hours of a day you work on Excel]],Table8[#Data],2,FALSE)</f>
        <v>1.5</v>
      </c>
    </row>
    <row r="377" spans="2:15" ht="15" customHeight="1" x14ac:dyDescent="0.2">
      <c r="B377" t="s">
        <v>3391</v>
      </c>
      <c r="C377" s="1">
        <v>41059.015601851854</v>
      </c>
      <c r="D377" s="4">
        <v>50000</v>
      </c>
      <c r="E377">
        <v>50000</v>
      </c>
      <c r="F377" t="s">
        <v>6</v>
      </c>
      <c r="G377" s="10">
        <f>tblSalaries[[#This Row],[clean Salary (in local currency)]]*VLOOKUP(tblSalaries[[#This Row],[Currency]],tblXrate[#Data],2,FALSE)/1000</f>
        <v>50</v>
      </c>
      <c r="H377" t="s">
        <v>1573</v>
      </c>
      <c r="I377" t="s">
        <v>310</v>
      </c>
      <c r="J377" t="s">
        <v>15</v>
      </c>
      <c r="K377" s="10" t="str">
        <f>VLOOKUP(tblSalaries[[#This Row],[Where do you work]],tblCountries[[Actual]:[Mapping2]],3,FALSE)</f>
        <v>USA</v>
      </c>
      <c r="L377" t="s">
        <v>9</v>
      </c>
      <c r="M377">
        <v>15</v>
      </c>
      <c r="N377" s="10" t="str">
        <f>VLOOKUP(tblSalaries[[#This Row],[Years of Experience]],Table3[#Data],2,FALSE)</f>
        <v>11-15</v>
      </c>
      <c r="O377" s="10">
        <f>VLOOKUP(tblSalaries[[#This Row],[How many hours of a day you work on Excel]],Table8[#Data],2,FALSE)</f>
        <v>5</v>
      </c>
    </row>
    <row r="378" spans="2:15" ht="15" customHeight="1" x14ac:dyDescent="0.2">
      <c r="B378" t="s">
        <v>3551</v>
      </c>
      <c r="C378" s="1">
        <v>41061.262025462966</v>
      </c>
      <c r="D378" s="4">
        <v>50000</v>
      </c>
      <c r="E378">
        <v>50000</v>
      </c>
      <c r="F378" t="s">
        <v>6</v>
      </c>
      <c r="G378" s="10">
        <f>tblSalaries[[#This Row],[clean Salary (in local currency)]]*VLOOKUP(tblSalaries[[#This Row],[Currency]],tblXrate[#Data],2,FALSE)/1000</f>
        <v>50</v>
      </c>
      <c r="H378" t="s">
        <v>1369</v>
      </c>
      <c r="I378" t="s">
        <v>310</v>
      </c>
      <c r="J378" t="s">
        <v>15</v>
      </c>
      <c r="K378" s="10" t="str">
        <f>VLOOKUP(tblSalaries[[#This Row],[Where do you work]],tblCountries[[Actual]:[Mapping2]],3,FALSE)</f>
        <v>USA</v>
      </c>
      <c r="L378" t="s">
        <v>9</v>
      </c>
      <c r="M378">
        <v>15</v>
      </c>
      <c r="N378" s="10" t="str">
        <f>VLOOKUP(tblSalaries[[#This Row],[Years of Experience]],Table3[#Data],2,FALSE)</f>
        <v>11-15</v>
      </c>
      <c r="O378" s="10">
        <f>VLOOKUP(tblSalaries[[#This Row],[How many hours of a day you work on Excel]],Table8[#Data],2,FALSE)</f>
        <v>5</v>
      </c>
    </row>
    <row r="379" spans="2:15" ht="15" customHeight="1" x14ac:dyDescent="0.2">
      <c r="B379" t="s">
        <v>2793</v>
      </c>
      <c r="C379" s="1">
        <v>41055.880023148151</v>
      </c>
      <c r="D379" s="4" t="s">
        <v>400</v>
      </c>
      <c r="E379">
        <v>29000</v>
      </c>
      <c r="F379" t="s">
        <v>69</v>
      </c>
      <c r="G379" s="10">
        <f>tblSalaries[[#This Row],[clean Salary (in local currency)]]*VLOOKUP(tblSalaries[[#This Row],[Currency]],tblXrate[#Data],2,FALSE)/1000</f>
        <v>45.709169889951241</v>
      </c>
      <c r="H379" t="s">
        <v>923</v>
      </c>
      <c r="I379" t="s">
        <v>3999</v>
      </c>
      <c r="J379" t="s">
        <v>71</v>
      </c>
      <c r="K379" s="10" t="str">
        <f>VLOOKUP(tblSalaries[[#This Row],[Where do you work]],tblCountries[[Actual]:[Mapping2]],3,FALSE)</f>
        <v>UK</v>
      </c>
      <c r="L379" t="s">
        <v>18</v>
      </c>
      <c r="M379">
        <v>15</v>
      </c>
      <c r="N379" s="10" t="str">
        <f>VLOOKUP(tblSalaries[[#This Row],[Years of Experience]],Table3[#Data],2,FALSE)</f>
        <v>11-15</v>
      </c>
      <c r="O379" s="10">
        <f>VLOOKUP(tblSalaries[[#This Row],[How many hours of a day you work on Excel]],Table8[#Data],2,FALSE)</f>
        <v>2.5</v>
      </c>
    </row>
    <row r="380" spans="2:15" ht="15" customHeight="1" x14ac:dyDescent="0.2">
      <c r="B380" t="s">
        <v>2596</v>
      </c>
      <c r="C380" s="1">
        <v>41055.371666666666</v>
      </c>
      <c r="D380" s="4">
        <v>45000</v>
      </c>
      <c r="E380">
        <v>45000</v>
      </c>
      <c r="F380" t="s">
        <v>6</v>
      </c>
      <c r="G380" s="10">
        <f>tblSalaries[[#This Row],[clean Salary (in local currency)]]*VLOOKUP(tblSalaries[[#This Row],[Currency]],tblXrate[#Data],2,FALSE)/1000</f>
        <v>45</v>
      </c>
      <c r="H380" t="s">
        <v>697</v>
      </c>
      <c r="I380" t="s">
        <v>20</v>
      </c>
      <c r="J380" t="s">
        <v>15</v>
      </c>
      <c r="K380" s="10" t="str">
        <f>VLOOKUP(tblSalaries[[#This Row],[Where do you work]],tblCountries[[Actual]:[Mapping2]],3,FALSE)</f>
        <v>USA</v>
      </c>
      <c r="L380" t="s">
        <v>9</v>
      </c>
      <c r="M380">
        <v>15</v>
      </c>
      <c r="N380" s="10" t="str">
        <f>VLOOKUP(tblSalaries[[#This Row],[Years of Experience]],Table3[#Data],2,FALSE)</f>
        <v>11-15</v>
      </c>
      <c r="O380" s="10">
        <f>VLOOKUP(tblSalaries[[#This Row],[How many hours of a day you work on Excel]],Table8[#Data],2,FALSE)</f>
        <v>5</v>
      </c>
    </row>
    <row r="381" spans="2:15" ht="15" customHeight="1" x14ac:dyDescent="0.2">
      <c r="B381" t="s">
        <v>2770</v>
      </c>
      <c r="C381" s="1">
        <v>41055.774537037039</v>
      </c>
      <c r="D381" s="4" t="s">
        <v>894</v>
      </c>
      <c r="E381">
        <v>45000</v>
      </c>
      <c r="F381" t="s">
        <v>6</v>
      </c>
      <c r="G381" s="10">
        <f>tblSalaries[[#This Row],[clean Salary (in local currency)]]*VLOOKUP(tblSalaries[[#This Row],[Currency]],tblXrate[#Data],2,FALSE)/1000</f>
        <v>45</v>
      </c>
      <c r="H381" t="s">
        <v>49</v>
      </c>
      <c r="I381" t="s">
        <v>52</v>
      </c>
      <c r="J381" t="s">
        <v>8</v>
      </c>
      <c r="K381" s="10" t="str">
        <f>VLOOKUP(tblSalaries[[#This Row],[Where do you work]],tblCountries[[Actual]:[Mapping2]],3,FALSE)</f>
        <v>India</v>
      </c>
      <c r="L381" t="s">
        <v>25</v>
      </c>
      <c r="M381">
        <v>15</v>
      </c>
      <c r="N381" s="10" t="str">
        <f>VLOOKUP(tblSalaries[[#This Row],[Years of Experience]],Table3[#Data],2,FALSE)</f>
        <v>11-15</v>
      </c>
      <c r="O381" s="10">
        <f>VLOOKUP(tblSalaries[[#This Row],[How many hours of a day you work on Excel]],Table8[#Data],2,FALSE)</f>
        <v>1.5</v>
      </c>
    </row>
    <row r="382" spans="2:15" ht="15" customHeight="1" x14ac:dyDescent="0.2">
      <c r="B382" t="s">
        <v>3101</v>
      </c>
      <c r="C382" s="1">
        <v>41057.719085648147</v>
      </c>
      <c r="D382" s="4" t="s">
        <v>571</v>
      </c>
      <c r="E382">
        <v>28500</v>
      </c>
      <c r="F382" t="s">
        <v>69</v>
      </c>
      <c r="G382" s="10">
        <f>tblSalaries[[#This Row],[clean Salary (in local currency)]]*VLOOKUP(tblSalaries[[#This Row],[Currency]],tblXrate[#Data],2,FALSE)/1000</f>
        <v>44.921080753917593</v>
      </c>
      <c r="H382" t="s">
        <v>1253</v>
      </c>
      <c r="I382" t="s">
        <v>52</v>
      </c>
      <c r="J382" t="s">
        <v>71</v>
      </c>
      <c r="K382" s="10" t="str">
        <f>VLOOKUP(tblSalaries[[#This Row],[Where do you work]],tblCountries[[Actual]:[Mapping2]],3,FALSE)</f>
        <v>UK</v>
      </c>
      <c r="L382" t="s">
        <v>25</v>
      </c>
      <c r="M382">
        <v>15</v>
      </c>
      <c r="N382" s="10" t="str">
        <f>VLOOKUP(tblSalaries[[#This Row],[Years of Experience]],Table3[#Data],2,FALSE)</f>
        <v>11-15</v>
      </c>
      <c r="O382" s="10">
        <f>VLOOKUP(tblSalaries[[#This Row],[How many hours of a day you work on Excel]],Table8[#Data],2,FALSE)</f>
        <v>1.5</v>
      </c>
    </row>
    <row r="383" spans="2:15" ht="15" customHeight="1" x14ac:dyDescent="0.2">
      <c r="B383" t="s">
        <v>3367</v>
      </c>
      <c r="C383" s="1">
        <v>41058.916377314818</v>
      </c>
      <c r="D383" s="4">
        <v>44000</v>
      </c>
      <c r="E383">
        <v>44000</v>
      </c>
      <c r="F383" t="s">
        <v>6</v>
      </c>
      <c r="G383" s="10">
        <f>tblSalaries[[#This Row],[clean Salary (in local currency)]]*VLOOKUP(tblSalaries[[#This Row],[Currency]],tblXrate[#Data],2,FALSE)/1000</f>
        <v>44</v>
      </c>
      <c r="H383" t="s">
        <v>1552</v>
      </c>
      <c r="I383" t="s">
        <v>279</v>
      </c>
      <c r="J383" t="s">
        <v>15</v>
      </c>
      <c r="K383" s="10" t="str">
        <f>VLOOKUP(tblSalaries[[#This Row],[Where do you work]],tblCountries[[Actual]:[Mapping2]],3,FALSE)</f>
        <v>USA</v>
      </c>
      <c r="L383" t="s">
        <v>9</v>
      </c>
      <c r="M383">
        <v>15</v>
      </c>
      <c r="N383" s="10" t="str">
        <f>VLOOKUP(tblSalaries[[#This Row],[Years of Experience]],Table3[#Data],2,FALSE)</f>
        <v>11-15</v>
      </c>
      <c r="O383" s="10">
        <f>VLOOKUP(tblSalaries[[#This Row],[How many hours of a day you work on Excel]],Table8[#Data],2,FALSE)</f>
        <v>5</v>
      </c>
    </row>
    <row r="384" spans="2:15" ht="15" customHeight="1" x14ac:dyDescent="0.2">
      <c r="B384" t="s">
        <v>3326</v>
      </c>
      <c r="C384" s="1">
        <v>41058.764733796299</v>
      </c>
      <c r="D384" s="4">
        <v>34500</v>
      </c>
      <c r="E384">
        <v>34500</v>
      </c>
      <c r="F384" t="s">
        <v>22</v>
      </c>
      <c r="G384" s="10">
        <f>tblSalaries[[#This Row],[clean Salary (in local currency)]]*VLOOKUP(tblSalaries[[#This Row],[Currency]],tblXrate[#Data],2,FALSE)/1000</f>
        <v>43.828780645210472</v>
      </c>
      <c r="H384" t="s">
        <v>20</v>
      </c>
      <c r="I384" t="s">
        <v>20</v>
      </c>
      <c r="J384" t="s">
        <v>628</v>
      </c>
      <c r="K384" s="10" t="str">
        <f>VLOOKUP(tblSalaries[[#This Row],[Where do you work]],tblCountries[[Actual]:[Mapping2]],3,FALSE)</f>
        <v>EU-16</v>
      </c>
      <c r="L384" t="s">
        <v>9</v>
      </c>
      <c r="M384">
        <v>15</v>
      </c>
      <c r="N384" s="10" t="str">
        <f>VLOOKUP(tblSalaries[[#This Row],[Years of Experience]],Table3[#Data],2,FALSE)</f>
        <v>11-15</v>
      </c>
      <c r="O384" s="10">
        <f>VLOOKUP(tblSalaries[[#This Row],[How many hours of a day you work on Excel]],Table8[#Data],2,FALSE)</f>
        <v>5</v>
      </c>
    </row>
    <row r="385" spans="2:15" ht="15" customHeight="1" x14ac:dyDescent="0.2">
      <c r="B385" t="s">
        <v>3200</v>
      </c>
      <c r="C385" s="1">
        <v>41058.043969907405</v>
      </c>
      <c r="D385" s="4" t="s">
        <v>1368</v>
      </c>
      <c r="E385">
        <v>40000</v>
      </c>
      <c r="F385" t="s">
        <v>6</v>
      </c>
      <c r="G385" s="10">
        <f>tblSalaries[[#This Row],[clean Salary (in local currency)]]*VLOOKUP(tblSalaries[[#This Row],[Currency]],tblXrate[#Data],2,FALSE)/1000</f>
        <v>40</v>
      </c>
      <c r="H385" t="s">
        <v>1369</v>
      </c>
      <c r="I385" t="s">
        <v>310</v>
      </c>
      <c r="J385" t="s">
        <v>15</v>
      </c>
      <c r="K385" s="10" t="str">
        <f>VLOOKUP(tblSalaries[[#This Row],[Where do you work]],tblCountries[[Actual]:[Mapping2]],3,FALSE)</f>
        <v>USA</v>
      </c>
      <c r="L385" t="s">
        <v>18</v>
      </c>
      <c r="M385">
        <v>15</v>
      </c>
      <c r="N385" s="10" t="str">
        <f>VLOOKUP(tblSalaries[[#This Row],[Years of Experience]],Table3[#Data],2,FALSE)</f>
        <v>11-15</v>
      </c>
      <c r="O385" s="10">
        <f>VLOOKUP(tblSalaries[[#This Row],[How many hours of a day you work on Excel]],Table8[#Data],2,FALSE)</f>
        <v>2.5</v>
      </c>
    </row>
    <row r="386" spans="2:15" ht="15" customHeight="1" x14ac:dyDescent="0.2">
      <c r="B386" t="s">
        <v>3211</v>
      </c>
      <c r="C386" s="1">
        <v>41058.085173611114</v>
      </c>
      <c r="D386" s="4" t="s">
        <v>1379</v>
      </c>
      <c r="E386">
        <v>40000</v>
      </c>
      <c r="F386" t="s">
        <v>6</v>
      </c>
      <c r="G386" s="10">
        <f>tblSalaries[[#This Row],[clean Salary (in local currency)]]*VLOOKUP(tblSalaries[[#This Row],[Currency]],tblXrate[#Data],2,FALSE)/1000</f>
        <v>40</v>
      </c>
      <c r="H386" t="s">
        <v>1380</v>
      </c>
      <c r="I386" t="s">
        <v>52</v>
      </c>
      <c r="J386" t="s">
        <v>1381</v>
      </c>
      <c r="K386" s="10" t="str">
        <f>VLOOKUP(tblSalaries[[#This Row],[Where do you work]],tblCountries[[Actual]:[Mapping2]],3,FALSE)</f>
        <v>East&amp;South Asia</v>
      </c>
      <c r="L386" t="s">
        <v>9</v>
      </c>
      <c r="M386">
        <v>15</v>
      </c>
      <c r="N386" s="10" t="str">
        <f>VLOOKUP(tblSalaries[[#This Row],[Years of Experience]],Table3[#Data],2,FALSE)</f>
        <v>11-15</v>
      </c>
      <c r="O386" s="10">
        <f>VLOOKUP(tblSalaries[[#This Row],[How many hours of a day you work on Excel]],Table8[#Data],2,FALSE)</f>
        <v>5</v>
      </c>
    </row>
    <row r="387" spans="2:15" ht="15" customHeight="1" x14ac:dyDescent="0.2">
      <c r="B387" t="s">
        <v>3124</v>
      </c>
      <c r="C387" s="1">
        <v>41057.798344907409</v>
      </c>
      <c r="D387" s="4">
        <v>30000</v>
      </c>
      <c r="E387">
        <v>30000</v>
      </c>
      <c r="F387" t="s">
        <v>22</v>
      </c>
      <c r="G387" s="10">
        <f>tblSalaries[[#This Row],[clean Salary (in local currency)]]*VLOOKUP(tblSalaries[[#This Row],[Currency]],tblXrate[#Data],2,FALSE)/1000</f>
        <v>38.111983169748235</v>
      </c>
      <c r="H387" t="s">
        <v>1277</v>
      </c>
      <c r="I387" t="s">
        <v>20</v>
      </c>
      <c r="J387" t="s">
        <v>59</v>
      </c>
      <c r="K387" s="10" t="str">
        <f>VLOOKUP(tblSalaries[[#This Row],[Where do you work]],tblCountries[[Actual]:[Mapping2]],3,FALSE)</f>
        <v>EU-16</v>
      </c>
      <c r="L387" t="s">
        <v>25</v>
      </c>
      <c r="M387">
        <v>15</v>
      </c>
      <c r="N387" s="10" t="str">
        <f>VLOOKUP(tblSalaries[[#This Row],[Years of Experience]],Table3[#Data],2,FALSE)</f>
        <v>11-15</v>
      </c>
      <c r="O387" s="10">
        <f>VLOOKUP(tblSalaries[[#This Row],[How many hours of a day you work on Excel]],Table8[#Data],2,FALSE)</f>
        <v>1.5</v>
      </c>
    </row>
    <row r="388" spans="2:15" ht="15" customHeight="1" x14ac:dyDescent="0.2">
      <c r="B388" t="s">
        <v>3275</v>
      </c>
      <c r="C388" s="1">
        <v>41058.553460648145</v>
      </c>
      <c r="D388" s="4" t="s">
        <v>1449</v>
      </c>
      <c r="E388">
        <v>30000</v>
      </c>
      <c r="F388" t="s">
        <v>22</v>
      </c>
      <c r="G388" s="10">
        <f>tblSalaries[[#This Row],[clean Salary (in local currency)]]*VLOOKUP(tblSalaries[[#This Row],[Currency]],tblXrate[#Data],2,FALSE)/1000</f>
        <v>38.111983169748235</v>
      </c>
      <c r="H388" t="s">
        <v>1450</v>
      </c>
      <c r="I388" t="s">
        <v>20</v>
      </c>
      <c r="J388" t="s">
        <v>59</v>
      </c>
      <c r="K388" s="10" t="str">
        <f>VLOOKUP(tblSalaries[[#This Row],[Where do you work]],tblCountries[[Actual]:[Mapping2]],3,FALSE)</f>
        <v>EU-16</v>
      </c>
      <c r="L388" t="s">
        <v>18</v>
      </c>
      <c r="M388">
        <v>15</v>
      </c>
      <c r="N388" s="10" t="str">
        <f>VLOOKUP(tblSalaries[[#This Row],[Years of Experience]],Table3[#Data],2,FALSE)</f>
        <v>11-15</v>
      </c>
      <c r="O388" s="10">
        <f>VLOOKUP(tblSalaries[[#This Row],[How many hours of a day you work on Excel]],Table8[#Data],2,FALSE)</f>
        <v>2.5</v>
      </c>
    </row>
    <row r="389" spans="2:15" ht="15" customHeight="1" x14ac:dyDescent="0.2">
      <c r="B389" t="s">
        <v>2882</v>
      </c>
      <c r="C389" s="1">
        <v>41056.573460648149</v>
      </c>
      <c r="D389" s="4">
        <v>36500</v>
      </c>
      <c r="E389">
        <v>36500</v>
      </c>
      <c r="F389" t="s">
        <v>6</v>
      </c>
      <c r="G389" s="10">
        <f>tblSalaries[[#This Row],[clean Salary (in local currency)]]*VLOOKUP(tblSalaries[[#This Row],[Currency]],tblXrate[#Data],2,FALSE)/1000</f>
        <v>36.5</v>
      </c>
      <c r="H389" t="s">
        <v>310</v>
      </c>
      <c r="I389" t="s">
        <v>310</v>
      </c>
      <c r="J389" t="s">
        <v>133</v>
      </c>
      <c r="K389" s="10" t="str">
        <f>VLOOKUP(tblSalaries[[#This Row],[Where do you work]],tblCountries[[Actual]:[Mapping2]],3,FALSE)</f>
        <v>Middle East</v>
      </c>
      <c r="L389" t="s">
        <v>9</v>
      </c>
      <c r="M389">
        <v>15</v>
      </c>
      <c r="N389" s="10" t="str">
        <f>VLOOKUP(tblSalaries[[#This Row],[Years of Experience]],Table3[#Data],2,FALSE)</f>
        <v>11-15</v>
      </c>
      <c r="O389" s="10">
        <f>VLOOKUP(tblSalaries[[#This Row],[How many hours of a day you work on Excel]],Table8[#Data],2,FALSE)</f>
        <v>5</v>
      </c>
    </row>
    <row r="390" spans="2:15" ht="15" customHeight="1" x14ac:dyDescent="0.2">
      <c r="B390" t="s">
        <v>3541</v>
      </c>
      <c r="C390" s="1">
        <v>41061.106273148151</v>
      </c>
      <c r="D390" s="4">
        <v>31200</v>
      </c>
      <c r="E390">
        <v>31200</v>
      </c>
      <c r="F390" t="s">
        <v>6</v>
      </c>
      <c r="G390" s="10">
        <f>tblSalaries[[#This Row],[clean Salary (in local currency)]]*VLOOKUP(tblSalaries[[#This Row],[Currency]],tblXrate[#Data],2,FALSE)/1000</f>
        <v>31.2</v>
      </c>
      <c r="H390" t="s">
        <v>153</v>
      </c>
      <c r="I390" t="s">
        <v>20</v>
      </c>
      <c r="J390" t="s">
        <v>15</v>
      </c>
      <c r="K390" s="10" t="str">
        <f>VLOOKUP(tblSalaries[[#This Row],[Where do you work]],tblCountries[[Actual]:[Mapping2]],3,FALSE)</f>
        <v>USA</v>
      </c>
      <c r="L390" t="s">
        <v>9</v>
      </c>
      <c r="M390">
        <v>15</v>
      </c>
      <c r="N390" s="10" t="str">
        <f>VLOOKUP(tblSalaries[[#This Row],[Years of Experience]],Table3[#Data],2,FALSE)</f>
        <v>11-15</v>
      </c>
      <c r="O390" s="10">
        <f>VLOOKUP(tblSalaries[[#This Row],[How many hours of a day you work on Excel]],Table8[#Data],2,FALSE)</f>
        <v>5</v>
      </c>
    </row>
    <row r="391" spans="2:15" ht="15" customHeight="1" x14ac:dyDescent="0.2">
      <c r="B391" t="s">
        <v>2664</v>
      </c>
      <c r="C391" s="1">
        <v>41055.537303240744</v>
      </c>
      <c r="D391" s="4" t="s">
        <v>774</v>
      </c>
      <c r="E391">
        <v>24000</v>
      </c>
      <c r="F391" t="s">
        <v>6</v>
      </c>
      <c r="G391" s="10">
        <f>tblSalaries[[#This Row],[clean Salary (in local currency)]]*VLOOKUP(tblSalaries[[#This Row],[Currency]],tblXrate[#Data],2,FALSE)/1000</f>
        <v>24</v>
      </c>
      <c r="H391" t="s">
        <v>310</v>
      </c>
      <c r="I391" t="s">
        <v>310</v>
      </c>
      <c r="J391" t="s">
        <v>179</v>
      </c>
      <c r="K391" s="10" t="str">
        <f>VLOOKUP(tblSalaries[[#This Row],[Where do you work]],tblCountries[[Actual]:[Mapping2]],3,FALSE)</f>
        <v>Middle East</v>
      </c>
      <c r="L391" t="s">
        <v>18</v>
      </c>
      <c r="M391">
        <v>15</v>
      </c>
      <c r="N391" s="10" t="str">
        <f>VLOOKUP(tblSalaries[[#This Row],[Years of Experience]],Table3[#Data],2,FALSE)</f>
        <v>11-15</v>
      </c>
      <c r="O391" s="10">
        <f>VLOOKUP(tblSalaries[[#This Row],[How many hours of a day you work on Excel]],Table8[#Data],2,FALSE)</f>
        <v>2.5</v>
      </c>
    </row>
    <row r="392" spans="2:15" ht="15" customHeight="1" x14ac:dyDescent="0.2">
      <c r="B392" t="s">
        <v>3738</v>
      </c>
      <c r="C392" s="1">
        <v>41070.075509259259</v>
      </c>
      <c r="D392" s="4">
        <v>1400</v>
      </c>
      <c r="E392">
        <v>16800</v>
      </c>
      <c r="F392" t="s">
        <v>22</v>
      </c>
      <c r="G392" s="10">
        <f>tblSalaries[[#This Row],[clean Salary (in local currency)]]*VLOOKUP(tblSalaries[[#This Row],[Currency]],tblXrate[#Data],2,FALSE)/1000</f>
        <v>21.342710575059012</v>
      </c>
      <c r="H392" t="s">
        <v>1889</v>
      </c>
      <c r="I392" t="s">
        <v>310</v>
      </c>
      <c r="J392" t="s">
        <v>979</v>
      </c>
      <c r="K392" s="10" t="str">
        <f>VLOOKUP(tblSalaries[[#This Row],[Where do you work]],tblCountries[[Actual]:[Mapping2]],3,FALSE)</f>
        <v>EU-16</v>
      </c>
      <c r="L392" t="s">
        <v>9</v>
      </c>
      <c r="M392">
        <v>15</v>
      </c>
      <c r="N392" s="10" t="str">
        <f>VLOOKUP(tblSalaries[[#This Row],[Years of Experience]],Table3[#Data],2,FALSE)</f>
        <v>11-15</v>
      </c>
      <c r="O392" s="10">
        <f>VLOOKUP(tblSalaries[[#This Row],[How many hours of a day you work on Excel]],Table8[#Data],2,FALSE)</f>
        <v>5</v>
      </c>
    </row>
    <row r="393" spans="2:15" ht="15" customHeight="1" x14ac:dyDescent="0.2">
      <c r="B393" t="s">
        <v>2756</v>
      </c>
      <c r="C393" s="1">
        <v>41055.713541666664</v>
      </c>
      <c r="D393" s="4">
        <v>20000</v>
      </c>
      <c r="E393">
        <v>20000</v>
      </c>
      <c r="F393" t="s">
        <v>6</v>
      </c>
      <c r="G393" s="10">
        <f>tblSalaries[[#This Row],[clean Salary (in local currency)]]*VLOOKUP(tblSalaries[[#This Row],[Currency]],tblXrate[#Data],2,FALSE)/1000</f>
        <v>20</v>
      </c>
      <c r="H393" t="s">
        <v>876</v>
      </c>
      <c r="I393" t="s">
        <v>356</v>
      </c>
      <c r="J393" t="s">
        <v>877</v>
      </c>
      <c r="K393" s="10" t="str">
        <f>VLOOKUP(tblSalaries[[#This Row],[Where do you work]],tblCountries[[Actual]:[Mapping2]],3,FALSE)</f>
        <v>EU</v>
      </c>
      <c r="L393" t="s">
        <v>18</v>
      </c>
      <c r="M393">
        <v>15</v>
      </c>
      <c r="N393" s="10" t="str">
        <f>VLOOKUP(tblSalaries[[#This Row],[Years of Experience]],Table3[#Data],2,FALSE)</f>
        <v>11-15</v>
      </c>
      <c r="O393" s="10">
        <f>VLOOKUP(tblSalaries[[#This Row],[How many hours of a day you work on Excel]],Table8[#Data],2,FALSE)</f>
        <v>2.5</v>
      </c>
    </row>
    <row r="394" spans="2:15" ht="15" customHeight="1" x14ac:dyDescent="0.2">
      <c r="B394" t="s">
        <v>2853</v>
      </c>
      <c r="C394" s="1">
        <v>41056.1716087963</v>
      </c>
      <c r="D394" s="4">
        <v>12000</v>
      </c>
      <c r="E394">
        <v>12000</v>
      </c>
      <c r="F394" t="s">
        <v>6</v>
      </c>
      <c r="G394" s="10">
        <f>tblSalaries[[#This Row],[clean Salary (in local currency)]]*VLOOKUP(tblSalaries[[#This Row],[Currency]],tblXrate[#Data],2,FALSE)/1000</f>
        <v>12</v>
      </c>
      <c r="H394" t="s">
        <v>990</v>
      </c>
      <c r="I394" t="s">
        <v>356</v>
      </c>
      <c r="J394" t="s">
        <v>608</v>
      </c>
      <c r="K394" s="10" t="str">
        <f>VLOOKUP(tblSalaries[[#This Row],[Where do you work]],tblCountries[[Actual]:[Mapping2]],3,FALSE)</f>
        <v>EU-16</v>
      </c>
      <c r="L394" t="s">
        <v>18</v>
      </c>
      <c r="M394">
        <v>15</v>
      </c>
      <c r="N394" s="10" t="str">
        <f>VLOOKUP(tblSalaries[[#This Row],[Years of Experience]],Table3[#Data],2,FALSE)</f>
        <v>11-15</v>
      </c>
      <c r="O394" s="10">
        <f>VLOOKUP(tblSalaries[[#This Row],[How many hours of a day you work on Excel]],Table8[#Data],2,FALSE)</f>
        <v>2.5</v>
      </c>
    </row>
    <row r="395" spans="2:15" ht="15" customHeight="1" x14ac:dyDescent="0.2">
      <c r="B395" t="s">
        <v>3548</v>
      </c>
      <c r="C395" s="1">
        <v>41061.234398148146</v>
      </c>
      <c r="D395" s="4">
        <v>240000</v>
      </c>
      <c r="E395">
        <v>240000</v>
      </c>
      <c r="F395" t="s">
        <v>3951</v>
      </c>
      <c r="G395" s="10">
        <f>tblSalaries[[#This Row],[clean Salary (in local currency)]]*VLOOKUP(tblSalaries[[#This Row],[Currency]],tblXrate[#Data],2,FALSE)/1000</f>
        <v>5.6892125418690487</v>
      </c>
      <c r="H395" t="s">
        <v>1727</v>
      </c>
      <c r="I395" t="s">
        <v>52</v>
      </c>
      <c r="J395" t="s">
        <v>347</v>
      </c>
      <c r="K395" s="10" t="str">
        <f>VLOOKUP(tblSalaries[[#This Row],[Where do you work]],tblCountries[[Actual]:[Mapping2]],3,FALSE)</f>
        <v>East&amp;South Asia</v>
      </c>
      <c r="L395" t="s">
        <v>9</v>
      </c>
      <c r="M395">
        <v>15</v>
      </c>
      <c r="N395" s="10" t="str">
        <f>VLOOKUP(tblSalaries[[#This Row],[Years of Experience]],Table3[#Data],2,FALSE)</f>
        <v>11-15</v>
      </c>
      <c r="O395" s="10">
        <f>VLOOKUP(tblSalaries[[#This Row],[How many hours of a day you work on Excel]],Table8[#Data],2,FALSE)</f>
        <v>5</v>
      </c>
    </row>
    <row r="396" spans="2:15" ht="15" customHeight="1" x14ac:dyDescent="0.2">
      <c r="B396" t="s">
        <v>2731</v>
      </c>
      <c r="C396" s="1">
        <v>41055.655925925923</v>
      </c>
      <c r="D396" s="4">
        <v>5022</v>
      </c>
      <c r="E396">
        <v>5022</v>
      </c>
      <c r="F396" t="s">
        <v>6</v>
      </c>
      <c r="G396" s="10">
        <f>tblSalaries[[#This Row],[clean Salary (in local currency)]]*VLOOKUP(tblSalaries[[#This Row],[Currency]],tblXrate[#Data],2,FALSE)/1000</f>
        <v>5.0220000000000002</v>
      </c>
      <c r="H396" t="s">
        <v>844</v>
      </c>
      <c r="I396" t="s">
        <v>20</v>
      </c>
      <c r="J396" t="s">
        <v>17</v>
      </c>
      <c r="K396" s="10" t="str">
        <f>VLOOKUP(tblSalaries[[#This Row],[Where do you work]],tblCountries[[Actual]:[Mapping2]],3,FALSE)</f>
        <v>East&amp;South Asia</v>
      </c>
      <c r="L396" t="s">
        <v>9</v>
      </c>
      <c r="M396">
        <v>15</v>
      </c>
      <c r="N396" s="10" t="str">
        <f>VLOOKUP(tblSalaries[[#This Row],[Years of Experience]],Table3[#Data],2,FALSE)</f>
        <v>11-15</v>
      </c>
      <c r="O396" s="10">
        <f>VLOOKUP(tblSalaries[[#This Row],[How many hours of a day you work on Excel]],Table8[#Data],2,FALSE)</f>
        <v>5</v>
      </c>
    </row>
    <row r="397" spans="2:15" ht="15" customHeight="1" x14ac:dyDescent="0.2">
      <c r="B397" t="s">
        <v>3365</v>
      </c>
      <c r="C397" s="1">
        <v>41058.910243055558</v>
      </c>
      <c r="D397" s="4" t="s">
        <v>1550</v>
      </c>
      <c r="E397">
        <v>250000</v>
      </c>
      <c r="F397" t="s">
        <v>40</v>
      </c>
      <c r="G397" s="10">
        <f>tblSalaries[[#This Row],[clean Salary (in local currency)]]*VLOOKUP(tblSalaries[[#This Row],[Currency]],tblXrate[#Data],2,FALSE)/1000</f>
        <v>4.4519791718606418</v>
      </c>
      <c r="H397" t="s">
        <v>52</v>
      </c>
      <c r="I397" t="s">
        <v>52</v>
      </c>
      <c r="J397" t="s">
        <v>8</v>
      </c>
      <c r="K397" s="10" t="str">
        <f>VLOOKUP(tblSalaries[[#This Row],[Where do you work]],tblCountries[[Actual]:[Mapping2]],3,FALSE)</f>
        <v>India</v>
      </c>
      <c r="L397" t="s">
        <v>25</v>
      </c>
      <c r="M397">
        <v>15</v>
      </c>
      <c r="N397" s="10" t="str">
        <f>VLOOKUP(tblSalaries[[#This Row],[Years of Experience]],Table3[#Data],2,FALSE)</f>
        <v>11-15</v>
      </c>
      <c r="O397" s="10">
        <f>VLOOKUP(tblSalaries[[#This Row],[How many hours of a day you work on Excel]],Table8[#Data],2,FALSE)</f>
        <v>1.5</v>
      </c>
    </row>
    <row r="398" spans="2:15" ht="15" customHeight="1" x14ac:dyDescent="0.2">
      <c r="B398" t="s">
        <v>3438</v>
      </c>
      <c r="C398" s="1">
        <v>41059.596608796295</v>
      </c>
      <c r="D398" s="4" t="s">
        <v>1612</v>
      </c>
      <c r="E398">
        <v>250000</v>
      </c>
      <c r="F398" t="s">
        <v>40</v>
      </c>
      <c r="G398" s="10">
        <f>tblSalaries[[#This Row],[clean Salary (in local currency)]]*VLOOKUP(tblSalaries[[#This Row],[Currency]],tblXrate[#Data],2,FALSE)/1000</f>
        <v>4.4519791718606418</v>
      </c>
      <c r="H398" t="s">
        <v>1613</v>
      </c>
      <c r="I398" t="s">
        <v>52</v>
      </c>
      <c r="J398" t="s">
        <v>8</v>
      </c>
      <c r="K398" s="10" t="str">
        <f>VLOOKUP(tblSalaries[[#This Row],[Where do you work]],tblCountries[[Actual]:[Mapping2]],3,FALSE)</f>
        <v>India</v>
      </c>
      <c r="L398" t="s">
        <v>18</v>
      </c>
      <c r="M398">
        <v>15</v>
      </c>
      <c r="N398" s="10" t="str">
        <f>VLOOKUP(tblSalaries[[#This Row],[Years of Experience]],Table3[#Data],2,FALSE)</f>
        <v>11-15</v>
      </c>
      <c r="O398" s="10">
        <f>VLOOKUP(tblSalaries[[#This Row],[How many hours of a day you work on Excel]],Table8[#Data],2,FALSE)</f>
        <v>2.5</v>
      </c>
    </row>
    <row r="399" spans="2:15" ht="15" customHeight="1" x14ac:dyDescent="0.2">
      <c r="B399" t="s">
        <v>3628</v>
      </c>
      <c r="C399" s="1">
        <v>41064.601215277777</v>
      </c>
      <c r="D399" s="4" t="s">
        <v>1795</v>
      </c>
      <c r="E399">
        <v>240000</v>
      </c>
      <c r="F399" t="s">
        <v>40</v>
      </c>
      <c r="G399" s="10">
        <f>tblSalaries[[#This Row],[clean Salary (in local currency)]]*VLOOKUP(tblSalaries[[#This Row],[Currency]],tblXrate[#Data],2,FALSE)/1000</f>
        <v>4.2739000049862161</v>
      </c>
      <c r="H399" t="s">
        <v>1796</v>
      </c>
      <c r="I399" t="s">
        <v>488</v>
      </c>
      <c r="J399" t="s">
        <v>8</v>
      </c>
      <c r="K399" s="10" t="str">
        <f>VLOOKUP(tblSalaries[[#This Row],[Where do you work]],tblCountries[[Actual]:[Mapping2]],3,FALSE)</f>
        <v>India</v>
      </c>
      <c r="L399" t="s">
        <v>18</v>
      </c>
      <c r="M399">
        <v>15</v>
      </c>
      <c r="N399" s="10" t="str">
        <f>VLOOKUP(tblSalaries[[#This Row],[Years of Experience]],Table3[#Data],2,FALSE)</f>
        <v>11-15</v>
      </c>
      <c r="O399" s="10">
        <f>VLOOKUP(tblSalaries[[#This Row],[How many hours of a day you work on Excel]],Table8[#Data],2,FALSE)</f>
        <v>2.5</v>
      </c>
    </row>
    <row r="400" spans="2:15" ht="15" customHeight="1" x14ac:dyDescent="0.2">
      <c r="B400" t="s">
        <v>3033</v>
      </c>
      <c r="C400" s="1">
        <v>41057.583981481483</v>
      </c>
      <c r="D400" s="4">
        <v>194</v>
      </c>
      <c r="E400">
        <v>2400</v>
      </c>
      <c r="F400" t="s">
        <v>6</v>
      </c>
      <c r="G400" s="10">
        <f>tblSalaries[[#This Row],[clean Salary (in local currency)]]*VLOOKUP(tblSalaries[[#This Row],[Currency]],tblXrate[#Data],2,FALSE)/1000</f>
        <v>2.4</v>
      </c>
      <c r="H400" t="s">
        <v>757</v>
      </c>
      <c r="I400" t="s">
        <v>310</v>
      </c>
      <c r="J400" t="s">
        <v>17</v>
      </c>
      <c r="K400" s="10" t="str">
        <f>VLOOKUP(tblSalaries[[#This Row],[Where do you work]],tblCountries[[Actual]:[Mapping2]],3,FALSE)</f>
        <v>East&amp;South Asia</v>
      </c>
      <c r="L400" t="s">
        <v>18</v>
      </c>
      <c r="M400">
        <v>15</v>
      </c>
      <c r="N400" s="10" t="str">
        <f>VLOOKUP(tblSalaries[[#This Row],[Years of Experience]],Table3[#Data],2,FALSE)</f>
        <v>11-15</v>
      </c>
      <c r="O400" s="10">
        <f>VLOOKUP(tblSalaries[[#This Row],[How many hours of a day you work on Excel]],Table8[#Data],2,FALSE)</f>
        <v>2.5</v>
      </c>
    </row>
    <row r="401" spans="2:15" ht="15" customHeight="1" x14ac:dyDescent="0.2">
      <c r="B401" t="s">
        <v>3623</v>
      </c>
      <c r="C401" s="1">
        <v>41064.409537037034</v>
      </c>
      <c r="D401" s="4">
        <v>155000</v>
      </c>
      <c r="E401">
        <v>155000</v>
      </c>
      <c r="F401" t="s">
        <v>6</v>
      </c>
      <c r="G401" s="10">
        <f>tblSalaries[[#This Row],[clean Salary (in local currency)]]*VLOOKUP(tblSalaries[[#This Row],[Currency]],tblXrate[#Data],2,FALSE)/1000</f>
        <v>155</v>
      </c>
      <c r="H401" t="s">
        <v>1792</v>
      </c>
      <c r="I401" t="s">
        <v>52</v>
      </c>
      <c r="J401" t="s">
        <v>15</v>
      </c>
      <c r="K401" s="10" t="str">
        <f>VLOOKUP(tblSalaries[[#This Row],[Where do you work]],tblCountries[[Actual]:[Mapping2]],3,FALSE)</f>
        <v>USA</v>
      </c>
      <c r="L401" t="s">
        <v>25</v>
      </c>
      <c r="M401">
        <v>14</v>
      </c>
      <c r="N401" s="10" t="str">
        <f>VLOOKUP(tblSalaries[[#This Row],[Years of Experience]],Table3[#Data],2,FALSE)</f>
        <v>11-15</v>
      </c>
      <c r="O401" s="10">
        <f>VLOOKUP(tblSalaries[[#This Row],[How many hours of a day you work on Excel]],Table8[#Data],2,FALSE)</f>
        <v>1.5</v>
      </c>
    </row>
    <row r="402" spans="2:15" ht="15" customHeight="1" x14ac:dyDescent="0.2">
      <c r="B402" t="s">
        <v>3085</v>
      </c>
      <c r="C402" s="1">
        <v>41057.681562500002</v>
      </c>
      <c r="D402" s="4">
        <v>79000</v>
      </c>
      <c r="E402">
        <v>79000</v>
      </c>
      <c r="F402" t="s">
        <v>69</v>
      </c>
      <c r="G402" s="10">
        <f>tblSalaries[[#This Row],[clean Salary (in local currency)]]*VLOOKUP(tblSalaries[[#This Row],[Currency]],tblXrate[#Data],2,FALSE)/1000</f>
        <v>124.51808349331544</v>
      </c>
      <c r="H402" t="s">
        <v>185</v>
      </c>
      <c r="I402" t="s">
        <v>20</v>
      </c>
      <c r="J402" t="s">
        <v>71</v>
      </c>
      <c r="K402" s="10" t="str">
        <f>VLOOKUP(tblSalaries[[#This Row],[Where do you work]],tblCountries[[Actual]:[Mapping2]],3,FALSE)</f>
        <v>UK</v>
      </c>
      <c r="L402" t="s">
        <v>18</v>
      </c>
      <c r="M402">
        <v>14</v>
      </c>
      <c r="N402" s="10" t="str">
        <f>VLOOKUP(tblSalaries[[#This Row],[Years of Experience]],Table3[#Data],2,FALSE)</f>
        <v>11-15</v>
      </c>
      <c r="O402" s="10">
        <f>VLOOKUP(tblSalaries[[#This Row],[How many hours of a day you work on Excel]],Table8[#Data],2,FALSE)</f>
        <v>2.5</v>
      </c>
    </row>
    <row r="403" spans="2:15" ht="15" customHeight="1" x14ac:dyDescent="0.2">
      <c r="B403" t="s">
        <v>2858</v>
      </c>
      <c r="C403" s="1">
        <v>41056.27584490741</v>
      </c>
      <c r="D403" s="4">
        <v>98000</v>
      </c>
      <c r="E403">
        <v>98000</v>
      </c>
      <c r="F403" t="s">
        <v>6</v>
      </c>
      <c r="G403" s="10">
        <f>tblSalaries[[#This Row],[clean Salary (in local currency)]]*VLOOKUP(tblSalaries[[#This Row],[Currency]],tblXrate[#Data],2,FALSE)/1000</f>
        <v>98</v>
      </c>
      <c r="H403" t="s">
        <v>996</v>
      </c>
      <c r="I403" t="s">
        <v>52</v>
      </c>
      <c r="J403" t="s">
        <v>997</v>
      </c>
      <c r="K403" s="10" t="str">
        <f>VLOOKUP(tblSalaries[[#This Row],[Where do you work]],tblCountries[[Actual]:[Mapping2]],3,FALSE)</f>
        <v>East&amp;South Asia</v>
      </c>
      <c r="L403" t="s">
        <v>18</v>
      </c>
      <c r="M403">
        <v>14</v>
      </c>
      <c r="N403" s="10" t="str">
        <f>VLOOKUP(tblSalaries[[#This Row],[Years of Experience]],Table3[#Data],2,FALSE)</f>
        <v>11-15</v>
      </c>
      <c r="O403" s="10">
        <f>VLOOKUP(tblSalaries[[#This Row],[How many hours of a day you work on Excel]],Table8[#Data],2,FALSE)</f>
        <v>2.5</v>
      </c>
    </row>
    <row r="404" spans="2:15" ht="15" customHeight="1" x14ac:dyDescent="0.2">
      <c r="B404" t="s">
        <v>3362</v>
      </c>
      <c r="C404" s="1">
        <v>41058.907268518517</v>
      </c>
      <c r="D404" s="4" t="s">
        <v>1546</v>
      </c>
      <c r="E404">
        <v>97000</v>
      </c>
      <c r="F404" t="s">
        <v>6</v>
      </c>
      <c r="G404" s="10">
        <f>tblSalaries[[#This Row],[clean Salary (in local currency)]]*VLOOKUP(tblSalaries[[#This Row],[Currency]],tblXrate[#Data],2,FALSE)/1000</f>
        <v>97</v>
      </c>
      <c r="H404" t="s">
        <v>1547</v>
      </c>
      <c r="I404" t="s">
        <v>52</v>
      </c>
      <c r="J404" t="s">
        <v>15</v>
      </c>
      <c r="K404" s="10" t="str">
        <f>VLOOKUP(tblSalaries[[#This Row],[Where do you work]],tblCountries[[Actual]:[Mapping2]],3,FALSE)</f>
        <v>USA</v>
      </c>
      <c r="L404" t="s">
        <v>9</v>
      </c>
      <c r="M404">
        <v>14</v>
      </c>
      <c r="N404" s="10" t="str">
        <f>VLOOKUP(tblSalaries[[#This Row],[Years of Experience]],Table3[#Data],2,FALSE)</f>
        <v>11-15</v>
      </c>
      <c r="O404" s="10">
        <f>VLOOKUP(tblSalaries[[#This Row],[How many hours of a day you work on Excel]],Table8[#Data],2,FALSE)</f>
        <v>5</v>
      </c>
    </row>
    <row r="405" spans="2:15" ht="15" customHeight="1" x14ac:dyDescent="0.2">
      <c r="B405" t="s">
        <v>2992</v>
      </c>
      <c r="C405" s="1">
        <v>41057.4455787037</v>
      </c>
      <c r="D405" s="4">
        <v>94000</v>
      </c>
      <c r="E405">
        <v>94000</v>
      </c>
      <c r="F405" t="s">
        <v>82</v>
      </c>
      <c r="G405" s="10">
        <f>tblSalaries[[#This Row],[clean Salary (in local currency)]]*VLOOKUP(tblSalaries[[#This Row],[Currency]],tblXrate[#Data],2,FALSE)/1000</f>
        <v>95.871507701847761</v>
      </c>
      <c r="H405" t="s">
        <v>1141</v>
      </c>
      <c r="I405" t="s">
        <v>20</v>
      </c>
      <c r="J405" t="s">
        <v>84</v>
      </c>
      <c r="K405" s="10" t="str">
        <f>VLOOKUP(tblSalaries[[#This Row],[Where do you work]],tblCountries[[Actual]:[Mapping2]],3,FALSE)</f>
        <v>Australia &amp; NZ</v>
      </c>
      <c r="L405" t="s">
        <v>18</v>
      </c>
      <c r="M405">
        <v>14</v>
      </c>
      <c r="N405" s="10" t="str">
        <f>VLOOKUP(tblSalaries[[#This Row],[Years of Experience]],Table3[#Data],2,FALSE)</f>
        <v>11-15</v>
      </c>
      <c r="O405" s="10">
        <f>VLOOKUP(tblSalaries[[#This Row],[How many hours of a day you work on Excel]],Table8[#Data],2,FALSE)</f>
        <v>2.5</v>
      </c>
    </row>
    <row r="406" spans="2:15" ht="15" customHeight="1" x14ac:dyDescent="0.2">
      <c r="B406" t="s">
        <v>3375</v>
      </c>
      <c r="C406" s="1">
        <v>41058.941168981481</v>
      </c>
      <c r="D406" s="4">
        <v>95000</v>
      </c>
      <c r="E406">
        <v>95000</v>
      </c>
      <c r="F406" t="s">
        <v>6</v>
      </c>
      <c r="G406" s="10">
        <f>tblSalaries[[#This Row],[clean Salary (in local currency)]]*VLOOKUP(tblSalaries[[#This Row],[Currency]],tblXrate[#Data],2,FALSE)/1000</f>
        <v>95</v>
      </c>
      <c r="H406" t="s">
        <v>1559</v>
      </c>
      <c r="I406" t="s">
        <v>279</v>
      </c>
      <c r="J406" t="s">
        <v>15</v>
      </c>
      <c r="K406" s="10" t="str">
        <f>VLOOKUP(tblSalaries[[#This Row],[Where do you work]],tblCountries[[Actual]:[Mapping2]],3,FALSE)</f>
        <v>USA</v>
      </c>
      <c r="L406" t="s">
        <v>9</v>
      </c>
      <c r="M406">
        <v>14</v>
      </c>
      <c r="N406" s="10" t="str">
        <f>VLOOKUP(tblSalaries[[#This Row],[Years of Experience]],Table3[#Data],2,FALSE)</f>
        <v>11-15</v>
      </c>
      <c r="O406" s="10">
        <f>VLOOKUP(tblSalaries[[#This Row],[How many hours of a day you work on Excel]],Table8[#Data],2,FALSE)</f>
        <v>5</v>
      </c>
    </row>
    <row r="407" spans="2:15" ht="15" customHeight="1" x14ac:dyDescent="0.2">
      <c r="B407" t="s">
        <v>3501</v>
      </c>
      <c r="C407" s="1">
        <v>41060.347256944442</v>
      </c>
      <c r="D407" s="4">
        <v>89000</v>
      </c>
      <c r="E407">
        <v>89000</v>
      </c>
      <c r="F407" t="s">
        <v>6</v>
      </c>
      <c r="G407" s="10">
        <f>tblSalaries[[#This Row],[clean Salary (in local currency)]]*VLOOKUP(tblSalaries[[#This Row],[Currency]],tblXrate[#Data],2,FALSE)/1000</f>
        <v>89</v>
      </c>
      <c r="H407" t="s">
        <v>1288</v>
      </c>
      <c r="I407" t="s">
        <v>20</v>
      </c>
      <c r="J407" t="s">
        <v>15</v>
      </c>
      <c r="K407" s="10" t="str">
        <f>VLOOKUP(tblSalaries[[#This Row],[Where do you work]],tblCountries[[Actual]:[Mapping2]],3,FALSE)</f>
        <v>USA</v>
      </c>
      <c r="L407" t="s">
        <v>13</v>
      </c>
      <c r="M407">
        <v>14</v>
      </c>
      <c r="N407" s="10" t="str">
        <f>VLOOKUP(tblSalaries[[#This Row],[Years of Experience]],Table3[#Data],2,FALSE)</f>
        <v>11-15</v>
      </c>
      <c r="O407" s="10">
        <f>VLOOKUP(tblSalaries[[#This Row],[How many hours of a day you work on Excel]],Table8[#Data],2,FALSE)</f>
        <v>8</v>
      </c>
    </row>
    <row r="408" spans="2:15" ht="15" customHeight="1" x14ac:dyDescent="0.2">
      <c r="B408" t="s">
        <v>3459</v>
      </c>
      <c r="C408" s="1">
        <v>41059.81082175926</v>
      </c>
      <c r="D408" s="4" t="s">
        <v>1641</v>
      </c>
      <c r="E408">
        <v>60000</v>
      </c>
      <c r="F408" t="s">
        <v>22</v>
      </c>
      <c r="G408" s="10">
        <f>tblSalaries[[#This Row],[clean Salary (in local currency)]]*VLOOKUP(tblSalaries[[#This Row],[Currency]],tblXrate[#Data],2,FALSE)/1000</f>
        <v>76.223966339496471</v>
      </c>
      <c r="H408" t="s">
        <v>108</v>
      </c>
      <c r="I408" t="s">
        <v>20</v>
      </c>
      <c r="J408" t="s">
        <v>1351</v>
      </c>
      <c r="K408" s="10" t="str">
        <f>VLOOKUP(tblSalaries[[#This Row],[Where do you work]],tblCountries[[Actual]:[Mapping2]],3,FALSE)</f>
        <v>EU-16</v>
      </c>
      <c r="L408" t="s">
        <v>13</v>
      </c>
      <c r="M408">
        <v>14</v>
      </c>
      <c r="N408" s="10" t="str">
        <f>VLOOKUP(tblSalaries[[#This Row],[Years of Experience]],Table3[#Data],2,FALSE)</f>
        <v>11-15</v>
      </c>
      <c r="O408" s="10">
        <f>VLOOKUP(tblSalaries[[#This Row],[How many hours of a day you work on Excel]],Table8[#Data],2,FALSE)</f>
        <v>8</v>
      </c>
    </row>
    <row r="409" spans="2:15" ht="15" customHeight="1" x14ac:dyDescent="0.2">
      <c r="B409" t="s">
        <v>3382</v>
      </c>
      <c r="C409" s="1">
        <v>41058.964918981481</v>
      </c>
      <c r="D409" s="4">
        <v>65000</v>
      </c>
      <c r="E409">
        <v>65000</v>
      </c>
      <c r="F409" t="s">
        <v>6</v>
      </c>
      <c r="G409" s="10">
        <f>tblSalaries[[#This Row],[clean Salary (in local currency)]]*VLOOKUP(tblSalaries[[#This Row],[Currency]],tblXrate[#Data],2,FALSE)/1000</f>
        <v>65</v>
      </c>
      <c r="H409" t="s">
        <v>153</v>
      </c>
      <c r="I409" t="s">
        <v>20</v>
      </c>
      <c r="J409" t="s">
        <v>15</v>
      </c>
      <c r="K409" s="10" t="str">
        <f>VLOOKUP(tblSalaries[[#This Row],[Where do you work]],tblCountries[[Actual]:[Mapping2]],3,FALSE)</f>
        <v>USA</v>
      </c>
      <c r="L409" t="s">
        <v>13</v>
      </c>
      <c r="M409">
        <v>14</v>
      </c>
      <c r="N409" s="10" t="str">
        <f>VLOOKUP(tblSalaries[[#This Row],[Years of Experience]],Table3[#Data],2,FALSE)</f>
        <v>11-15</v>
      </c>
      <c r="O409" s="10">
        <f>VLOOKUP(tblSalaries[[#This Row],[How many hours of a day you work on Excel]],Table8[#Data],2,FALSE)</f>
        <v>8</v>
      </c>
    </row>
    <row r="410" spans="2:15" ht="15" customHeight="1" x14ac:dyDescent="0.2">
      <c r="B410" t="s">
        <v>3102</v>
      </c>
      <c r="C410" s="1">
        <v>41057.720590277779</v>
      </c>
      <c r="D410" s="4">
        <v>60000</v>
      </c>
      <c r="E410">
        <v>60000</v>
      </c>
      <c r="F410" t="s">
        <v>6</v>
      </c>
      <c r="G410" s="10">
        <f>tblSalaries[[#This Row],[clean Salary (in local currency)]]*VLOOKUP(tblSalaries[[#This Row],[Currency]],tblXrate[#Data],2,FALSE)/1000</f>
        <v>60</v>
      </c>
      <c r="H410" t="s">
        <v>635</v>
      </c>
      <c r="I410" t="s">
        <v>52</v>
      </c>
      <c r="J410" t="s">
        <v>8</v>
      </c>
      <c r="K410" s="10" t="str">
        <f>VLOOKUP(tblSalaries[[#This Row],[Where do you work]],tblCountries[[Actual]:[Mapping2]],3,FALSE)</f>
        <v>India</v>
      </c>
      <c r="L410" t="s">
        <v>13</v>
      </c>
      <c r="M410">
        <v>14</v>
      </c>
      <c r="N410" s="10" t="str">
        <f>VLOOKUP(tblSalaries[[#This Row],[Years of Experience]],Table3[#Data],2,FALSE)</f>
        <v>11-15</v>
      </c>
      <c r="O410" s="10">
        <f>VLOOKUP(tblSalaries[[#This Row],[How many hours of a day you work on Excel]],Table8[#Data],2,FALSE)</f>
        <v>8</v>
      </c>
    </row>
    <row r="411" spans="2:15" ht="15" customHeight="1" x14ac:dyDescent="0.2">
      <c r="B411" t="s">
        <v>3189</v>
      </c>
      <c r="C411" s="1">
        <v>41058.008599537039</v>
      </c>
      <c r="D411" s="4">
        <v>23000</v>
      </c>
      <c r="E411">
        <v>23000</v>
      </c>
      <c r="F411" t="s">
        <v>6</v>
      </c>
      <c r="G411" s="10">
        <f>tblSalaries[[#This Row],[clean Salary (in local currency)]]*VLOOKUP(tblSalaries[[#This Row],[Currency]],tblXrate[#Data],2,FALSE)/1000</f>
        <v>23</v>
      </c>
      <c r="H411" t="s">
        <v>1358</v>
      </c>
      <c r="I411" t="s">
        <v>310</v>
      </c>
      <c r="J411" t="s">
        <v>133</v>
      </c>
      <c r="K411" s="10" t="str">
        <f>VLOOKUP(tblSalaries[[#This Row],[Where do you work]],tblCountries[[Actual]:[Mapping2]],3,FALSE)</f>
        <v>Middle East</v>
      </c>
      <c r="L411" t="s">
        <v>13</v>
      </c>
      <c r="M411">
        <v>14</v>
      </c>
      <c r="N411" s="10" t="str">
        <f>VLOOKUP(tblSalaries[[#This Row],[Years of Experience]],Table3[#Data],2,FALSE)</f>
        <v>11-15</v>
      </c>
      <c r="O411" s="10">
        <f>VLOOKUP(tblSalaries[[#This Row],[How many hours of a day you work on Excel]],Table8[#Data],2,FALSE)</f>
        <v>8</v>
      </c>
    </row>
    <row r="412" spans="2:15" ht="15" customHeight="1" x14ac:dyDescent="0.2">
      <c r="B412" t="s">
        <v>2763</v>
      </c>
      <c r="C412" s="1">
        <v>41055.739282407405</v>
      </c>
      <c r="D412" s="4" t="s">
        <v>886</v>
      </c>
      <c r="E412">
        <v>1200000</v>
      </c>
      <c r="F412" t="s">
        <v>40</v>
      </c>
      <c r="G412" s="10">
        <f>tblSalaries[[#This Row],[clean Salary (in local currency)]]*VLOOKUP(tblSalaries[[#This Row],[Currency]],tblXrate[#Data],2,FALSE)/1000</f>
        <v>21.369500024931082</v>
      </c>
      <c r="H412" t="s">
        <v>887</v>
      </c>
      <c r="I412" t="s">
        <v>52</v>
      </c>
      <c r="J412" t="s">
        <v>8</v>
      </c>
      <c r="K412" s="10" t="str">
        <f>VLOOKUP(tblSalaries[[#This Row],[Where do you work]],tblCountries[[Actual]:[Mapping2]],3,FALSE)</f>
        <v>India</v>
      </c>
      <c r="L412" t="s">
        <v>13</v>
      </c>
      <c r="M412">
        <v>14</v>
      </c>
      <c r="N412" s="10" t="str">
        <f>VLOOKUP(tblSalaries[[#This Row],[Years of Experience]],Table3[#Data],2,FALSE)</f>
        <v>11-15</v>
      </c>
      <c r="O412" s="10">
        <f>VLOOKUP(tblSalaries[[#This Row],[How many hours of a day you work on Excel]],Table8[#Data],2,FALSE)</f>
        <v>8</v>
      </c>
    </row>
    <row r="413" spans="2:15" ht="15" customHeight="1" x14ac:dyDescent="0.2">
      <c r="B413" t="s">
        <v>3327</v>
      </c>
      <c r="C413" s="1">
        <v>41058.773009259261</v>
      </c>
      <c r="D413" s="4">
        <v>80000</v>
      </c>
      <c r="E413">
        <v>80000</v>
      </c>
      <c r="F413" t="s">
        <v>6</v>
      </c>
      <c r="G413" s="10">
        <f>tblSalaries[[#This Row],[clean Salary (in local currency)]]*VLOOKUP(tblSalaries[[#This Row],[Currency]],tblXrate[#Data],2,FALSE)/1000</f>
        <v>80</v>
      </c>
      <c r="H413" t="s">
        <v>1252</v>
      </c>
      <c r="I413" t="s">
        <v>20</v>
      </c>
      <c r="J413" t="s">
        <v>15</v>
      </c>
      <c r="K413" s="10" t="str">
        <f>VLOOKUP(tblSalaries[[#This Row],[Where do you work]],tblCountries[[Actual]:[Mapping2]],3,FALSE)</f>
        <v>USA</v>
      </c>
      <c r="L413" t="s">
        <v>25</v>
      </c>
      <c r="M413">
        <v>14</v>
      </c>
      <c r="N413" s="10" t="str">
        <f>VLOOKUP(tblSalaries[[#This Row],[Years of Experience]],Table3[#Data],2,FALSE)</f>
        <v>11-15</v>
      </c>
      <c r="O413" s="10">
        <f>VLOOKUP(tblSalaries[[#This Row],[How many hours of a day you work on Excel]],Table8[#Data],2,FALSE)</f>
        <v>1.5</v>
      </c>
    </row>
    <row r="414" spans="2:15" ht="15" customHeight="1" x14ac:dyDescent="0.2">
      <c r="B414" t="s">
        <v>3766</v>
      </c>
      <c r="C414" s="1">
        <v>41072.113391203704</v>
      </c>
      <c r="D414" s="4" t="s">
        <v>1908</v>
      </c>
      <c r="E414">
        <v>65000</v>
      </c>
      <c r="F414" t="s">
        <v>6</v>
      </c>
      <c r="G414" s="10">
        <f>tblSalaries[[#This Row],[clean Salary (in local currency)]]*VLOOKUP(tblSalaries[[#This Row],[Currency]],tblXrate[#Data],2,FALSE)/1000</f>
        <v>65</v>
      </c>
      <c r="H414" t="s">
        <v>1909</v>
      </c>
      <c r="I414" t="s">
        <v>20</v>
      </c>
      <c r="J414" t="s">
        <v>15</v>
      </c>
      <c r="K414" s="10" t="str">
        <f>VLOOKUP(tblSalaries[[#This Row],[Where do you work]],tblCountries[[Actual]:[Mapping2]],3,FALSE)</f>
        <v>USA</v>
      </c>
      <c r="L414" t="s">
        <v>9</v>
      </c>
      <c r="M414">
        <v>14</v>
      </c>
      <c r="N414" s="10" t="str">
        <f>VLOOKUP(tblSalaries[[#This Row],[Years of Experience]],Table3[#Data],2,FALSE)</f>
        <v>11-15</v>
      </c>
      <c r="O414" s="10">
        <f>VLOOKUP(tblSalaries[[#This Row],[How many hours of a day you work on Excel]],Table8[#Data],2,FALSE)</f>
        <v>5</v>
      </c>
    </row>
    <row r="415" spans="2:15" ht="15" customHeight="1" x14ac:dyDescent="0.2">
      <c r="B415" t="s">
        <v>3110</v>
      </c>
      <c r="C415" s="1">
        <v>41057.738159722219</v>
      </c>
      <c r="D415" s="4">
        <v>50000</v>
      </c>
      <c r="E415">
        <v>50000</v>
      </c>
      <c r="F415" t="s">
        <v>22</v>
      </c>
      <c r="G415" s="10">
        <f>tblSalaries[[#This Row],[clean Salary (in local currency)]]*VLOOKUP(tblSalaries[[#This Row],[Currency]],tblXrate[#Data],2,FALSE)/1000</f>
        <v>63.519971949580388</v>
      </c>
      <c r="H415" t="s">
        <v>1262</v>
      </c>
      <c r="I415" t="s">
        <v>279</v>
      </c>
      <c r="J415" t="s">
        <v>30</v>
      </c>
      <c r="K415" s="10" t="str">
        <f>VLOOKUP(tblSalaries[[#This Row],[Where do you work]],tblCountries[[Actual]:[Mapping2]],3,FALSE)</f>
        <v>EU-16</v>
      </c>
      <c r="L415" t="s">
        <v>18</v>
      </c>
      <c r="M415">
        <v>14</v>
      </c>
      <c r="N415" s="10" t="str">
        <f>VLOOKUP(tblSalaries[[#This Row],[Years of Experience]],Table3[#Data],2,FALSE)</f>
        <v>11-15</v>
      </c>
      <c r="O415" s="10">
        <f>VLOOKUP(tblSalaries[[#This Row],[How many hours of a day you work on Excel]],Table8[#Data],2,FALSE)</f>
        <v>2.5</v>
      </c>
    </row>
    <row r="416" spans="2:15" ht="15" customHeight="1" x14ac:dyDescent="0.2">
      <c r="B416" t="s">
        <v>3149</v>
      </c>
      <c r="C416" s="1">
        <v>41057.942210648151</v>
      </c>
      <c r="D416" s="4">
        <v>59000</v>
      </c>
      <c r="E416">
        <v>59000</v>
      </c>
      <c r="F416" t="s">
        <v>6</v>
      </c>
      <c r="G416" s="10">
        <f>tblSalaries[[#This Row],[clean Salary (in local currency)]]*VLOOKUP(tblSalaries[[#This Row],[Currency]],tblXrate[#Data],2,FALSE)/1000</f>
        <v>59</v>
      </c>
      <c r="H416" t="s">
        <v>394</v>
      </c>
      <c r="I416" t="s">
        <v>20</v>
      </c>
      <c r="J416" t="s">
        <v>15</v>
      </c>
      <c r="K416" s="10" t="str">
        <f>VLOOKUP(tblSalaries[[#This Row],[Where do you work]],tblCountries[[Actual]:[Mapping2]],3,FALSE)</f>
        <v>USA</v>
      </c>
      <c r="L416" t="s">
        <v>9</v>
      </c>
      <c r="M416">
        <v>14</v>
      </c>
      <c r="N416" s="10" t="str">
        <f>VLOOKUP(tblSalaries[[#This Row],[Years of Experience]],Table3[#Data],2,FALSE)</f>
        <v>11-15</v>
      </c>
      <c r="O416" s="10">
        <f>VLOOKUP(tblSalaries[[#This Row],[How many hours of a day you work on Excel]],Table8[#Data],2,FALSE)</f>
        <v>5</v>
      </c>
    </row>
    <row r="417" spans="2:15" ht="15" customHeight="1" x14ac:dyDescent="0.2">
      <c r="B417" t="s">
        <v>3115</v>
      </c>
      <c r="C417" s="1">
        <v>41057.758055555554</v>
      </c>
      <c r="D417" s="4" t="s">
        <v>1268</v>
      </c>
      <c r="E417">
        <v>45000</v>
      </c>
      <c r="F417" t="s">
        <v>22</v>
      </c>
      <c r="G417" s="10">
        <f>tblSalaries[[#This Row],[clean Salary (in local currency)]]*VLOOKUP(tblSalaries[[#This Row],[Currency]],tblXrate[#Data],2,FALSE)/1000</f>
        <v>57.16797475462235</v>
      </c>
      <c r="H417" t="s">
        <v>1269</v>
      </c>
      <c r="I417" t="s">
        <v>52</v>
      </c>
      <c r="J417" t="s">
        <v>608</v>
      </c>
      <c r="K417" s="10" t="str">
        <f>VLOOKUP(tblSalaries[[#This Row],[Where do you work]],tblCountries[[Actual]:[Mapping2]],3,FALSE)</f>
        <v>EU-16</v>
      </c>
      <c r="L417" t="s">
        <v>9</v>
      </c>
      <c r="M417">
        <v>14</v>
      </c>
      <c r="N417" s="10" t="str">
        <f>VLOOKUP(tblSalaries[[#This Row],[Years of Experience]],Table3[#Data],2,FALSE)</f>
        <v>11-15</v>
      </c>
      <c r="O417" s="10">
        <f>VLOOKUP(tblSalaries[[#This Row],[How many hours of a day you work on Excel]],Table8[#Data],2,FALSE)</f>
        <v>5</v>
      </c>
    </row>
    <row r="418" spans="2:15" ht="15" customHeight="1" x14ac:dyDescent="0.2">
      <c r="B418" t="s">
        <v>3785</v>
      </c>
      <c r="C418" s="1">
        <v>41073.025972222225</v>
      </c>
      <c r="D418" s="4" t="s">
        <v>1268</v>
      </c>
      <c r="E418">
        <v>45000</v>
      </c>
      <c r="F418" t="s">
        <v>22</v>
      </c>
      <c r="G418" s="10">
        <f>tblSalaries[[#This Row],[clean Salary (in local currency)]]*VLOOKUP(tblSalaries[[#This Row],[Currency]],tblXrate[#Data],2,FALSE)/1000</f>
        <v>57.16797475462235</v>
      </c>
      <c r="H418" t="s">
        <v>1922</v>
      </c>
      <c r="I418" t="s">
        <v>20</v>
      </c>
      <c r="J418" t="s">
        <v>628</v>
      </c>
      <c r="K418" s="10" t="str">
        <f>VLOOKUP(tblSalaries[[#This Row],[Where do you work]],tblCountries[[Actual]:[Mapping2]],3,FALSE)</f>
        <v>EU-16</v>
      </c>
      <c r="L418" t="s">
        <v>18</v>
      </c>
      <c r="M418">
        <v>14</v>
      </c>
      <c r="N418" s="10" t="str">
        <f>VLOOKUP(tblSalaries[[#This Row],[Years of Experience]],Table3[#Data],2,FALSE)</f>
        <v>11-15</v>
      </c>
      <c r="O418" s="10">
        <f>VLOOKUP(tblSalaries[[#This Row],[How many hours of a day you work on Excel]],Table8[#Data],2,FALSE)</f>
        <v>2.5</v>
      </c>
    </row>
    <row r="419" spans="2:15" ht="15" customHeight="1" x14ac:dyDescent="0.2">
      <c r="B419" t="s">
        <v>3478</v>
      </c>
      <c r="C419" s="1">
        <v>41059.959583333337</v>
      </c>
      <c r="D419" s="4">
        <v>55000</v>
      </c>
      <c r="E419">
        <v>55000</v>
      </c>
      <c r="F419" t="s">
        <v>6</v>
      </c>
      <c r="G419" s="10">
        <f>tblSalaries[[#This Row],[clean Salary (in local currency)]]*VLOOKUP(tblSalaries[[#This Row],[Currency]],tblXrate[#Data],2,FALSE)/1000</f>
        <v>55</v>
      </c>
      <c r="H419" t="s">
        <v>1656</v>
      </c>
      <c r="I419" t="s">
        <v>52</v>
      </c>
      <c r="J419" t="s">
        <v>15</v>
      </c>
      <c r="K419" s="10" t="str">
        <f>VLOOKUP(tblSalaries[[#This Row],[Where do you work]],tblCountries[[Actual]:[Mapping2]],3,FALSE)</f>
        <v>USA</v>
      </c>
      <c r="L419" t="s">
        <v>18</v>
      </c>
      <c r="M419">
        <v>14</v>
      </c>
      <c r="N419" s="10" t="str">
        <f>VLOOKUP(tblSalaries[[#This Row],[Years of Experience]],Table3[#Data],2,FALSE)</f>
        <v>11-15</v>
      </c>
      <c r="O419" s="10">
        <f>VLOOKUP(tblSalaries[[#This Row],[How many hours of a day you work on Excel]],Table8[#Data],2,FALSE)</f>
        <v>2.5</v>
      </c>
    </row>
    <row r="420" spans="2:15" ht="15" customHeight="1" x14ac:dyDescent="0.2">
      <c r="B420" t="s">
        <v>3512</v>
      </c>
      <c r="C420" s="1">
        <v>41060.677905092591</v>
      </c>
      <c r="D420" s="4" t="s">
        <v>1686</v>
      </c>
      <c r="E420">
        <v>30500</v>
      </c>
      <c r="F420" t="s">
        <v>69</v>
      </c>
      <c r="G420" s="10">
        <f>tblSalaries[[#This Row],[clean Salary (in local currency)]]*VLOOKUP(tblSalaries[[#This Row],[Currency]],tblXrate[#Data],2,FALSE)/1000</f>
        <v>48.073437298052163</v>
      </c>
      <c r="H420" t="s">
        <v>1687</v>
      </c>
      <c r="I420" t="s">
        <v>356</v>
      </c>
      <c r="J420" t="s">
        <v>71</v>
      </c>
      <c r="K420" s="10" t="str">
        <f>VLOOKUP(tblSalaries[[#This Row],[Where do you work]],tblCountries[[Actual]:[Mapping2]],3,FALSE)</f>
        <v>UK</v>
      </c>
      <c r="L420" t="s">
        <v>9</v>
      </c>
      <c r="M420">
        <v>14</v>
      </c>
      <c r="N420" s="10" t="str">
        <f>VLOOKUP(tblSalaries[[#This Row],[Years of Experience]],Table3[#Data],2,FALSE)</f>
        <v>11-15</v>
      </c>
      <c r="O420" s="10">
        <f>VLOOKUP(tblSalaries[[#This Row],[How many hours of a day you work on Excel]],Table8[#Data],2,FALSE)</f>
        <v>5</v>
      </c>
    </row>
    <row r="421" spans="2:15" ht="15" customHeight="1" x14ac:dyDescent="0.2">
      <c r="B421" t="s">
        <v>3223</v>
      </c>
      <c r="C421" s="1">
        <v>41058.174976851849</v>
      </c>
      <c r="D421" s="4" t="s">
        <v>137</v>
      </c>
      <c r="E421">
        <v>30000</v>
      </c>
      <c r="F421" t="s">
        <v>69</v>
      </c>
      <c r="G421" s="10">
        <f>tblSalaries[[#This Row],[clean Salary (in local currency)]]*VLOOKUP(tblSalaries[[#This Row],[Currency]],tblXrate[#Data],2,FALSE)/1000</f>
        <v>47.285348162018529</v>
      </c>
      <c r="H421" t="s">
        <v>1391</v>
      </c>
      <c r="I421" t="s">
        <v>67</v>
      </c>
      <c r="J421" t="s">
        <v>71</v>
      </c>
      <c r="K421" s="10" t="str">
        <f>VLOOKUP(tblSalaries[[#This Row],[Where do you work]],tblCountries[[Actual]:[Mapping2]],3,FALSE)</f>
        <v>UK</v>
      </c>
      <c r="L421" t="s">
        <v>9</v>
      </c>
      <c r="M421">
        <v>14</v>
      </c>
      <c r="N421" s="10" t="str">
        <f>VLOOKUP(tblSalaries[[#This Row],[Years of Experience]],Table3[#Data],2,FALSE)</f>
        <v>11-15</v>
      </c>
      <c r="O421" s="10">
        <f>VLOOKUP(tblSalaries[[#This Row],[How many hours of a day you work on Excel]],Table8[#Data],2,FALSE)</f>
        <v>5</v>
      </c>
    </row>
    <row r="422" spans="2:15" ht="15" customHeight="1" x14ac:dyDescent="0.2">
      <c r="B422" t="s">
        <v>3122</v>
      </c>
      <c r="C422" s="1">
        <v>41057.785127314812</v>
      </c>
      <c r="D422" s="4">
        <v>29000</v>
      </c>
      <c r="E422">
        <v>29000</v>
      </c>
      <c r="F422" t="s">
        <v>69</v>
      </c>
      <c r="G422" s="10">
        <f>tblSalaries[[#This Row],[clean Salary (in local currency)]]*VLOOKUP(tblSalaries[[#This Row],[Currency]],tblXrate[#Data],2,FALSE)/1000</f>
        <v>45.709169889951241</v>
      </c>
      <c r="H422" t="s">
        <v>14</v>
      </c>
      <c r="I422" t="s">
        <v>20</v>
      </c>
      <c r="J422" t="s">
        <v>71</v>
      </c>
      <c r="K422" s="10" t="str">
        <f>VLOOKUP(tblSalaries[[#This Row],[Where do you work]],tblCountries[[Actual]:[Mapping2]],3,FALSE)</f>
        <v>UK</v>
      </c>
      <c r="L422" t="s">
        <v>9</v>
      </c>
      <c r="M422">
        <v>14</v>
      </c>
      <c r="N422" s="10" t="str">
        <f>VLOOKUP(tblSalaries[[#This Row],[Years of Experience]],Table3[#Data],2,FALSE)</f>
        <v>11-15</v>
      </c>
      <c r="O422" s="10">
        <f>VLOOKUP(tblSalaries[[#This Row],[How many hours of a day you work on Excel]],Table8[#Data],2,FALSE)</f>
        <v>5</v>
      </c>
    </row>
    <row r="423" spans="2:15" ht="15" customHeight="1" x14ac:dyDescent="0.2">
      <c r="B423" t="s">
        <v>3683</v>
      </c>
      <c r="C423" s="1">
        <v>41066.786145833335</v>
      </c>
      <c r="D423" s="4">
        <v>700</v>
      </c>
      <c r="E423">
        <v>8400</v>
      </c>
      <c r="F423" t="s">
        <v>6</v>
      </c>
      <c r="G423" s="10">
        <f>tblSalaries[[#This Row],[clean Salary (in local currency)]]*VLOOKUP(tblSalaries[[#This Row],[Currency]],tblXrate[#Data],2,FALSE)/1000</f>
        <v>8.4</v>
      </c>
      <c r="H423" t="s">
        <v>1846</v>
      </c>
      <c r="I423" t="s">
        <v>20</v>
      </c>
      <c r="J423" t="s">
        <v>997</v>
      </c>
      <c r="K423" s="10" t="str">
        <f>VLOOKUP(tblSalaries[[#This Row],[Where do you work]],tblCountries[[Actual]:[Mapping2]],3,FALSE)</f>
        <v>East&amp;South Asia</v>
      </c>
      <c r="L423" t="s">
        <v>9</v>
      </c>
      <c r="M423">
        <v>14</v>
      </c>
      <c r="N423" s="10" t="str">
        <f>VLOOKUP(tblSalaries[[#This Row],[Years of Experience]],Table3[#Data],2,FALSE)</f>
        <v>11-15</v>
      </c>
      <c r="O423" s="10">
        <f>VLOOKUP(tblSalaries[[#This Row],[How many hours of a day you work on Excel]],Table8[#Data],2,FALSE)</f>
        <v>5</v>
      </c>
    </row>
    <row r="424" spans="2:15" ht="15" customHeight="1" x14ac:dyDescent="0.2">
      <c r="B424" t="s">
        <v>2692</v>
      </c>
      <c r="C424" s="1">
        <v>41055.571076388886</v>
      </c>
      <c r="D424" s="4">
        <v>180000</v>
      </c>
      <c r="E424">
        <v>180000</v>
      </c>
      <c r="F424" t="s">
        <v>40</v>
      </c>
      <c r="G424" s="10">
        <f>tblSalaries[[#This Row],[clean Salary (in local currency)]]*VLOOKUP(tblSalaries[[#This Row],[Currency]],tblXrate[#Data],2,FALSE)/1000</f>
        <v>3.2054250037396623</v>
      </c>
      <c r="H424" t="s">
        <v>805</v>
      </c>
      <c r="I424" t="s">
        <v>310</v>
      </c>
      <c r="J424" t="s">
        <v>8</v>
      </c>
      <c r="K424" s="10" t="str">
        <f>VLOOKUP(tblSalaries[[#This Row],[Where do you work]],tblCountries[[Actual]:[Mapping2]],3,FALSE)</f>
        <v>India</v>
      </c>
      <c r="L424" t="s">
        <v>18</v>
      </c>
      <c r="M424">
        <v>14</v>
      </c>
      <c r="N424" s="10" t="str">
        <f>VLOOKUP(tblSalaries[[#This Row],[Years of Experience]],Table3[#Data],2,FALSE)</f>
        <v>11-15</v>
      </c>
      <c r="O424" s="10">
        <f>VLOOKUP(tblSalaries[[#This Row],[How many hours of a day you work on Excel]],Table8[#Data],2,FALSE)</f>
        <v>2.5</v>
      </c>
    </row>
    <row r="425" spans="2:15" ht="15" customHeight="1" x14ac:dyDescent="0.2">
      <c r="B425" t="s">
        <v>3199</v>
      </c>
      <c r="C425" s="1">
        <v>41058.032835648148</v>
      </c>
      <c r="D425" s="4">
        <v>95856</v>
      </c>
      <c r="E425">
        <v>95856</v>
      </c>
      <c r="F425" t="s">
        <v>6</v>
      </c>
      <c r="G425" s="10">
        <f>tblSalaries[[#This Row],[clean Salary (in local currency)]]*VLOOKUP(tblSalaries[[#This Row],[Currency]],tblXrate[#Data],2,FALSE)/1000</f>
        <v>95.855999999999995</v>
      </c>
      <c r="H425" t="s">
        <v>20</v>
      </c>
      <c r="I425" t="s">
        <v>20</v>
      </c>
      <c r="J425" t="s">
        <v>15</v>
      </c>
      <c r="K425" s="10" t="str">
        <f>VLOOKUP(tblSalaries[[#This Row],[Where do you work]],tblCountries[[Actual]:[Mapping2]],3,FALSE)</f>
        <v>USA</v>
      </c>
      <c r="L425" t="s">
        <v>18</v>
      </c>
      <c r="M425">
        <v>13</v>
      </c>
      <c r="N425" s="10" t="str">
        <f>VLOOKUP(tblSalaries[[#This Row],[Years of Experience]],Table3[#Data],2,FALSE)</f>
        <v>11-15</v>
      </c>
      <c r="O425" s="10">
        <f>VLOOKUP(tblSalaries[[#This Row],[How many hours of a day you work on Excel]],Table8[#Data],2,FALSE)</f>
        <v>2.5</v>
      </c>
    </row>
    <row r="426" spans="2:15" ht="15" customHeight="1" x14ac:dyDescent="0.2">
      <c r="B426" t="s">
        <v>2808</v>
      </c>
      <c r="C426" s="1">
        <v>41055.932615740741</v>
      </c>
      <c r="D426" s="4">
        <v>95000</v>
      </c>
      <c r="E426">
        <v>95000</v>
      </c>
      <c r="F426" t="s">
        <v>6</v>
      </c>
      <c r="G426" s="10">
        <f>tblSalaries[[#This Row],[clean Salary (in local currency)]]*VLOOKUP(tblSalaries[[#This Row],[Currency]],tblXrate[#Data],2,FALSE)/1000</f>
        <v>95</v>
      </c>
      <c r="H426" t="s">
        <v>207</v>
      </c>
      <c r="I426" t="s">
        <v>20</v>
      </c>
      <c r="J426" t="s">
        <v>15</v>
      </c>
      <c r="K426" s="10" t="str">
        <f>VLOOKUP(tblSalaries[[#This Row],[Where do you work]],tblCountries[[Actual]:[Mapping2]],3,FALSE)</f>
        <v>USA</v>
      </c>
      <c r="L426" t="s">
        <v>18</v>
      </c>
      <c r="M426">
        <v>13</v>
      </c>
      <c r="N426" s="10" t="str">
        <f>VLOOKUP(tblSalaries[[#This Row],[Years of Experience]],Table3[#Data],2,FALSE)</f>
        <v>11-15</v>
      </c>
      <c r="O426" s="10">
        <f>VLOOKUP(tblSalaries[[#This Row],[How many hours of a day you work on Excel]],Table8[#Data],2,FALSE)</f>
        <v>2.5</v>
      </c>
    </row>
    <row r="427" spans="2:15" ht="15" customHeight="1" x14ac:dyDescent="0.2">
      <c r="B427" t="s">
        <v>2951</v>
      </c>
      <c r="C427" s="1">
        <v>41057.24386574074</v>
      </c>
      <c r="D427" s="4" t="s">
        <v>1102</v>
      </c>
      <c r="E427">
        <v>90000</v>
      </c>
      <c r="F427" t="s">
        <v>82</v>
      </c>
      <c r="G427" s="10">
        <f>tblSalaries[[#This Row],[clean Salary (in local currency)]]*VLOOKUP(tblSalaries[[#This Row],[Currency]],tblXrate[#Data],2,FALSE)/1000</f>
        <v>91.791869076237219</v>
      </c>
      <c r="H427" t="s">
        <v>926</v>
      </c>
      <c r="I427" t="s">
        <v>20</v>
      </c>
      <c r="J427" t="s">
        <v>84</v>
      </c>
      <c r="K427" s="10" t="str">
        <f>VLOOKUP(tblSalaries[[#This Row],[Where do you work]],tblCountries[[Actual]:[Mapping2]],3,FALSE)</f>
        <v>Australia &amp; NZ</v>
      </c>
      <c r="L427" t="s">
        <v>9</v>
      </c>
      <c r="M427">
        <v>13</v>
      </c>
      <c r="N427" s="10" t="str">
        <f>VLOOKUP(tblSalaries[[#This Row],[Years of Experience]],Table3[#Data],2,FALSE)</f>
        <v>11-15</v>
      </c>
      <c r="O427" s="10">
        <f>VLOOKUP(tblSalaries[[#This Row],[How many hours of a day you work on Excel]],Table8[#Data],2,FALSE)</f>
        <v>5</v>
      </c>
    </row>
    <row r="428" spans="2:15" ht="15" customHeight="1" x14ac:dyDescent="0.2">
      <c r="B428" t="s">
        <v>3183</v>
      </c>
      <c r="C428" s="1">
        <v>41057.995162037034</v>
      </c>
      <c r="D428" s="4">
        <v>1100000</v>
      </c>
      <c r="E428">
        <v>1100000</v>
      </c>
      <c r="F428" t="s">
        <v>40</v>
      </c>
      <c r="G428" s="10">
        <f>tblSalaries[[#This Row],[clean Salary (in local currency)]]*VLOOKUP(tblSalaries[[#This Row],[Currency]],tblXrate[#Data],2,FALSE)/1000</f>
        <v>19.588708356186824</v>
      </c>
      <c r="H428" t="s">
        <v>1353</v>
      </c>
      <c r="I428" t="s">
        <v>356</v>
      </c>
      <c r="J428" t="s">
        <v>8</v>
      </c>
      <c r="K428" s="10" t="str">
        <f>VLOOKUP(tblSalaries[[#This Row],[Where do you work]],tblCountries[[Actual]:[Mapping2]],3,FALSE)</f>
        <v>India</v>
      </c>
      <c r="L428" t="s">
        <v>13</v>
      </c>
      <c r="M428">
        <v>13</v>
      </c>
      <c r="N428" s="10" t="str">
        <f>VLOOKUP(tblSalaries[[#This Row],[Years of Experience]],Table3[#Data],2,FALSE)</f>
        <v>11-15</v>
      </c>
      <c r="O428" s="10">
        <f>VLOOKUP(tblSalaries[[#This Row],[How many hours of a day you work on Excel]],Table8[#Data],2,FALSE)</f>
        <v>8</v>
      </c>
    </row>
    <row r="429" spans="2:15" ht="15" customHeight="1" x14ac:dyDescent="0.2">
      <c r="B429" t="s">
        <v>3460</v>
      </c>
      <c r="C429" s="1">
        <v>41059.821412037039</v>
      </c>
      <c r="D429" s="4">
        <v>77000</v>
      </c>
      <c r="E429">
        <v>77000</v>
      </c>
      <c r="F429" t="s">
        <v>6</v>
      </c>
      <c r="G429" s="10">
        <f>tblSalaries[[#This Row],[clean Salary (in local currency)]]*VLOOKUP(tblSalaries[[#This Row],[Currency]],tblXrate[#Data],2,FALSE)/1000</f>
        <v>77</v>
      </c>
      <c r="H429" t="s">
        <v>1642</v>
      </c>
      <c r="I429" t="s">
        <v>279</v>
      </c>
      <c r="J429" t="s">
        <v>15</v>
      </c>
      <c r="K429" s="10" t="str">
        <f>VLOOKUP(tblSalaries[[#This Row],[Where do you work]],tblCountries[[Actual]:[Mapping2]],3,FALSE)</f>
        <v>USA</v>
      </c>
      <c r="L429" t="s">
        <v>18</v>
      </c>
      <c r="M429">
        <v>13</v>
      </c>
      <c r="N429" s="10" t="str">
        <f>VLOOKUP(tblSalaries[[#This Row],[Years of Experience]],Table3[#Data],2,FALSE)</f>
        <v>11-15</v>
      </c>
      <c r="O429" s="10">
        <f>VLOOKUP(tblSalaries[[#This Row],[How many hours of a day you work on Excel]],Table8[#Data],2,FALSE)</f>
        <v>2.5</v>
      </c>
    </row>
    <row r="430" spans="2:15" ht="15" customHeight="1" x14ac:dyDescent="0.2">
      <c r="B430" t="s">
        <v>3733</v>
      </c>
      <c r="C430" s="1">
        <v>41069.074652777781</v>
      </c>
      <c r="D430" s="4">
        <v>72000</v>
      </c>
      <c r="E430">
        <v>72000</v>
      </c>
      <c r="F430" t="s">
        <v>6</v>
      </c>
      <c r="G430" s="10">
        <f>tblSalaries[[#This Row],[clean Salary (in local currency)]]*VLOOKUP(tblSalaries[[#This Row],[Currency]],tblXrate[#Data],2,FALSE)/1000</f>
        <v>72</v>
      </c>
      <c r="H430" t="s">
        <v>356</v>
      </c>
      <c r="I430" t="s">
        <v>356</v>
      </c>
      <c r="J430" t="s">
        <v>15</v>
      </c>
      <c r="K430" s="10" t="str">
        <f>VLOOKUP(tblSalaries[[#This Row],[Where do you work]],tblCountries[[Actual]:[Mapping2]],3,FALSE)</f>
        <v>USA</v>
      </c>
      <c r="L430" t="s">
        <v>18</v>
      </c>
      <c r="M430">
        <v>13</v>
      </c>
      <c r="N430" s="10" t="str">
        <f>VLOOKUP(tblSalaries[[#This Row],[Years of Experience]],Table3[#Data],2,FALSE)</f>
        <v>11-15</v>
      </c>
      <c r="O430" s="10">
        <f>VLOOKUP(tblSalaries[[#This Row],[How many hours of a day you work on Excel]],Table8[#Data],2,FALSE)</f>
        <v>2.5</v>
      </c>
    </row>
    <row r="431" spans="2:15" ht="15" customHeight="1" x14ac:dyDescent="0.2">
      <c r="B431" t="s">
        <v>3768</v>
      </c>
      <c r="C431" s="1">
        <v>41072.147534722222</v>
      </c>
      <c r="D431" s="4">
        <v>65000</v>
      </c>
      <c r="E431">
        <v>65000</v>
      </c>
      <c r="F431" t="s">
        <v>6</v>
      </c>
      <c r="G431" s="10">
        <f>tblSalaries[[#This Row],[clean Salary (in local currency)]]*VLOOKUP(tblSalaries[[#This Row],[Currency]],tblXrate[#Data],2,FALSE)/1000</f>
        <v>65</v>
      </c>
      <c r="H431" t="s">
        <v>296</v>
      </c>
      <c r="I431" t="s">
        <v>488</v>
      </c>
      <c r="J431" t="s">
        <v>15</v>
      </c>
      <c r="K431" s="10" t="str">
        <f>VLOOKUP(tblSalaries[[#This Row],[Where do you work]],tblCountries[[Actual]:[Mapping2]],3,FALSE)</f>
        <v>USA</v>
      </c>
      <c r="L431" t="s">
        <v>18</v>
      </c>
      <c r="M431">
        <v>13</v>
      </c>
      <c r="N431" s="10" t="str">
        <f>VLOOKUP(tblSalaries[[#This Row],[Years of Experience]],Table3[#Data],2,FALSE)</f>
        <v>11-15</v>
      </c>
      <c r="O431" s="10">
        <f>VLOOKUP(tblSalaries[[#This Row],[How many hours of a day you work on Excel]],Table8[#Data],2,FALSE)</f>
        <v>2.5</v>
      </c>
    </row>
    <row r="432" spans="2:15" ht="15" customHeight="1" x14ac:dyDescent="0.2">
      <c r="B432" t="s">
        <v>3389</v>
      </c>
      <c r="C432" s="1">
        <v>41059.001481481479</v>
      </c>
      <c r="D432" s="4">
        <v>64500</v>
      </c>
      <c r="E432">
        <v>64500</v>
      </c>
      <c r="F432" t="s">
        <v>6</v>
      </c>
      <c r="G432" s="10">
        <f>tblSalaries[[#This Row],[clean Salary (in local currency)]]*VLOOKUP(tblSalaries[[#This Row],[Currency]],tblXrate[#Data],2,FALSE)/1000</f>
        <v>64.5</v>
      </c>
      <c r="H432" t="s">
        <v>1570</v>
      </c>
      <c r="I432" t="s">
        <v>20</v>
      </c>
      <c r="J432" t="s">
        <v>15</v>
      </c>
      <c r="K432" s="10" t="str">
        <f>VLOOKUP(tblSalaries[[#This Row],[Where do you work]],tblCountries[[Actual]:[Mapping2]],3,FALSE)</f>
        <v>USA</v>
      </c>
      <c r="L432" t="s">
        <v>9</v>
      </c>
      <c r="M432">
        <v>13</v>
      </c>
      <c r="N432" s="10" t="str">
        <f>VLOOKUP(tblSalaries[[#This Row],[Years of Experience]],Table3[#Data],2,FALSE)</f>
        <v>11-15</v>
      </c>
      <c r="O432" s="10">
        <f>VLOOKUP(tblSalaries[[#This Row],[How many hours of a day you work on Excel]],Table8[#Data],2,FALSE)</f>
        <v>5</v>
      </c>
    </row>
    <row r="433" spans="2:15" ht="15" customHeight="1" x14ac:dyDescent="0.2">
      <c r="B433" t="s">
        <v>3467</v>
      </c>
      <c r="C433" s="1">
        <v>41059.866608796299</v>
      </c>
      <c r="D433" s="4" t="s">
        <v>1645</v>
      </c>
      <c r="E433">
        <v>50000</v>
      </c>
      <c r="F433" t="s">
        <v>6</v>
      </c>
      <c r="G433" s="10">
        <f>tblSalaries[[#This Row],[clean Salary (in local currency)]]*VLOOKUP(tblSalaries[[#This Row],[Currency]],tblXrate[#Data],2,FALSE)/1000</f>
        <v>50</v>
      </c>
      <c r="H433" t="s">
        <v>282</v>
      </c>
      <c r="I433" t="s">
        <v>20</v>
      </c>
      <c r="J433" t="s">
        <v>1176</v>
      </c>
      <c r="K433" s="10" t="str">
        <f>VLOOKUP(tblSalaries[[#This Row],[Where do you work]],tblCountries[[Actual]:[Mapping2]],3,FALSE)</f>
        <v>Middle East</v>
      </c>
      <c r="L433" t="s">
        <v>9</v>
      </c>
      <c r="M433">
        <v>13</v>
      </c>
      <c r="N433" s="10" t="str">
        <f>VLOOKUP(tblSalaries[[#This Row],[Years of Experience]],Table3[#Data],2,FALSE)</f>
        <v>11-15</v>
      </c>
      <c r="O433" s="10">
        <f>VLOOKUP(tblSalaries[[#This Row],[How many hours of a day you work on Excel]],Table8[#Data],2,FALSE)</f>
        <v>5</v>
      </c>
    </row>
    <row r="434" spans="2:15" ht="15" customHeight="1" x14ac:dyDescent="0.2">
      <c r="B434" t="s">
        <v>3609</v>
      </c>
      <c r="C434" s="1">
        <v>41063.506562499999</v>
      </c>
      <c r="D434" s="4" t="s">
        <v>1780</v>
      </c>
      <c r="E434">
        <v>1000000</v>
      </c>
      <c r="F434" t="s">
        <v>40</v>
      </c>
      <c r="G434" s="10">
        <f>tblSalaries[[#This Row],[clean Salary (in local currency)]]*VLOOKUP(tblSalaries[[#This Row],[Currency]],tblXrate[#Data],2,FALSE)/1000</f>
        <v>17.807916687442567</v>
      </c>
      <c r="H434" t="s">
        <v>1781</v>
      </c>
      <c r="I434" t="s">
        <v>52</v>
      </c>
      <c r="J434" t="s">
        <v>8</v>
      </c>
      <c r="K434" s="10" t="str">
        <f>VLOOKUP(tblSalaries[[#This Row],[Where do you work]],tblCountries[[Actual]:[Mapping2]],3,FALSE)</f>
        <v>India</v>
      </c>
      <c r="L434" t="s">
        <v>18</v>
      </c>
      <c r="M434">
        <v>13</v>
      </c>
      <c r="N434" s="10" t="str">
        <f>VLOOKUP(tblSalaries[[#This Row],[Years of Experience]],Table3[#Data],2,FALSE)</f>
        <v>11-15</v>
      </c>
      <c r="O434" s="10">
        <f>VLOOKUP(tblSalaries[[#This Row],[How many hours of a day you work on Excel]],Table8[#Data],2,FALSE)</f>
        <v>2.5</v>
      </c>
    </row>
    <row r="435" spans="2:15" ht="15" customHeight="1" x14ac:dyDescent="0.2">
      <c r="B435" t="s">
        <v>3190</v>
      </c>
      <c r="C435" s="1">
        <v>41058.011747685188</v>
      </c>
      <c r="D435" s="4" t="s">
        <v>1263</v>
      </c>
      <c r="E435">
        <v>900000</v>
      </c>
      <c r="F435" t="s">
        <v>40</v>
      </c>
      <c r="G435" s="10">
        <f>tblSalaries[[#This Row],[clean Salary (in local currency)]]*VLOOKUP(tblSalaries[[#This Row],[Currency]],tblXrate[#Data],2,FALSE)/1000</f>
        <v>16.02712501869831</v>
      </c>
      <c r="H435" t="s">
        <v>1359</v>
      </c>
      <c r="I435" t="s">
        <v>52</v>
      </c>
      <c r="J435" t="s">
        <v>8</v>
      </c>
      <c r="K435" s="10" t="str">
        <f>VLOOKUP(tblSalaries[[#This Row],[Where do you work]],tblCountries[[Actual]:[Mapping2]],3,FALSE)</f>
        <v>India</v>
      </c>
      <c r="L435" t="s">
        <v>25</v>
      </c>
      <c r="M435">
        <v>13</v>
      </c>
      <c r="N435" s="10" t="str">
        <f>VLOOKUP(tblSalaries[[#This Row],[Years of Experience]],Table3[#Data],2,FALSE)</f>
        <v>11-15</v>
      </c>
      <c r="O435" s="10">
        <f>VLOOKUP(tblSalaries[[#This Row],[How many hours of a day you work on Excel]],Table8[#Data],2,FALSE)</f>
        <v>1.5</v>
      </c>
    </row>
    <row r="436" spans="2:15" ht="15" customHeight="1" x14ac:dyDescent="0.2">
      <c r="B436" t="s">
        <v>2892</v>
      </c>
      <c r="C436" s="1">
        <v>41056.642824074072</v>
      </c>
      <c r="D436" s="4">
        <v>1300</v>
      </c>
      <c r="E436">
        <v>15600</v>
      </c>
      <c r="F436" t="s">
        <v>6</v>
      </c>
      <c r="G436" s="10">
        <f>tblSalaries[[#This Row],[clean Salary (in local currency)]]*VLOOKUP(tblSalaries[[#This Row],[Currency]],tblXrate[#Data],2,FALSE)/1000</f>
        <v>15.6</v>
      </c>
      <c r="H436" t="s">
        <v>1042</v>
      </c>
      <c r="I436" t="s">
        <v>488</v>
      </c>
      <c r="J436" t="s">
        <v>1043</v>
      </c>
      <c r="K436" s="10" t="str">
        <f>VLOOKUP(tblSalaries[[#This Row],[Where do you work]],tblCountries[[Actual]:[Mapping2]],3,FALSE)</f>
        <v>Middle East</v>
      </c>
      <c r="L436" t="s">
        <v>9</v>
      </c>
      <c r="M436">
        <v>13</v>
      </c>
      <c r="N436" s="10" t="str">
        <f>VLOOKUP(tblSalaries[[#This Row],[Years of Experience]],Table3[#Data],2,FALSE)</f>
        <v>11-15</v>
      </c>
      <c r="O436" s="10">
        <f>VLOOKUP(tblSalaries[[#This Row],[How many hours of a day you work on Excel]],Table8[#Data],2,FALSE)</f>
        <v>5</v>
      </c>
    </row>
    <row r="437" spans="2:15" ht="15" customHeight="1" x14ac:dyDescent="0.2">
      <c r="B437" t="s">
        <v>2728</v>
      </c>
      <c r="C437" s="1">
        <v>41055.644305555557</v>
      </c>
      <c r="D437" s="4" t="s">
        <v>840</v>
      </c>
      <c r="E437">
        <v>800000</v>
      </c>
      <c r="F437" t="s">
        <v>40</v>
      </c>
      <c r="G437" s="10">
        <f>tblSalaries[[#This Row],[clean Salary (in local currency)]]*VLOOKUP(tblSalaries[[#This Row],[Currency]],tblXrate[#Data],2,FALSE)/1000</f>
        <v>14.246333349954055</v>
      </c>
      <c r="H437" t="s">
        <v>52</v>
      </c>
      <c r="I437" t="s">
        <v>52</v>
      </c>
      <c r="J437" t="s">
        <v>8</v>
      </c>
      <c r="K437" s="10" t="str">
        <f>VLOOKUP(tblSalaries[[#This Row],[Where do you work]],tblCountries[[Actual]:[Mapping2]],3,FALSE)</f>
        <v>India</v>
      </c>
      <c r="L437" t="s">
        <v>18</v>
      </c>
      <c r="M437">
        <v>13</v>
      </c>
      <c r="N437" s="10" t="str">
        <f>VLOOKUP(tblSalaries[[#This Row],[Years of Experience]],Table3[#Data],2,FALSE)</f>
        <v>11-15</v>
      </c>
      <c r="O437" s="10">
        <f>VLOOKUP(tblSalaries[[#This Row],[How many hours of a day you work on Excel]],Table8[#Data],2,FALSE)</f>
        <v>2.5</v>
      </c>
    </row>
    <row r="438" spans="2:15" ht="15" customHeight="1" x14ac:dyDescent="0.2">
      <c r="B438" t="s">
        <v>3136</v>
      </c>
      <c r="C438" s="1">
        <v>41057.864988425928</v>
      </c>
      <c r="D438" s="4">
        <v>13.5</v>
      </c>
      <c r="E438">
        <v>13500</v>
      </c>
      <c r="F438" t="s">
        <v>6</v>
      </c>
      <c r="G438" s="10">
        <f>tblSalaries[[#This Row],[clean Salary (in local currency)]]*VLOOKUP(tblSalaries[[#This Row],[Currency]],tblXrate[#Data],2,FALSE)/1000</f>
        <v>13.5</v>
      </c>
      <c r="H438" t="s">
        <v>168</v>
      </c>
      <c r="I438" t="s">
        <v>52</v>
      </c>
      <c r="J438" t="s">
        <v>1291</v>
      </c>
      <c r="K438" s="10" t="str">
        <f>VLOOKUP(tblSalaries[[#This Row],[Where do you work]],tblCountries[[Actual]:[Mapping2]],3,FALSE)</f>
        <v>Russia &amp; CEE</v>
      </c>
      <c r="L438" t="s">
        <v>9</v>
      </c>
      <c r="M438">
        <v>13</v>
      </c>
      <c r="N438" s="10" t="str">
        <f>VLOOKUP(tblSalaries[[#This Row],[Years of Experience]],Table3[#Data],2,FALSE)</f>
        <v>11-15</v>
      </c>
      <c r="O438" s="10">
        <f>VLOOKUP(tblSalaries[[#This Row],[How many hours of a day you work on Excel]],Table8[#Data],2,FALSE)</f>
        <v>5</v>
      </c>
    </row>
    <row r="439" spans="2:15" ht="15" customHeight="1" x14ac:dyDescent="0.2">
      <c r="B439" t="s">
        <v>3010</v>
      </c>
      <c r="C439" s="1">
        <v>41057.524745370371</v>
      </c>
      <c r="D439" s="4" t="s">
        <v>1163</v>
      </c>
      <c r="E439">
        <v>612000</v>
      </c>
      <c r="F439" t="s">
        <v>40</v>
      </c>
      <c r="G439" s="10">
        <f>tblSalaries[[#This Row],[clean Salary (in local currency)]]*VLOOKUP(tblSalaries[[#This Row],[Currency]],tblXrate[#Data],2,FALSE)/1000</f>
        <v>10.898445012714852</v>
      </c>
      <c r="H439" t="s">
        <v>1164</v>
      </c>
      <c r="I439" t="s">
        <v>52</v>
      </c>
      <c r="J439" t="s">
        <v>8</v>
      </c>
      <c r="K439" s="10" t="str">
        <f>VLOOKUP(tblSalaries[[#This Row],[Where do you work]],tblCountries[[Actual]:[Mapping2]],3,FALSE)</f>
        <v>India</v>
      </c>
      <c r="L439" t="s">
        <v>18</v>
      </c>
      <c r="M439">
        <v>13</v>
      </c>
      <c r="N439" s="10" t="str">
        <f>VLOOKUP(tblSalaries[[#This Row],[Years of Experience]],Table3[#Data],2,FALSE)</f>
        <v>11-15</v>
      </c>
      <c r="O439" s="10">
        <f>VLOOKUP(tblSalaries[[#This Row],[How many hours of a day you work on Excel]],Table8[#Data],2,FALSE)</f>
        <v>2.5</v>
      </c>
    </row>
    <row r="440" spans="2:15" ht="15" customHeight="1" x14ac:dyDescent="0.2">
      <c r="B440" t="s">
        <v>3684</v>
      </c>
      <c r="C440" s="1">
        <v>41066.818819444445</v>
      </c>
      <c r="D440" s="4">
        <v>550000</v>
      </c>
      <c r="E440">
        <v>550000</v>
      </c>
      <c r="F440" t="s">
        <v>40</v>
      </c>
      <c r="G440" s="10">
        <f>tblSalaries[[#This Row],[clean Salary (in local currency)]]*VLOOKUP(tblSalaries[[#This Row],[Currency]],tblXrate[#Data],2,FALSE)/1000</f>
        <v>9.7943541780934122</v>
      </c>
      <c r="H440" t="s">
        <v>1847</v>
      </c>
      <c r="I440" t="s">
        <v>52</v>
      </c>
      <c r="J440" t="s">
        <v>8</v>
      </c>
      <c r="K440" s="10" t="str">
        <f>VLOOKUP(tblSalaries[[#This Row],[Where do you work]],tblCountries[[Actual]:[Mapping2]],3,FALSE)</f>
        <v>India</v>
      </c>
      <c r="L440" t="s">
        <v>9</v>
      </c>
      <c r="M440">
        <v>13</v>
      </c>
      <c r="N440" s="10" t="str">
        <f>VLOOKUP(tblSalaries[[#This Row],[Years of Experience]],Table3[#Data],2,FALSE)</f>
        <v>11-15</v>
      </c>
      <c r="O440" s="10">
        <f>VLOOKUP(tblSalaries[[#This Row],[How many hours of a day you work on Excel]],Table8[#Data],2,FALSE)</f>
        <v>5</v>
      </c>
    </row>
    <row r="441" spans="2:15" ht="15" customHeight="1" x14ac:dyDescent="0.2">
      <c r="B441" t="s">
        <v>2854</v>
      </c>
      <c r="C441" s="1">
        <v>41056.175046296295</v>
      </c>
      <c r="D441" s="4">
        <v>5000</v>
      </c>
      <c r="E441">
        <v>5000</v>
      </c>
      <c r="F441" t="s">
        <v>6</v>
      </c>
      <c r="G441" s="10">
        <f>tblSalaries[[#This Row],[clean Salary (in local currency)]]*VLOOKUP(tblSalaries[[#This Row],[Currency]],tblXrate[#Data],2,FALSE)/1000</f>
        <v>5</v>
      </c>
      <c r="H441" t="s">
        <v>991</v>
      </c>
      <c r="I441" t="s">
        <v>356</v>
      </c>
      <c r="J441" t="s">
        <v>992</v>
      </c>
      <c r="K441" s="10" t="str">
        <f>VLOOKUP(tblSalaries[[#This Row],[Where do you work]],tblCountries[[Actual]:[Mapping2]],3,FALSE)</f>
        <v>Sou&amp;Cen America</v>
      </c>
      <c r="L441" t="s">
        <v>25</v>
      </c>
      <c r="M441">
        <v>13</v>
      </c>
      <c r="N441" s="10" t="str">
        <f>VLOOKUP(tblSalaries[[#This Row],[Years of Experience]],Table3[#Data],2,FALSE)</f>
        <v>11-15</v>
      </c>
      <c r="O441" s="10">
        <f>VLOOKUP(tblSalaries[[#This Row],[How many hours of a day you work on Excel]],Table8[#Data],2,FALSE)</f>
        <v>1.5</v>
      </c>
    </row>
    <row r="442" spans="2:15" ht="15" customHeight="1" x14ac:dyDescent="0.2">
      <c r="B442" t="s">
        <v>3774</v>
      </c>
      <c r="C442" s="1">
        <v>41072.631504629629</v>
      </c>
      <c r="D442" s="4">
        <v>156000</v>
      </c>
      <c r="E442">
        <v>156000</v>
      </c>
      <c r="F442" t="s">
        <v>82</v>
      </c>
      <c r="G442" s="10">
        <f>tblSalaries[[#This Row],[clean Salary (in local currency)]]*VLOOKUP(tblSalaries[[#This Row],[Currency]],tblXrate[#Data],2,FALSE)/1000</f>
        <v>159.10590639881119</v>
      </c>
      <c r="H442" t="s">
        <v>1914</v>
      </c>
      <c r="I442" t="s">
        <v>279</v>
      </c>
      <c r="J442" t="s">
        <v>84</v>
      </c>
      <c r="K442" s="10" t="str">
        <f>VLOOKUP(tblSalaries[[#This Row],[Where do you work]],tblCountries[[Actual]:[Mapping2]],3,FALSE)</f>
        <v>Australia &amp; NZ</v>
      </c>
      <c r="L442" t="s">
        <v>18</v>
      </c>
      <c r="M442">
        <v>12</v>
      </c>
      <c r="N442" s="10" t="str">
        <f>VLOOKUP(tblSalaries[[#This Row],[Years of Experience]],Table3[#Data],2,FALSE)</f>
        <v>11-15</v>
      </c>
      <c r="O442" s="10">
        <f>VLOOKUP(tblSalaries[[#This Row],[How many hours of a day you work on Excel]],Table8[#Data],2,FALSE)</f>
        <v>2.5</v>
      </c>
    </row>
    <row r="443" spans="2:15" ht="15" customHeight="1" x14ac:dyDescent="0.2">
      <c r="B443" t="s">
        <v>3273</v>
      </c>
      <c r="C443" s="1">
        <v>41058.55228009259</v>
      </c>
      <c r="D443" s="4">
        <v>140000</v>
      </c>
      <c r="E443">
        <v>140000</v>
      </c>
      <c r="F443" t="s">
        <v>6</v>
      </c>
      <c r="G443" s="10">
        <f>tblSalaries[[#This Row],[clean Salary (in local currency)]]*VLOOKUP(tblSalaries[[#This Row],[Currency]],tblXrate[#Data],2,FALSE)/1000</f>
        <v>140</v>
      </c>
      <c r="H443" t="s">
        <v>89</v>
      </c>
      <c r="I443" t="s">
        <v>310</v>
      </c>
      <c r="J443" t="s">
        <v>15</v>
      </c>
      <c r="K443" s="10" t="str">
        <f>VLOOKUP(tblSalaries[[#This Row],[Where do you work]],tblCountries[[Actual]:[Mapping2]],3,FALSE)</f>
        <v>USA</v>
      </c>
      <c r="L443" t="s">
        <v>9</v>
      </c>
      <c r="M443">
        <v>12</v>
      </c>
      <c r="N443" s="10" t="str">
        <f>VLOOKUP(tblSalaries[[#This Row],[Years of Experience]],Table3[#Data],2,FALSE)</f>
        <v>11-15</v>
      </c>
      <c r="O443" s="10">
        <f>VLOOKUP(tblSalaries[[#This Row],[How many hours of a day you work on Excel]],Table8[#Data],2,FALSE)</f>
        <v>5</v>
      </c>
    </row>
    <row r="444" spans="2:15" ht="15" customHeight="1" x14ac:dyDescent="0.2">
      <c r="B444" t="s">
        <v>3594</v>
      </c>
      <c r="C444" s="1">
        <v>41062.801793981482</v>
      </c>
      <c r="D444" s="4">
        <v>140000</v>
      </c>
      <c r="E444">
        <v>140000</v>
      </c>
      <c r="F444" t="s">
        <v>6</v>
      </c>
      <c r="G444" s="10">
        <f>tblSalaries[[#This Row],[clean Salary (in local currency)]]*VLOOKUP(tblSalaries[[#This Row],[Currency]],tblXrate[#Data],2,FALSE)/1000</f>
        <v>140</v>
      </c>
      <c r="H444" t="s">
        <v>1080</v>
      </c>
      <c r="I444" t="s">
        <v>52</v>
      </c>
      <c r="J444" t="s">
        <v>15</v>
      </c>
      <c r="K444" s="10" t="str">
        <f>VLOOKUP(tblSalaries[[#This Row],[Where do you work]],tblCountries[[Actual]:[Mapping2]],3,FALSE)</f>
        <v>USA</v>
      </c>
      <c r="L444" t="s">
        <v>9</v>
      </c>
      <c r="M444">
        <v>12</v>
      </c>
      <c r="N444" s="10" t="str">
        <f>VLOOKUP(tblSalaries[[#This Row],[Years of Experience]],Table3[#Data],2,FALSE)</f>
        <v>11-15</v>
      </c>
      <c r="O444" s="10">
        <f>VLOOKUP(tblSalaries[[#This Row],[How many hours of a day you work on Excel]],Table8[#Data],2,FALSE)</f>
        <v>5</v>
      </c>
    </row>
    <row r="445" spans="2:15" ht="15" customHeight="1" x14ac:dyDescent="0.2">
      <c r="B445" t="s">
        <v>3569</v>
      </c>
      <c r="C445" s="1">
        <v>41061.831770833334</v>
      </c>
      <c r="D445" s="4" t="s">
        <v>1310</v>
      </c>
      <c r="E445">
        <v>80000</v>
      </c>
      <c r="F445" t="s">
        <v>69</v>
      </c>
      <c r="G445" s="10">
        <f>tblSalaries[[#This Row],[clean Salary (in local currency)]]*VLOOKUP(tblSalaries[[#This Row],[Currency]],tblXrate[#Data],2,FALSE)/1000</f>
        <v>126.09426176538274</v>
      </c>
      <c r="H445" t="s">
        <v>1748</v>
      </c>
      <c r="I445" t="s">
        <v>356</v>
      </c>
      <c r="J445" t="s">
        <v>71</v>
      </c>
      <c r="K445" s="10" t="str">
        <f>VLOOKUP(tblSalaries[[#This Row],[Where do you work]],tblCountries[[Actual]:[Mapping2]],3,FALSE)</f>
        <v>UK</v>
      </c>
      <c r="L445" t="s">
        <v>9</v>
      </c>
      <c r="M445">
        <v>12</v>
      </c>
      <c r="N445" s="10" t="str">
        <f>VLOOKUP(tblSalaries[[#This Row],[Years of Experience]],Table3[#Data],2,FALSE)</f>
        <v>11-15</v>
      </c>
      <c r="O445" s="10">
        <f>VLOOKUP(tblSalaries[[#This Row],[How many hours of a day you work on Excel]],Table8[#Data],2,FALSE)</f>
        <v>5</v>
      </c>
    </row>
    <row r="446" spans="2:15" ht="15" customHeight="1" x14ac:dyDescent="0.2">
      <c r="B446" t="s">
        <v>3246</v>
      </c>
      <c r="C446" s="1">
        <v>41058.374780092592</v>
      </c>
      <c r="D446" s="4">
        <v>107000</v>
      </c>
      <c r="E446">
        <v>107000</v>
      </c>
      <c r="F446" t="s">
        <v>6</v>
      </c>
      <c r="G446" s="10">
        <f>tblSalaries[[#This Row],[clean Salary (in local currency)]]*VLOOKUP(tblSalaries[[#This Row],[Currency]],tblXrate[#Data],2,FALSE)/1000</f>
        <v>107</v>
      </c>
      <c r="H446" t="s">
        <v>1417</v>
      </c>
      <c r="I446" t="s">
        <v>310</v>
      </c>
      <c r="J446" t="s">
        <v>15</v>
      </c>
      <c r="K446" s="10" t="str">
        <f>VLOOKUP(tblSalaries[[#This Row],[Where do you work]],tblCountries[[Actual]:[Mapping2]],3,FALSE)</f>
        <v>USA</v>
      </c>
      <c r="L446" t="s">
        <v>9</v>
      </c>
      <c r="M446">
        <v>12</v>
      </c>
      <c r="N446" s="10" t="str">
        <f>VLOOKUP(tblSalaries[[#This Row],[Years of Experience]],Table3[#Data],2,FALSE)</f>
        <v>11-15</v>
      </c>
      <c r="O446" s="10">
        <f>VLOOKUP(tblSalaries[[#This Row],[How many hours of a day you work on Excel]],Table8[#Data],2,FALSE)</f>
        <v>5</v>
      </c>
    </row>
    <row r="447" spans="2:15" ht="15" customHeight="1" x14ac:dyDescent="0.2">
      <c r="B447" t="s">
        <v>3215</v>
      </c>
      <c r="C447" s="1">
        <v>41058.101712962962</v>
      </c>
      <c r="D447" s="4" t="s">
        <v>97</v>
      </c>
      <c r="E447">
        <v>100000</v>
      </c>
      <c r="F447" t="s">
        <v>6</v>
      </c>
      <c r="G447" s="10">
        <f>tblSalaries[[#This Row],[clean Salary (in local currency)]]*VLOOKUP(tblSalaries[[#This Row],[Currency]],tblXrate[#Data],2,FALSE)/1000</f>
        <v>100</v>
      </c>
      <c r="H447" t="s">
        <v>488</v>
      </c>
      <c r="I447" t="s">
        <v>488</v>
      </c>
      <c r="J447" t="s">
        <v>583</v>
      </c>
      <c r="K447" s="10" t="str">
        <f>VLOOKUP(tblSalaries[[#This Row],[Where do you work]],tblCountries[[Actual]:[Mapping2]],3,FALSE)</f>
        <v>EU</v>
      </c>
      <c r="L447" t="s">
        <v>9</v>
      </c>
      <c r="M447">
        <v>12</v>
      </c>
      <c r="N447" s="10" t="str">
        <f>VLOOKUP(tblSalaries[[#This Row],[Years of Experience]],Table3[#Data],2,FALSE)</f>
        <v>11-15</v>
      </c>
      <c r="O447" s="10">
        <f>VLOOKUP(tblSalaries[[#This Row],[How many hours of a day you work on Excel]],Table8[#Data],2,FALSE)</f>
        <v>5</v>
      </c>
    </row>
    <row r="448" spans="2:15" ht="15" customHeight="1" x14ac:dyDescent="0.2">
      <c r="B448" t="s">
        <v>3636</v>
      </c>
      <c r="C448" s="1">
        <v>41064.958449074074</v>
      </c>
      <c r="D448" s="4">
        <v>92000</v>
      </c>
      <c r="E448">
        <v>92000</v>
      </c>
      <c r="F448" t="s">
        <v>6</v>
      </c>
      <c r="G448" s="10">
        <f>tblSalaries[[#This Row],[clean Salary (in local currency)]]*VLOOKUP(tblSalaries[[#This Row],[Currency]],tblXrate[#Data],2,FALSE)/1000</f>
        <v>92</v>
      </c>
      <c r="H448" t="s">
        <v>1805</v>
      </c>
      <c r="I448" t="s">
        <v>3999</v>
      </c>
      <c r="J448" t="s">
        <v>15</v>
      </c>
      <c r="K448" s="10" t="str">
        <f>VLOOKUP(tblSalaries[[#This Row],[Where do you work]],tblCountries[[Actual]:[Mapping2]],3,FALSE)</f>
        <v>USA</v>
      </c>
      <c r="L448" t="s">
        <v>18</v>
      </c>
      <c r="M448">
        <v>12</v>
      </c>
      <c r="N448" s="10" t="str">
        <f>VLOOKUP(tblSalaries[[#This Row],[Years of Experience]],Table3[#Data],2,FALSE)</f>
        <v>11-15</v>
      </c>
      <c r="O448" s="10">
        <f>VLOOKUP(tblSalaries[[#This Row],[How many hours of a day you work on Excel]],Table8[#Data],2,FALSE)</f>
        <v>2.5</v>
      </c>
    </row>
    <row r="449" spans="2:15" ht="15" customHeight="1" x14ac:dyDescent="0.2">
      <c r="B449" t="s">
        <v>2866</v>
      </c>
      <c r="C449" s="1">
        <v>41056.426006944443</v>
      </c>
      <c r="D449" s="4">
        <v>87456</v>
      </c>
      <c r="E449">
        <v>87456</v>
      </c>
      <c r="F449" t="s">
        <v>6</v>
      </c>
      <c r="G449" s="10">
        <f>tblSalaries[[#This Row],[clean Salary (in local currency)]]*VLOOKUP(tblSalaries[[#This Row],[Currency]],tblXrate[#Data],2,FALSE)/1000</f>
        <v>87.456000000000003</v>
      </c>
      <c r="H449" t="s">
        <v>1005</v>
      </c>
      <c r="I449" t="s">
        <v>52</v>
      </c>
      <c r="J449" t="s">
        <v>15</v>
      </c>
      <c r="K449" s="10" t="str">
        <f>VLOOKUP(tblSalaries[[#This Row],[Where do you work]],tblCountries[[Actual]:[Mapping2]],3,FALSE)</f>
        <v>USA</v>
      </c>
      <c r="L449" t="s">
        <v>18</v>
      </c>
      <c r="M449">
        <v>12</v>
      </c>
      <c r="N449" s="10" t="str">
        <f>VLOOKUP(tblSalaries[[#This Row],[Years of Experience]],Table3[#Data],2,FALSE)</f>
        <v>11-15</v>
      </c>
      <c r="O449" s="10">
        <f>VLOOKUP(tblSalaries[[#This Row],[How many hours of a day you work on Excel]],Table8[#Data],2,FALSE)</f>
        <v>2.5</v>
      </c>
    </row>
    <row r="450" spans="2:15" ht="15" customHeight="1" x14ac:dyDescent="0.2">
      <c r="B450" t="s">
        <v>2812</v>
      </c>
      <c r="C450" s="1">
        <v>41055.946655092594</v>
      </c>
      <c r="D450" s="4" t="s">
        <v>943</v>
      </c>
      <c r="E450">
        <v>55000</v>
      </c>
      <c r="F450" t="s">
        <v>69</v>
      </c>
      <c r="G450" s="10">
        <f>tblSalaries[[#This Row],[clean Salary (in local currency)]]*VLOOKUP(tblSalaries[[#This Row],[Currency]],tblXrate[#Data],2,FALSE)/1000</f>
        <v>86.689804963700638</v>
      </c>
      <c r="H450" t="s">
        <v>944</v>
      </c>
      <c r="I450" t="s">
        <v>488</v>
      </c>
      <c r="J450" t="s">
        <v>71</v>
      </c>
      <c r="K450" s="10" t="str">
        <f>VLOOKUP(tblSalaries[[#This Row],[Where do you work]],tblCountries[[Actual]:[Mapping2]],3,FALSE)</f>
        <v>UK</v>
      </c>
      <c r="L450" t="s">
        <v>9</v>
      </c>
      <c r="M450">
        <v>12</v>
      </c>
      <c r="N450" s="10" t="str">
        <f>VLOOKUP(tblSalaries[[#This Row],[Years of Experience]],Table3[#Data],2,FALSE)</f>
        <v>11-15</v>
      </c>
      <c r="O450" s="10">
        <f>VLOOKUP(tblSalaries[[#This Row],[How many hours of a day you work on Excel]],Table8[#Data],2,FALSE)</f>
        <v>5</v>
      </c>
    </row>
    <row r="451" spans="2:15" ht="15" customHeight="1" x14ac:dyDescent="0.2">
      <c r="B451" t="s">
        <v>3661</v>
      </c>
      <c r="C451" s="1">
        <v>41065.898460648146</v>
      </c>
      <c r="D451" s="4">
        <v>85000</v>
      </c>
      <c r="E451">
        <v>85000</v>
      </c>
      <c r="F451" t="s">
        <v>6</v>
      </c>
      <c r="G451" s="10">
        <f>tblSalaries[[#This Row],[clean Salary (in local currency)]]*VLOOKUP(tblSalaries[[#This Row],[Currency]],tblXrate[#Data],2,FALSE)/1000</f>
        <v>85</v>
      </c>
      <c r="H451" t="s">
        <v>14</v>
      </c>
      <c r="I451" t="s">
        <v>20</v>
      </c>
      <c r="J451" t="s">
        <v>15</v>
      </c>
      <c r="K451" s="10" t="str">
        <f>VLOOKUP(tblSalaries[[#This Row],[Where do you work]],tblCountries[[Actual]:[Mapping2]],3,FALSE)</f>
        <v>USA</v>
      </c>
      <c r="L451" t="s">
        <v>9</v>
      </c>
      <c r="M451">
        <v>12</v>
      </c>
      <c r="N451" s="10" t="str">
        <f>VLOOKUP(tblSalaries[[#This Row],[Years of Experience]],Table3[#Data],2,FALSE)</f>
        <v>11-15</v>
      </c>
      <c r="O451" s="10">
        <f>VLOOKUP(tblSalaries[[#This Row],[How many hours of a day you work on Excel]],Table8[#Data],2,FALSE)</f>
        <v>5</v>
      </c>
    </row>
    <row r="452" spans="2:15" ht="15" customHeight="1" x14ac:dyDescent="0.2">
      <c r="B452" t="s">
        <v>3358</v>
      </c>
      <c r="C452" s="1">
        <v>41058.898402777777</v>
      </c>
      <c r="D452" s="4" t="s">
        <v>1542</v>
      </c>
      <c r="E452">
        <v>83000</v>
      </c>
      <c r="F452" t="s">
        <v>6</v>
      </c>
      <c r="G452" s="10">
        <f>tblSalaries[[#This Row],[clean Salary (in local currency)]]*VLOOKUP(tblSalaries[[#This Row],[Currency]],tblXrate[#Data],2,FALSE)/1000</f>
        <v>83</v>
      </c>
      <c r="H452" t="s">
        <v>1543</v>
      </c>
      <c r="I452" t="s">
        <v>20</v>
      </c>
      <c r="J452" t="s">
        <v>88</v>
      </c>
      <c r="K452" s="10" t="str">
        <f>VLOOKUP(tblSalaries[[#This Row],[Where do you work]],tblCountries[[Actual]:[Mapping2]],3,FALSE)</f>
        <v>Canada</v>
      </c>
      <c r="L452" t="s">
        <v>9</v>
      </c>
      <c r="M452">
        <v>12</v>
      </c>
      <c r="N452" s="10" t="str">
        <f>VLOOKUP(tblSalaries[[#This Row],[Years of Experience]],Table3[#Data],2,FALSE)</f>
        <v>11-15</v>
      </c>
      <c r="O452" s="10">
        <f>VLOOKUP(tblSalaries[[#This Row],[How many hours of a day you work on Excel]],Table8[#Data],2,FALSE)</f>
        <v>5</v>
      </c>
    </row>
    <row r="453" spans="2:15" ht="15" customHeight="1" x14ac:dyDescent="0.2">
      <c r="B453" t="s">
        <v>3763</v>
      </c>
      <c r="C453" s="1">
        <v>41072.018136574072</v>
      </c>
      <c r="D453" s="4">
        <v>100000</v>
      </c>
      <c r="E453">
        <v>100000</v>
      </c>
      <c r="F453" t="s">
        <v>6</v>
      </c>
      <c r="G453" s="10">
        <f>tblSalaries[[#This Row],[clean Salary (in local currency)]]*VLOOKUP(tblSalaries[[#This Row],[Currency]],tblXrate[#Data],2,FALSE)/1000</f>
        <v>100</v>
      </c>
      <c r="H453" t="s">
        <v>256</v>
      </c>
      <c r="I453" t="s">
        <v>20</v>
      </c>
      <c r="J453" t="s">
        <v>15</v>
      </c>
      <c r="K453" s="10" t="str">
        <f>VLOOKUP(tblSalaries[[#This Row],[Where do you work]],tblCountries[[Actual]:[Mapping2]],3,FALSE)</f>
        <v>USA</v>
      </c>
      <c r="L453" t="s">
        <v>13</v>
      </c>
      <c r="M453">
        <v>12</v>
      </c>
      <c r="N453" s="10" t="str">
        <f>VLOOKUP(tblSalaries[[#This Row],[Years of Experience]],Table3[#Data],2,FALSE)</f>
        <v>11-15</v>
      </c>
      <c r="O453" s="10">
        <f>VLOOKUP(tblSalaries[[#This Row],[How many hours of a day you work on Excel]],Table8[#Data],2,FALSE)</f>
        <v>8</v>
      </c>
    </row>
    <row r="454" spans="2:15" ht="15" customHeight="1" x14ac:dyDescent="0.2">
      <c r="B454" t="s">
        <v>3395</v>
      </c>
      <c r="C454" s="1">
        <v>41059.034756944442</v>
      </c>
      <c r="D454" s="4">
        <v>81000</v>
      </c>
      <c r="E454">
        <v>81000</v>
      </c>
      <c r="F454" t="s">
        <v>6</v>
      </c>
      <c r="G454" s="10">
        <f>tblSalaries[[#This Row],[clean Salary (in local currency)]]*VLOOKUP(tblSalaries[[#This Row],[Currency]],tblXrate[#Data],2,FALSE)/1000</f>
        <v>81</v>
      </c>
      <c r="H454" t="s">
        <v>1575</v>
      </c>
      <c r="I454" t="s">
        <v>52</v>
      </c>
      <c r="J454" t="s">
        <v>15</v>
      </c>
      <c r="K454" s="10" t="str">
        <f>VLOOKUP(tblSalaries[[#This Row],[Where do you work]],tblCountries[[Actual]:[Mapping2]],3,FALSE)</f>
        <v>USA</v>
      </c>
      <c r="L454" t="s">
        <v>25</v>
      </c>
      <c r="M454">
        <v>12</v>
      </c>
      <c r="N454" s="10" t="str">
        <f>VLOOKUP(tblSalaries[[#This Row],[Years of Experience]],Table3[#Data],2,FALSE)</f>
        <v>11-15</v>
      </c>
      <c r="O454" s="10">
        <f>VLOOKUP(tblSalaries[[#This Row],[How many hours of a day you work on Excel]],Table8[#Data],2,FALSE)</f>
        <v>1.5</v>
      </c>
    </row>
    <row r="455" spans="2:15" ht="15" customHeight="1" x14ac:dyDescent="0.2">
      <c r="B455" t="s">
        <v>3340</v>
      </c>
      <c r="C455" s="1">
        <v>41058.808009259257</v>
      </c>
      <c r="D455" s="4">
        <v>60000</v>
      </c>
      <c r="E455">
        <v>60000</v>
      </c>
      <c r="F455" t="s">
        <v>6</v>
      </c>
      <c r="G455" s="10">
        <f>tblSalaries[[#This Row],[clean Salary (in local currency)]]*VLOOKUP(tblSalaries[[#This Row],[Currency]],tblXrate[#Data],2,FALSE)/1000</f>
        <v>60</v>
      </c>
      <c r="H455" t="s">
        <v>1527</v>
      </c>
      <c r="I455" t="s">
        <v>20</v>
      </c>
      <c r="J455" t="s">
        <v>15</v>
      </c>
      <c r="K455" s="10" t="str">
        <f>VLOOKUP(tblSalaries[[#This Row],[Where do you work]],tblCountries[[Actual]:[Mapping2]],3,FALSE)</f>
        <v>USA</v>
      </c>
      <c r="L455" t="s">
        <v>13</v>
      </c>
      <c r="M455">
        <v>12</v>
      </c>
      <c r="N455" s="10" t="str">
        <f>VLOOKUP(tblSalaries[[#This Row],[Years of Experience]],Table3[#Data],2,FALSE)</f>
        <v>11-15</v>
      </c>
      <c r="O455" s="10">
        <f>VLOOKUP(tblSalaries[[#This Row],[How many hours of a day you work on Excel]],Table8[#Data],2,FALSE)</f>
        <v>8</v>
      </c>
    </row>
    <row r="456" spans="2:15" ht="15" customHeight="1" x14ac:dyDescent="0.2">
      <c r="B456" t="s">
        <v>3574</v>
      </c>
      <c r="C456" s="1">
        <v>41061.87023148148</v>
      </c>
      <c r="D456" s="4">
        <v>50000</v>
      </c>
      <c r="E456">
        <v>50000</v>
      </c>
      <c r="F456" t="s">
        <v>6</v>
      </c>
      <c r="G456" s="10">
        <f>tblSalaries[[#This Row],[clean Salary (in local currency)]]*VLOOKUP(tblSalaries[[#This Row],[Currency]],tblXrate[#Data],2,FALSE)/1000</f>
        <v>50</v>
      </c>
      <c r="H456" t="s">
        <v>1751</v>
      </c>
      <c r="I456" t="s">
        <v>20</v>
      </c>
      <c r="J456" t="s">
        <v>15</v>
      </c>
      <c r="K456" s="10" t="str">
        <f>VLOOKUP(tblSalaries[[#This Row],[Where do you work]],tblCountries[[Actual]:[Mapping2]],3,FALSE)</f>
        <v>USA</v>
      </c>
      <c r="L456" t="s">
        <v>13</v>
      </c>
      <c r="M456">
        <v>12</v>
      </c>
      <c r="N456" s="10" t="str">
        <f>VLOOKUP(tblSalaries[[#This Row],[Years of Experience]],Table3[#Data],2,FALSE)</f>
        <v>11-15</v>
      </c>
      <c r="O456" s="10">
        <f>VLOOKUP(tblSalaries[[#This Row],[How many hours of a day you work on Excel]],Table8[#Data],2,FALSE)</f>
        <v>8</v>
      </c>
    </row>
    <row r="457" spans="2:15" ht="15" customHeight="1" x14ac:dyDescent="0.2">
      <c r="B457" t="s">
        <v>3218</v>
      </c>
      <c r="C457" s="1">
        <v>41058.144872685189</v>
      </c>
      <c r="D457" s="4" t="s">
        <v>1387</v>
      </c>
      <c r="E457">
        <v>35000</v>
      </c>
      <c r="F457" t="s">
        <v>22</v>
      </c>
      <c r="G457" s="10">
        <f>tblSalaries[[#This Row],[clean Salary (in local currency)]]*VLOOKUP(tblSalaries[[#This Row],[Currency]],tblXrate[#Data],2,FALSE)/1000</f>
        <v>44.463980364706273</v>
      </c>
      <c r="H457" t="s">
        <v>207</v>
      </c>
      <c r="I457" t="s">
        <v>20</v>
      </c>
      <c r="J457" t="s">
        <v>36</v>
      </c>
      <c r="K457" s="10" t="str">
        <f>VLOOKUP(tblSalaries[[#This Row],[Where do you work]],tblCountries[[Actual]:[Mapping2]],3,FALSE)</f>
        <v>EU-16</v>
      </c>
      <c r="L457" t="s">
        <v>13</v>
      </c>
      <c r="M457">
        <v>12</v>
      </c>
      <c r="N457" s="10" t="str">
        <f>VLOOKUP(tblSalaries[[#This Row],[Years of Experience]],Table3[#Data],2,FALSE)</f>
        <v>11-15</v>
      </c>
      <c r="O457" s="10">
        <f>VLOOKUP(tblSalaries[[#This Row],[How many hours of a day you work on Excel]],Table8[#Data],2,FALSE)</f>
        <v>8</v>
      </c>
    </row>
    <row r="458" spans="2:15" ht="15" customHeight="1" x14ac:dyDescent="0.2">
      <c r="B458" t="s">
        <v>3058</v>
      </c>
      <c r="C458" s="1">
        <v>41057.640173611115</v>
      </c>
      <c r="D458" s="4" t="s">
        <v>1211</v>
      </c>
      <c r="E458">
        <v>50000</v>
      </c>
      <c r="F458" t="s">
        <v>69</v>
      </c>
      <c r="G458" s="10">
        <f>tblSalaries[[#This Row],[clean Salary (in local currency)]]*VLOOKUP(tblSalaries[[#This Row],[Currency]],tblXrate[#Data],2,FALSE)/1000</f>
        <v>78.808913603364203</v>
      </c>
      <c r="H458" t="s">
        <v>1212</v>
      </c>
      <c r="I458" t="s">
        <v>52</v>
      </c>
      <c r="J458" t="s">
        <v>71</v>
      </c>
      <c r="K458" s="10" t="str">
        <f>VLOOKUP(tblSalaries[[#This Row],[Where do you work]],tblCountries[[Actual]:[Mapping2]],3,FALSE)</f>
        <v>UK</v>
      </c>
      <c r="L458" t="s">
        <v>18</v>
      </c>
      <c r="M458">
        <v>12</v>
      </c>
      <c r="N458" s="10" t="str">
        <f>VLOOKUP(tblSalaries[[#This Row],[Years of Experience]],Table3[#Data],2,FALSE)</f>
        <v>11-15</v>
      </c>
      <c r="O458" s="10">
        <f>VLOOKUP(tblSalaries[[#This Row],[How many hours of a day you work on Excel]],Table8[#Data],2,FALSE)</f>
        <v>2.5</v>
      </c>
    </row>
    <row r="459" spans="2:15" ht="15" customHeight="1" x14ac:dyDescent="0.2">
      <c r="B459" t="s">
        <v>3255</v>
      </c>
      <c r="C459" s="1">
        <v>41058.424629629626</v>
      </c>
      <c r="D459" s="4">
        <v>35000</v>
      </c>
      <c r="E459">
        <v>35000</v>
      </c>
      <c r="F459" t="s">
        <v>6</v>
      </c>
      <c r="G459" s="10">
        <f>tblSalaries[[#This Row],[clean Salary (in local currency)]]*VLOOKUP(tblSalaries[[#This Row],[Currency]],tblXrate[#Data],2,FALSE)/1000</f>
        <v>35</v>
      </c>
      <c r="H459" t="s">
        <v>1426</v>
      </c>
      <c r="I459" t="s">
        <v>4001</v>
      </c>
      <c r="J459" t="s">
        <v>1131</v>
      </c>
      <c r="K459" s="10" t="str">
        <f>VLOOKUP(tblSalaries[[#This Row],[Where do you work]],tblCountries[[Actual]:[Mapping2]],3,FALSE)</f>
        <v>East&amp;South Asia</v>
      </c>
      <c r="L459" t="s">
        <v>13</v>
      </c>
      <c r="M459">
        <v>12</v>
      </c>
      <c r="N459" s="10" t="str">
        <f>VLOOKUP(tblSalaries[[#This Row],[Years of Experience]],Table3[#Data],2,FALSE)</f>
        <v>11-15</v>
      </c>
      <c r="O459" s="10">
        <f>VLOOKUP(tblSalaries[[#This Row],[How many hours of a day you work on Excel]],Table8[#Data],2,FALSE)</f>
        <v>8</v>
      </c>
    </row>
    <row r="460" spans="2:15" ht="15" customHeight="1" x14ac:dyDescent="0.2">
      <c r="B460" t="s">
        <v>3440</v>
      </c>
      <c r="C460" s="1">
        <v>41059.603437500002</v>
      </c>
      <c r="D460" s="4" t="s">
        <v>1614</v>
      </c>
      <c r="E460">
        <v>1150000</v>
      </c>
      <c r="F460" t="s">
        <v>40</v>
      </c>
      <c r="G460" s="10">
        <f>tblSalaries[[#This Row],[clean Salary (in local currency)]]*VLOOKUP(tblSalaries[[#This Row],[Currency]],tblXrate[#Data],2,FALSE)/1000</f>
        <v>20.479104190558953</v>
      </c>
      <c r="H460" t="s">
        <v>201</v>
      </c>
      <c r="I460" t="s">
        <v>52</v>
      </c>
      <c r="J460" t="s">
        <v>8</v>
      </c>
      <c r="K460" s="10" t="str">
        <f>VLOOKUP(tblSalaries[[#This Row],[Where do you work]],tblCountries[[Actual]:[Mapping2]],3,FALSE)</f>
        <v>India</v>
      </c>
      <c r="L460" t="s">
        <v>13</v>
      </c>
      <c r="M460">
        <v>12</v>
      </c>
      <c r="N460" s="10" t="str">
        <f>VLOOKUP(tblSalaries[[#This Row],[Years of Experience]],Table3[#Data],2,FALSE)</f>
        <v>11-15</v>
      </c>
      <c r="O460" s="10">
        <f>VLOOKUP(tblSalaries[[#This Row],[How many hours of a day you work on Excel]],Table8[#Data],2,FALSE)</f>
        <v>8</v>
      </c>
    </row>
    <row r="461" spans="2:15" ht="15" customHeight="1" x14ac:dyDescent="0.2">
      <c r="B461" t="s">
        <v>3025</v>
      </c>
      <c r="C461" s="1">
        <v>41057.567476851851</v>
      </c>
      <c r="D461" s="4">
        <v>600000</v>
      </c>
      <c r="E461">
        <v>600000</v>
      </c>
      <c r="F461" t="s">
        <v>40</v>
      </c>
      <c r="G461" s="10">
        <f>tblSalaries[[#This Row],[clean Salary (in local currency)]]*VLOOKUP(tblSalaries[[#This Row],[Currency]],tblXrate[#Data],2,FALSE)/1000</f>
        <v>10.684750012465541</v>
      </c>
      <c r="H461" t="s">
        <v>207</v>
      </c>
      <c r="I461" t="s">
        <v>20</v>
      </c>
      <c r="J461" t="s">
        <v>8</v>
      </c>
      <c r="K461" s="10" t="str">
        <f>VLOOKUP(tblSalaries[[#This Row],[Where do you work]],tblCountries[[Actual]:[Mapping2]],3,FALSE)</f>
        <v>India</v>
      </c>
      <c r="L461" t="s">
        <v>13</v>
      </c>
      <c r="M461">
        <v>12</v>
      </c>
      <c r="N461" s="10" t="str">
        <f>VLOOKUP(tblSalaries[[#This Row],[Years of Experience]],Table3[#Data],2,FALSE)</f>
        <v>11-15</v>
      </c>
      <c r="O461" s="10">
        <f>VLOOKUP(tblSalaries[[#This Row],[How many hours of a day you work on Excel]],Table8[#Data],2,FALSE)</f>
        <v>8</v>
      </c>
    </row>
    <row r="462" spans="2:15" ht="15" customHeight="1" x14ac:dyDescent="0.2">
      <c r="B462" t="s">
        <v>3573</v>
      </c>
      <c r="C462" s="1">
        <v>41061.860381944447</v>
      </c>
      <c r="D462" s="4">
        <v>10000</v>
      </c>
      <c r="E462">
        <v>10000</v>
      </c>
      <c r="F462" t="s">
        <v>6</v>
      </c>
      <c r="G462" s="10">
        <f>tblSalaries[[#This Row],[clean Salary (in local currency)]]*VLOOKUP(tblSalaries[[#This Row],[Currency]],tblXrate[#Data],2,FALSE)/1000</f>
        <v>10</v>
      </c>
      <c r="H462" t="s">
        <v>1750</v>
      </c>
      <c r="I462" t="s">
        <v>52</v>
      </c>
      <c r="J462" t="s">
        <v>8</v>
      </c>
      <c r="K462" s="10" t="str">
        <f>VLOOKUP(tblSalaries[[#This Row],[Where do you work]],tblCountries[[Actual]:[Mapping2]],3,FALSE)</f>
        <v>India</v>
      </c>
      <c r="L462" t="s">
        <v>13</v>
      </c>
      <c r="M462">
        <v>12</v>
      </c>
      <c r="N462" s="10" t="str">
        <f>VLOOKUP(tblSalaries[[#This Row],[Years of Experience]],Table3[#Data],2,FALSE)</f>
        <v>11-15</v>
      </c>
      <c r="O462" s="10">
        <f>VLOOKUP(tblSalaries[[#This Row],[How many hours of a day you work on Excel]],Table8[#Data],2,FALSE)</f>
        <v>8</v>
      </c>
    </row>
    <row r="463" spans="2:15" ht="15" customHeight="1" x14ac:dyDescent="0.2">
      <c r="B463" t="s">
        <v>3168</v>
      </c>
      <c r="C463" s="1">
        <v>41057.959814814814</v>
      </c>
      <c r="D463" s="4">
        <v>75000</v>
      </c>
      <c r="E463">
        <v>75000</v>
      </c>
      <c r="F463" t="s">
        <v>6</v>
      </c>
      <c r="G463" s="10">
        <f>tblSalaries[[#This Row],[clean Salary (in local currency)]]*VLOOKUP(tblSalaries[[#This Row],[Currency]],tblXrate[#Data],2,FALSE)/1000</f>
        <v>75</v>
      </c>
      <c r="H463" t="s">
        <v>14</v>
      </c>
      <c r="I463" t="s">
        <v>20</v>
      </c>
      <c r="J463" t="s">
        <v>15</v>
      </c>
      <c r="K463" s="10" t="str">
        <f>VLOOKUP(tblSalaries[[#This Row],[Where do you work]],tblCountries[[Actual]:[Mapping2]],3,FALSE)</f>
        <v>USA</v>
      </c>
      <c r="L463" t="s">
        <v>9</v>
      </c>
      <c r="M463">
        <v>12</v>
      </c>
      <c r="N463" s="10" t="str">
        <f>VLOOKUP(tblSalaries[[#This Row],[Years of Experience]],Table3[#Data],2,FALSE)</f>
        <v>11-15</v>
      </c>
      <c r="O463" s="10">
        <f>VLOOKUP(tblSalaries[[#This Row],[How many hours of a day you work on Excel]],Table8[#Data],2,FALSE)</f>
        <v>5</v>
      </c>
    </row>
    <row r="464" spans="2:15" ht="15" customHeight="1" x14ac:dyDescent="0.2">
      <c r="B464" t="s">
        <v>3588</v>
      </c>
      <c r="C464" s="1">
        <v>41062.280150462961</v>
      </c>
      <c r="D464" s="4">
        <v>68000</v>
      </c>
      <c r="E464">
        <v>68000</v>
      </c>
      <c r="F464" t="s">
        <v>6</v>
      </c>
      <c r="G464" s="10">
        <f>tblSalaries[[#This Row],[clean Salary (in local currency)]]*VLOOKUP(tblSalaries[[#This Row],[Currency]],tblXrate[#Data],2,FALSE)/1000</f>
        <v>68</v>
      </c>
      <c r="H464" t="s">
        <v>411</v>
      </c>
      <c r="I464" t="s">
        <v>20</v>
      </c>
      <c r="J464" t="s">
        <v>15</v>
      </c>
      <c r="K464" s="10" t="str">
        <f>VLOOKUP(tblSalaries[[#This Row],[Where do you work]],tblCountries[[Actual]:[Mapping2]],3,FALSE)</f>
        <v>USA</v>
      </c>
      <c r="L464" t="s">
        <v>9</v>
      </c>
      <c r="M464">
        <v>12</v>
      </c>
      <c r="N464" s="10" t="str">
        <f>VLOOKUP(tblSalaries[[#This Row],[Years of Experience]],Table3[#Data],2,FALSE)</f>
        <v>11-15</v>
      </c>
      <c r="O464" s="10">
        <f>VLOOKUP(tblSalaries[[#This Row],[How many hours of a day you work on Excel]],Table8[#Data],2,FALSE)</f>
        <v>5</v>
      </c>
    </row>
    <row r="465" spans="2:15" ht="15" customHeight="1" x14ac:dyDescent="0.2">
      <c r="B465" t="s">
        <v>3462</v>
      </c>
      <c r="C465" s="1">
        <v>41059.847118055557</v>
      </c>
      <c r="D465" s="4">
        <v>64000</v>
      </c>
      <c r="E465">
        <v>64000</v>
      </c>
      <c r="F465" t="s">
        <v>6</v>
      </c>
      <c r="G465" s="10">
        <f>tblSalaries[[#This Row],[clean Salary (in local currency)]]*VLOOKUP(tblSalaries[[#This Row],[Currency]],tblXrate[#Data],2,FALSE)/1000</f>
        <v>64</v>
      </c>
      <c r="H465" t="s">
        <v>564</v>
      </c>
      <c r="I465" t="s">
        <v>52</v>
      </c>
      <c r="J465" t="s">
        <v>15</v>
      </c>
      <c r="K465" s="10" t="str">
        <f>VLOOKUP(tblSalaries[[#This Row],[Where do you work]],tblCountries[[Actual]:[Mapping2]],3,FALSE)</f>
        <v>USA</v>
      </c>
      <c r="L465" t="s">
        <v>18</v>
      </c>
      <c r="M465">
        <v>12</v>
      </c>
      <c r="N465" s="10" t="str">
        <f>VLOOKUP(tblSalaries[[#This Row],[Years of Experience]],Table3[#Data],2,FALSE)</f>
        <v>11-15</v>
      </c>
      <c r="O465" s="10">
        <f>VLOOKUP(tblSalaries[[#This Row],[How many hours of a day you work on Excel]],Table8[#Data],2,FALSE)</f>
        <v>2.5</v>
      </c>
    </row>
    <row r="466" spans="2:15" ht="15" customHeight="1" x14ac:dyDescent="0.2">
      <c r="B466" t="s">
        <v>3655</v>
      </c>
      <c r="C466" s="1">
        <v>41065.801435185182</v>
      </c>
      <c r="D466" s="4">
        <v>62000</v>
      </c>
      <c r="E466">
        <v>62000</v>
      </c>
      <c r="F466" t="s">
        <v>6</v>
      </c>
      <c r="G466" s="10">
        <f>tblSalaries[[#This Row],[clean Salary (in local currency)]]*VLOOKUP(tblSalaries[[#This Row],[Currency]],tblXrate[#Data],2,FALSE)/1000</f>
        <v>62</v>
      </c>
      <c r="H466" t="s">
        <v>19</v>
      </c>
      <c r="I466" t="s">
        <v>279</v>
      </c>
      <c r="J466" t="s">
        <v>15</v>
      </c>
      <c r="K466" s="10" t="str">
        <f>VLOOKUP(tblSalaries[[#This Row],[Where do you work]],tblCountries[[Actual]:[Mapping2]],3,FALSE)</f>
        <v>USA</v>
      </c>
      <c r="L466" t="s">
        <v>18</v>
      </c>
      <c r="M466">
        <v>12</v>
      </c>
      <c r="N466" s="10" t="str">
        <f>VLOOKUP(tblSalaries[[#This Row],[Years of Experience]],Table3[#Data],2,FALSE)</f>
        <v>11-15</v>
      </c>
      <c r="O466" s="10">
        <f>VLOOKUP(tblSalaries[[#This Row],[How many hours of a day you work on Excel]],Table8[#Data],2,FALSE)</f>
        <v>2.5</v>
      </c>
    </row>
    <row r="467" spans="2:15" ht="15" customHeight="1" x14ac:dyDescent="0.2">
      <c r="B467" t="s">
        <v>3404</v>
      </c>
      <c r="C467" s="1">
        <v>41059.078159722223</v>
      </c>
      <c r="D467" s="4">
        <v>61000</v>
      </c>
      <c r="E467">
        <v>61000</v>
      </c>
      <c r="F467" t="s">
        <v>6</v>
      </c>
      <c r="G467" s="10">
        <f>tblSalaries[[#This Row],[clean Salary (in local currency)]]*VLOOKUP(tblSalaries[[#This Row],[Currency]],tblXrate[#Data],2,FALSE)/1000</f>
        <v>61</v>
      </c>
      <c r="H467" t="s">
        <v>1583</v>
      </c>
      <c r="I467" t="s">
        <v>20</v>
      </c>
      <c r="J467" t="s">
        <v>15</v>
      </c>
      <c r="K467" s="10" t="str">
        <f>VLOOKUP(tblSalaries[[#This Row],[Where do you work]],tblCountries[[Actual]:[Mapping2]],3,FALSE)</f>
        <v>USA</v>
      </c>
      <c r="L467" t="s">
        <v>9</v>
      </c>
      <c r="M467">
        <v>12</v>
      </c>
      <c r="N467" s="10" t="str">
        <f>VLOOKUP(tblSalaries[[#This Row],[Years of Experience]],Table3[#Data],2,FALSE)</f>
        <v>11-15</v>
      </c>
      <c r="O467" s="10">
        <f>VLOOKUP(tblSalaries[[#This Row],[How many hours of a day you work on Excel]],Table8[#Data],2,FALSE)</f>
        <v>5</v>
      </c>
    </row>
    <row r="468" spans="2:15" ht="15" customHeight="1" x14ac:dyDescent="0.2">
      <c r="B468" t="s">
        <v>2626</v>
      </c>
      <c r="C468" s="1">
        <v>41055.476921296293</v>
      </c>
      <c r="D468" s="4">
        <v>60000</v>
      </c>
      <c r="E468">
        <v>60000</v>
      </c>
      <c r="F468" t="s">
        <v>6</v>
      </c>
      <c r="G468" s="10">
        <f>tblSalaries[[#This Row],[clean Salary (in local currency)]]*VLOOKUP(tblSalaries[[#This Row],[Currency]],tblXrate[#Data],2,FALSE)/1000</f>
        <v>60</v>
      </c>
      <c r="H468" t="s">
        <v>42</v>
      </c>
      <c r="I468" t="s">
        <v>20</v>
      </c>
      <c r="J468" t="s">
        <v>15</v>
      </c>
      <c r="K468" s="10" t="str">
        <f>VLOOKUP(tblSalaries[[#This Row],[Where do you work]],tblCountries[[Actual]:[Mapping2]],3,FALSE)</f>
        <v>USA</v>
      </c>
      <c r="L468" t="s">
        <v>9</v>
      </c>
      <c r="M468">
        <v>12</v>
      </c>
      <c r="N468" s="10" t="str">
        <f>VLOOKUP(tblSalaries[[#This Row],[Years of Experience]],Table3[#Data],2,FALSE)</f>
        <v>11-15</v>
      </c>
      <c r="O468" s="10">
        <f>VLOOKUP(tblSalaries[[#This Row],[How many hours of a day you work on Excel]],Table8[#Data],2,FALSE)</f>
        <v>5</v>
      </c>
    </row>
    <row r="469" spans="2:15" ht="15" customHeight="1" x14ac:dyDescent="0.2">
      <c r="B469" t="s">
        <v>3195</v>
      </c>
      <c r="C469" s="1">
        <v>41058.020509259259</v>
      </c>
      <c r="D469" s="4">
        <v>60000</v>
      </c>
      <c r="E469">
        <v>60000</v>
      </c>
      <c r="F469" t="s">
        <v>6</v>
      </c>
      <c r="G469" s="10">
        <f>tblSalaries[[#This Row],[clean Salary (in local currency)]]*VLOOKUP(tblSalaries[[#This Row],[Currency]],tblXrate[#Data],2,FALSE)/1000</f>
        <v>60</v>
      </c>
      <c r="H469" t="s">
        <v>1364</v>
      </c>
      <c r="I469" t="s">
        <v>52</v>
      </c>
      <c r="J469" t="s">
        <v>15</v>
      </c>
      <c r="K469" s="10" t="str">
        <f>VLOOKUP(tblSalaries[[#This Row],[Where do you work]],tblCountries[[Actual]:[Mapping2]],3,FALSE)</f>
        <v>USA</v>
      </c>
      <c r="L469" t="s">
        <v>9</v>
      </c>
      <c r="M469">
        <v>12</v>
      </c>
      <c r="N469" s="10" t="str">
        <f>VLOOKUP(tblSalaries[[#This Row],[Years of Experience]],Table3[#Data],2,FALSE)</f>
        <v>11-15</v>
      </c>
      <c r="O469" s="10">
        <f>VLOOKUP(tblSalaries[[#This Row],[How many hours of a day you work on Excel]],Table8[#Data],2,FALSE)</f>
        <v>5</v>
      </c>
    </row>
    <row r="470" spans="2:15" ht="15" customHeight="1" x14ac:dyDescent="0.2">
      <c r="B470" t="s">
        <v>3342</v>
      </c>
      <c r="C470" s="1">
        <v>41058.814664351848</v>
      </c>
      <c r="D470" s="4">
        <v>45000</v>
      </c>
      <c r="E470">
        <v>45000</v>
      </c>
      <c r="F470" t="s">
        <v>22</v>
      </c>
      <c r="G470" s="10">
        <f>tblSalaries[[#This Row],[clean Salary (in local currency)]]*VLOOKUP(tblSalaries[[#This Row],[Currency]],tblXrate[#Data],2,FALSE)/1000</f>
        <v>57.16797475462235</v>
      </c>
      <c r="H470" t="s">
        <v>1529</v>
      </c>
      <c r="I470" t="s">
        <v>488</v>
      </c>
      <c r="J470" t="s">
        <v>24</v>
      </c>
      <c r="K470" s="10" t="str">
        <f>VLOOKUP(tblSalaries[[#This Row],[Where do you work]],tblCountries[[Actual]:[Mapping2]],3,FALSE)</f>
        <v>EU-16</v>
      </c>
      <c r="L470" t="s">
        <v>9</v>
      </c>
      <c r="M470">
        <v>12</v>
      </c>
      <c r="N470" s="10" t="str">
        <f>VLOOKUP(tblSalaries[[#This Row],[Years of Experience]],Table3[#Data],2,FALSE)</f>
        <v>11-15</v>
      </c>
      <c r="O470" s="10">
        <f>VLOOKUP(tblSalaries[[#This Row],[How many hours of a day you work on Excel]],Table8[#Data],2,FALSE)</f>
        <v>5</v>
      </c>
    </row>
    <row r="471" spans="2:15" ht="15" customHeight="1" x14ac:dyDescent="0.2">
      <c r="B471" t="s">
        <v>3760</v>
      </c>
      <c r="C471" s="1">
        <v>41071.911273148151</v>
      </c>
      <c r="D471" s="4">
        <v>56600</v>
      </c>
      <c r="E471">
        <v>56600</v>
      </c>
      <c r="F471" t="s">
        <v>6</v>
      </c>
      <c r="G471" s="10">
        <f>tblSalaries[[#This Row],[clean Salary (in local currency)]]*VLOOKUP(tblSalaries[[#This Row],[Currency]],tblXrate[#Data],2,FALSE)/1000</f>
        <v>56.6</v>
      </c>
      <c r="H471" t="s">
        <v>1906</v>
      </c>
      <c r="I471" t="s">
        <v>52</v>
      </c>
      <c r="J471" t="s">
        <v>15</v>
      </c>
      <c r="K471" s="10" t="str">
        <f>VLOOKUP(tblSalaries[[#This Row],[Where do you work]],tblCountries[[Actual]:[Mapping2]],3,FALSE)</f>
        <v>USA</v>
      </c>
      <c r="L471" t="s">
        <v>9</v>
      </c>
      <c r="M471">
        <v>12</v>
      </c>
      <c r="N471" s="10" t="str">
        <f>VLOOKUP(tblSalaries[[#This Row],[Years of Experience]],Table3[#Data],2,FALSE)</f>
        <v>11-15</v>
      </c>
      <c r="O471" s="10">
        <f>VLOOKUP(tblSalaries[[#This Row],[How many hours of a day you work on Excel]],Table8[#Data],2,FALSE)</f>
        <v>5</v>
      </c>
    </row>
    <row r="472" spans="2:15" ht="15" customHeight="1" x14ac:dyDescent="0.2">
      <c r="B472" t="s">
        <v>3308</v>
      </c>
      <c r="C472" s="1">
        <v>41058.6953587963</v>
      </c>
      <c r="D472" s="4" t="s">
        <v>1490</v>
      </c>
      <c r="E472">
        <v>41000</v>
      </c>
      <c r="F472" t="s">
        <v>22</v>
      </c>
      <c r="G472" s="10">
        <f>tblSalaries[[#This Row],[clean Salary (in local currency)]]*VLOOKUP(tblSalaries[[#This Row],[Currency]],tblXrate[#Data],2,FALSE)/1000</f>
        <v>52.086376998655922</v>
      </c>
      <c r="H472" t="s">
        <v>522</v>
      </c>
      <c r="I472" t="s">
        <v>279</v>
      </c>
      <c r="J472" t="s">
        <v>608</v>
      </c>
      <c r="K472" s="10" t="str">
        <f>VLOOKUP(tblSalaries[[#This Row],[Where do you work]],tblCountries[[Actual]:[Mapping2]],3,FALSE)</f>
        <v>EU-16</v>
      </c>
      <c r="L472" t="s">
        <v>9</v>
      </c>
      <c r="M472">
        <v>12</v>
      </c>
      <c r="N472" s="10" t="str">
        <f>VLOOKUP(tblSalaries[[#This Row],[Years of Experience]],Table3[#Data],2,FALSE)</f>
        <v>11-15</v>
      </c>
      <c r="O472" s="10">
        <f>VLOOKUP(tblSalaries[[#This Row],[How many hours of a day you work on Excel]],Table8[#Data],2,FALSE)</f>
        <v>5</v>
      </c>
    </row>
    <row r="473" spans="2:15" ht="15" customHeight="1" x14ac:dyDescent="0.2">
      <c r="B473" t="s">
        <v>3862</v>
      </c>
      <c r="C473" s="1">
        <v>41079.285266203704</v>
      </c>
      <c r="D473" s="4">
        <v>48000</v>
      </c>
      <c r="E473">
        <v>48000</v>
      </c>
      <c r="F473" t="s">
        <v>6</v>
      </c>
      <c r="G473" s="10">
        <f>tblSalaries[[#This Row],[clean Salary (in local currency)]]*VLOOKUP(tblSalaries[[#This Row],[Currency]],tblXrate[#Data],2,FALSE)/1000</f>
        <v>48</v>
      </c>
      <c r="H473" t="s">
        <v>1986</v>
      </c>
      <c r="I473" t="s">
        <v>20</v>
      </c>
      <c r="J473" t="s">
        <v>15</v>
      </c>
      <c r="K473" s="10" t="str">
        <f>VLOOKUP(tblSalaries[[#This Row],[Where do you work]],tblCountries[[Actual]:[Mapping2]],3,FALSE)</f>
        <v>USA</v>
      </c>
      <c r="L473" t="s">
        <v>9</v>
      </c>
      <c r="M473">
        <v>12</v>
      </c>
      <c r="N473" s="10" t="str">
        <f>VLOOKUP(tblSalaries[[#This Row],[Years of Experience]],Table3[#Data],2,FALSE)</f>
        <v>11-15</v>
      </c>
      <c r="O473" s="10">
        <f>VLOOKUP(tblSalaries[[#This Row],[How many hours of a day you work on Excel]],Table8[#Data],2,FALSE)</f>
        <v>5</v>
      </c>
    </row>
    <row r="474" spans="2:15" ht="15" customHeight="1" x14ac:dyDescent="0.2">
      <c r="B474" t="s">
        <v>3639</v>
      </c>
      <c r="C474" s="1">
        <v>41064.985266203701</v>
      </c>
      <c r="D474" s="4" t="s">
        <v>1810</v>
      </c>
      <c r="E474">
        <v>30000</v>
      </c>
      <c r="F474" t="s">
        <v>22</v>
      </c>
      <c r="G474" s="10">
        <f>tblSalaries[[#This Row],[clean Salary (in local currency)]]*VLOOKUP(tblSalaries[[#This Row],[Currency]],tblXrate[#Data],2,FALSE)/1000</f>
        <v>38.111983169748235</v>
      </c>
      <c r="H474" t="s">
        <v>1811</v>
      </c>
      <c r="I474" t="s">
        <v>20</v>
      </c>
      <c r="J474" t="s">
        <v>608</v>
      </c>
      <c r="K474" s="10" t="str">
        <f>VLOOKUP(tblSalaries[[#This Row],[Where do you work]],tblCountries[[Actual]:[Mapping2]],3,FALSE)</f>
        <v>EU-16</v>
      </c>
      <c r="L474" t="s">
        <v>25</v>
      </c>
      <c r="M474">
        <v>12</v>
      </c>
      <c r="N474" s="10" t="str">
        <f>VLOOKUP(tblSalaries[[#This Row],[Years of Experience]],Table3[#Data],2,FALSE)</f>
        <v>11-15</v>
      </c>
      <c r="O474" s="10">
        <f>VLOOKUP(tblSalaries[[#This Row],[How many hours of a day you work on Excel]],Table8[#Data],2,FALSE)</f>
        <v>1.5</v>
      </c>
    </row>
    <row r="475" spans="2:15" ht="15" customHeight="1" x14ac:dyDescent="0.2">
      <c r="B475" t="s">
        <v>2777</v>
      </c>
      <c r="C475" s="1">
        <v>41055.807557870372</v>
      </c>
      <c r="D475" s="4" t="s">
        <v>901</v>
      </c>
      <c r="E475">
        <v>36000</v>
      </c>
      <c r="F475" t="s">
        <v>6</v>
      </c>
      <c r="G475" s="10">
        <f>tblSalaries[[#This Row],[clean Salary (in local currency)]]*VLOOKUP(tblSalaries[[#This Row],[Currency]],tblXrate[#Data],2,FALSE)/1000</f>
        <v>36</v>
      </c>
      <c r="H475" t="s">
        <v>902</v>
      </c>
      <c r="I475" t="s">
        <v>52</v>
      </c>
      <c r="J475" t="s">
        <v>84</v>
      </c>
      <c r="K475" s="10" t="str">
        <f>VLOOKUP(tblSalaries[[#This Row],[Where do you work]],tblCountries[[Actual]:[Mapping2]],3,FALSE)</f>
        <v>Australia &amp; NZ</v>
      </c>
      <c r="L475" t="s">
        <v>18</v>
      </c>
      <c r="M475">
        <v>12</v>
      </c>
      <c r="N475" s="10" t="str">
        <f>VLOOKUP(tblSalaries[[#This Row],[Years of Experience]],Table3[#Data],2,FALSE)</f>
        <v>11-15</v>
      </c>
      <c r="O475" s="10">
        <f>VLOOKUP(tblSalaries[[#This Row],[How many hours of a day you work on Excel]],Table8[#Data],2,FALSE)</f>
        <v>2.5</v>
      </c>
    </row>
    <row r="476" spans="2:15" ht="15" customHeight="1" x14ac:dyDescent="0.2">
      <c r="B476" t="s">
        <v>3108</v>
      </c>
      <c r="C476" s="1">
        <v>41057.737754629627</v>
      </c>
      <c r="D476" s="4" t="s">
        <v>1260</v>
      </c>
      <c r="E476">
        <v>120000</v>
      </c>
      <c r="F476" t="s">
        <v>358</v>
      </c>
      <c r="G476" s="10">
        <f>tblSalaries[[#This Row],[clean Salary (in local currency)]]*VLOOKUP(tblSalaries[[#This Row],[Currency]],tblXrate[#Data],2,FALSE)/1000</f>
        <v>32.666305522511173</v>
      </c>
      <c r="H476" t="s">
        <v>642</v>
      </c>
      <c r="I476" t="s">
        <v>52</v>
      </c>
      <c r="J476" t="s">
        <v>179</v>
      </c>
      <c r="K476" s="10" t="str">
        <f>VLOOKUP(tblSalaries[[#This Row],[Where do you work]],tblCountries[[Actual]:[Mapping2]],3,FALSE)</f>
        <v>Middle East</v>
      </c>
      <c r="L476" t="s">
        <v>18</v>
      </c>
      <c r="M476">
        <v>12</v>
      </c>
      <c r="N476" s="10" t="str">
        <f>VLOOKUP(tblSalaries[[#This Row],[Years of Experience]],Table3[#Data],2,FALSE)</f>
        <v>11-15</v>
      </c>
      <c r="O476" s="10">
        <f>VLOOKUP(tblSalaries[[#This Row],[How many hours of a day you work on Excel]],Table8[#Data],2,FALSE)</f>
        <v>2.5</v>
      </c>
    </row>
    <row r="477" spans="2:15" ht="15" customHeight="1" x14ac:dyDescent="0.2">
      <c r="B477" t="s">
        <v>3745</v>
      </c>
      <c r="C477" s="1">
        <v>41070.666168981479</v>
      </c>
      <c r="D477" s="4">
        <v>30000</v>
      </c>
      <c r="E477">
        <v>30000</v>
      </c>
      <c r="F477" t="s">
        <v>6</v>
      </c>
      <c r="G477" s="10">
        <f>tblSalaries[[#This Row],[clean Salary (in local currency)]]*VLOOKUP(tblSalaries[[#This Row],[Currency]],tblXrate[#Data],2,FALSE)/1000</f>
        <v>30</v>
      </c>
      <c r="H477" t="s">
        <v>1893</v>
      </c>
      <c r="I477" t="s">
        <v>20</v>
      </c>
      <c r="J477" t="s">
        <v>1131</v>
      </c>
      <c r="K477" s="10" t="str">
        <f>VLOOKUP(tblSalaries[[#This Row],[Where do you work]],tblCountries[[Actual]:[Mapping2]],3,FALSE)</f>
        <v>East&amp;South Asia</v>
      </c>
      <c r="L477" t="s">
        <v>25</v>
      </c>
      <c r="M477">
        <v>12</v>
      </c>
      <c r="N477" s="10" t="str">
        <f>VLOOKUP(tblSalaries[[#This Row],[Years of Experience]],Table3[#Data],2,FALSE)</f>
        <v>11-15</v>
      </c>
      <c r="O477" s="10">
        <f>VLOOKUP(tblSalaries[[#This Row],[How many hours of a day you work on Excel]],Table8[#Data],2,FALSE)</f>
        <v>1.5</v>
      </c>
    </row>
    <row r="478" spans="2:15" ht="15" customHeight="1" x14ac:dyDescent="0.2">
      <c r="B478" t="s">
        <v>3188</v>
      </c>
      <c r="C478" s="1">
        <v>41058.005277777775</v>
      </c>
      <c r="D478" s="4">
        <v>20000</v>
      </c>
      <c r="E478">
        <v>20000</v>
      </c>
      <c r="F478" t="s">
        <v>22</v>
      </c>
      <c r="G478" s="10">
        <f>tblSalaries[[#This Row],[clean Salary (in local currency)]]*VLOOKUP(tblSalaries[[#This Row],[Currency]],tblXrate[#Data],2,FALSE)/1000</f>
        <v>25.407988779832156</v>
      </c>
      <c r="H478" t="s">
        <v>1356</v>
      </c>
      <c r="I478" t="s">
        <v>52</v>
      </c>
      <c r="J478" t="s">
        <v>1357</v>
      </c>
      <c r="K478" s="10" t="str">
        <f>VLOOKUP(tblSalaries[[#This Row],[Where do you work]],tblCountries[[Actual]:[Mapping2]],3,FALSE)</f>
        <v>EU-16</v>
      </c>
      <c r="L478" t="s">
        <v>25</v>
      </c>
      <c r="M478">
        <v>12</v>
      </c>
      <c r="N478" s="10" t="str">
        <f>VLOOKUP(tblSalaries[[#This Row],[Years of Experience]],Table3[#Data],2,FALSE)</f>
        <v>11-15</v>
      </c>
      <c r="O478" s="10">
        <f>VLOOKUP(tblSalaries[[#This Row],[How many hours of a day you work on Excel]],Table8[#Data],2,FALSE)</f>
        <v>1.5</v>
      </c>
    </row>
    <row r="479" spans="2:15" ht="15" customHeight="1" x14ac:dyDescent="0.2">
      <c r="B479" t="s">
        <v>2663</v>
      </c>
      <c r="C479" s="1">
        <v>41055.536539351851</v>
      </c>
      <c r="D479" s="4">
        <v>24000</v>
      </c>
      <c r="E479">
        <v>24000</v>
      </c>
      <c r="F479" t="s">
        <v>6</v>
      </c>
      <c r="G479" s="10">
        <f>tblSalaries[[#This Row],[clean Salary (in local currency)]]*VLOOKUP(tblSalaries[[#This Row],[Currency]],tblXrate[#Data],2,FALSE)/1000</f>
        <v>24</v>
      </c>
      <c r="H479" t="s">
        <v>772</v>
      </c>
      <c r="I479" t="s">
        <v>52</v>
      </c>
      <c r="J479" t="s">
        <v>773</v>
      </c>
      <c r="K479" s="10" t="str">
        <f>VLOOKUP(tblSalaries[[#This Row],[Where do you work]],tblCountries[[Actual]:[Mapping2]],3,FALSE)</f>
        <v>Middle East</v>
      </c>
      <c r="L479" t="s">
        <v>9</v>
      </c>
      <c r="M479">
        <v>12</v>
      </c>
      <c r="N479" s="10" t="str">
        <f>VLOOKUP(tblSalaries[[#This Row],[Years of Experience]],Table3[#Data],2,FALSE)</f>
        <v>11-15</v>
      </c>
      <c r="O479" s="10">
        <f>VLOOKUP(tblSalaries[[#This Row],[How many hours of a day you work on Excel]],Table8[#Data],2,FALSE)</f>
        <v>5</v>
      </c>
    </row>
    <row r="480" spans="2:15" ht="15" customHeight="1" x14ac:dyDescent="0.2">
      <c r="B480" t="s">
        <v>2928</v>
      </c>
      <c r="C480" s="1">
        <v>41056.990312499998</v>
      </c>
      <c r="D480" s="4">
        <v>18060</v>
      </c>
      <c r="E480">
        <v>18060</v>
      </c>
      <c r="F480" t="s">
        <v>6</v>
      </c>
      <c r="G480" s="10">
        <f>tblSalaries[[#This Row],[clean Salary (in local currency)]]*VLOOKUP(tblSalaries[[#This Row],[Currency]],tblXrate[#Data],2,FALSE)/1000</f>
        <v>18.059999999999999</v>
      </c>
      <c r="H480" t="s">
        <v>1076</v>
      </c>
      <c r="I480" t="s">
        <v>3999</v>
      </c>
      <c r="J480" t="s">
        <v>347</v>
      </c>
      <c r="K480" s="10" t="str">
        <f>VLOOKUP(tblSalaries[[#This Row],[Where do you work]],tblCountries[[Actual]:[Mapping2]],3,FALSE)</f>
        <v>East&amp;South Asia</v>
      </c>
      <c r="L480" t="s">
        <v>9</v>
      </c>
      <c r="M480">
        <v>12</v>
      </c>
      <c r="N480" s="10" t="str">
        <f>VLOOKUP(tblSalaries[[#This Row],[Years of Experience]],Table3[#Data],2,FALSE)</f>
        <v>11-15</v>
      </c>
      <c r="O480" s="10">
        <f>VLOOKUP(tblSalaries[[#This Row],[How many hours of a day you work on Excel]],Table8[#Data],2,FALSE)</f>
        <v>5</v>
      </c>
    </row>
    <row r="481" spans="2:15" ht="15" customHeight="1" x14ac:dyDescent="0.2">
      <c r="B481" t="s">
        <v>3266</v>
      </c>
      <c r="C481" s="1">
        <v>41058.511886574073</v>
      </c>
      <c r="D481" s="4">
        <v>18000</v>
      </c>
      <c r="E481">
        <v>18000</v>
      </c>
      <c r="F481" t="s">
        <v>6</v>
      </c>
      <c r="G481" s="10">
        <f>tblSalaries[[#This Row],[clean Salary (in local currency)]]*VLOOKUP(tblSalaries[[#This Row],[Currency]],tblXrate[#Data],2,FALSE)/1000</f>
        <v>18</v>
      </c>
      <c r="H481" t="s">
        <v>52</v>
      </c>
      <c r="I481" t="s">
        <v>52</v>
      </c>
      <c r="J481" t="s">
        <v>8</v>
      </c>
      <c r="K481" s="10" t="str">
        <f>VLOOKUP(tblSalaries[[#This Row],[Where do you work]],tblCountries[[Actual]:[Mapping2]],3,FALSE)</f>
        <v>India</v>
      </c>
      <c r="L481" t="s">
        <v>9</v>
      </c>
      <c r="M481">
        <v>12</v>
      </c>
      <c r="N481" s="10" t="str">
        <f>VLOOKUP(tblSalaries[[#This Row],[Years of Experience]],Table3[#Data],2,FALSE)</f>
        <v>11-15</v>
      </c>
      <c r="O481" s="10">
        <f>VLOOKUP(tblSalaries[[#This Row],[How many hours of a day you work on Excel]],Table8[#Data],2,FALSE)</f>
        <v>5</v>
      </c>
    </row>
    <row r="482" spans="2:15" ht="15" customHeight="1" x14ac:dyDescent="0.2">
      <c r="B482" t="s">
        <v>3318</v>
      </c>
      <c r="C482" s="1">
        <v>41058.733483796299</v>
      </c>
      <c r="D482" s="4">
        <v>18000</v>
      </c>
      <c r="E482">
        <v>18000</v>
      </c>
      <c r="F482" t="s">
        <v>6</v>
      </c>
      <c r="G482" s="10">
        <f>tblSalaries[[#This Row],[clean Salary (in local currency)]]*VLOOKUP(tblSalaries[[#This Row],[Currency]],tblXrate[#Data],2,FALSE)/1000</f>
        <v>18</v>
      </c>
      <c r="H482" t="s">
        <v>1502</v>
      </c>
      <c r="I482" t="s">
        <v>52</v>
      </c>
      <c r="J482" t="s">
        <v>1503</v>
      </c>
      <c r="K482" s="10" t="str">
        <f>VLOOKUP(tblSalaries[[#This Row],[Where do you work]],tblCountries[[Actual]:[Mapping2]],3,FALSE)</f>
        <v>Africa</v>
      </c>
      <c r="L482" t="s">
        <v>9</v>
      </c>
      <c r="M482">
        <v>12</v>
      </c>
      <c r="N482" s="10" t="str">
        <f>VLOOKUP(tblSalaries[[#This Row],[Years of Experience]],Table3[#Data],2,FALSE)</f>
        <v>11-15</v>
      </c>
      <c r="O482" s="10">
        <f>VLOOKUP(tblSalaries[[#This Row],[How many hours of a day you work on Excel]],Table8[#Data],2,FALSE)</f>
        <v>5</v>
      </c>
    </row>
    <row r="483" spans="2:15" ht="15" customHeight="1" x14ac:dyDescent="0.2">
      <c r="B483" t="s">
        <v>2725</v>
      </c>
      <c r="C483" s="1">
        <v>41055.631562499999</v>
      </c>
      <c r="D483" s="4" t="s">
        <v>838</v>
      </c>
      <c r="E483">
        <v>1000000</v>
      </c>
      <c r="F483" t="s">
        <v>40</v>
      </c>
      <c r="G483" s="10">
        <f>tblSalaries[[#This Row],[clean Salary (in local currency)]]*VLOOKUP(tblSalaries[[#This Row],[Currency]],tblXrate[#Data],2,FALSE)/1000</f>
        <v>17.807916687442567</v>
      </c>
      <c r="H483" t="s">
        <v>839</v>
      </c>
      <c r="I483" t="s">
        <v>20</v>
      </c>
      <c r="J483" t="s">
        <v>8</v>
      </c>
      <c r="K483" s="10" t="str">
        <f>VLOOKUP(tblSalaries[[#This Row],[Where do you work]],tblCountries[[Actual]:[Mapping2]],3,FALSE)</f>
        <v>India</v>
      </c>
      <c r="L483" t="s">
        <v>18</v>
      </c>
      <c r="M483">
        <v>12</v>
      </c>
      <c r="N483" s="10" t="str">
        <f>VLOOKUP(tblSalaries[[#This Row],[Years of Experience]],Table3[#Data],2,FALSE)</f>
        <v>11-15</v>
      </c>
      <c r="O483" s="10">
        <f>VLOOKUP(tblSalaries[[#This Row],[How many hours of a day you work on Excel]],Table8[#Data],2,FALSE)</f>
        <v>2.5</v>
      </c>
    </row>
    <row r="484" spans="2:15" ht="15" customHeight="1" x14ac:dyDescent="0.2">
      <c r="B484" t="s">
        <v>2655</v>
      </c>
      <c r="C484" s="1">
        <v>41055.521087962959</v>
      </c>
      <c r="D484" s="4">
        <v>1400</v>
      </c>
      <c r="E484">
        <v>16800</v>
      </c>
      <c r="F484" t="s">
        <v>6</v>
      </c>
      <c r="G484" s="10">
        <f>tblSalaries[[#This Row],[clean Salary (in local currency)]]*VLOOKUP(tblSalaries[[#This Row],[Currency]],tblXrate[#Data],2,FALSE)/1000</f>
        <v>16.8</v>
      </c>
      <c r="H484" t="s">
        <v>678</v>
      </c>
      <c r="I484" t="s">
        <v>20</v>
      </c>
      <c r="J484" t="s">
        <v>17</v>
      </c>
      <c r="K484" s="10" t="str">
        <f>VLOOKUP(tblSalaries[[#This Row],[Where do you work]],tblCountries[[Actual]:[Mapping2]],3,FALSE)</f>
        <v>East&amp;South Asia</v>
      </c>
      <c r="L484" t="s">
        <v>9</v>
      </c>
      <c r="M484">
        <v>12</v>
      </c>
      <c r="N484" s="10" t="str">
        <f>VLOOKUP(tblSalaries[[#This Row],[Years of Experience]],Table3[#Data],2,FALSE)</f>
        <v>11-15</v>
      </c>
      <c r="O484" s="10">
        <f>VLOOKUP(tblSalaries[[#This Row],[How many hours of a day you work on Excel]],Table8[#Data],2,FALSE)</f>
        <v>5</v>
      </c>
    </row>
    <row r="485" spans="2:15" ht="15" customHeight="1" x14ac:dyDescent="0.2">
      <c r="B485" t="s">
        <v>3270</v>
      </c>
      <c r="C485" s="1">
        <v>41058.520277777781</v>
      </c>
      <c r="D485" s="4" t="s">
        <v>1445</v>
      </c>
      <c r="E485">
        <v>14000</v>
      </c>
      <c r="F485" t="s">
        <v>6</v>
      </c>
      <c r="G485" s="10">
        <f>tblSalaries[[#This Row],[clean Salary (in local currency)]]*VLOOKUP(tblSalaries[[#This Row],[Currency]],tblXrate[#Data],2,FALSE)/1000</f>
        <v>14</v>
      </c>
      <c r="H485" t="s">
        <v>1446</v>
      </c>
      <c r="I485" t="s">
        <v>20</v>
      </c>
      <c r="J485" t="s">
        <v>8</v>
      </c>
      <c r="K485" s="10" t="str">
        <f>VLOOKUP(tblSalaries[[#This Row],[Where do you work]],tblCountries[[Actual]:[Mapping2]],3,FALSE)</f>
        <v>India</v>
      </c>
      <c r="L485" t="s">
        <v>9</v>
      </c>
      <c r="M485">
        <v>12</v>
      </c>
      <c r="N485" s="10" t="str">
        <f>VLOOKUP(tblSalaries[[#This Row],[Years of Experience]],Table3[#Data],2,FALSE)</f>
        <v>11-15</v>
      </c>
      <c r="O485" s="10">
        <f>VLOOKUP(tblSalaries[[#This Row],[How many hours of a day you work on Excel]],Table8[#Data],2,FALSE)</f>
        <v>5</v>
      </c>
    </row>
    <row r="486" spans="2:15" ht="15" customHeight="1" x14ac:dyDescent="0.2">
      <c r="B486" t="s">
        <v>2624</v>
      </c>
      <c r="C486" s="1">
        <v>41055.465543981481</v>
      </c>
      <c r="D486" s="4" t="s">
        <v>727</v>
      </c>
      <c r="E486">
        <v>720000</v>
      </c>
      <c r="F486" t="s">
        <v>40</v>
      </c>
      <c r="G486" s="10">
        <f>tblSalaries[[#This Row],[clean Salary (in local currency)]]*VLOOKUP(tblSalaries[[#This Row],[Currency]],tblXrate[#Data],2,FALSE)/1000</f>
        <v>12.821700014958649</v>
      </c>
      <c r="H486" t="s">
        <v>728</v>
      </c>
      <c r="I486" t="s">
        <v>52</v>
      </c>
      <c r="J486" t="s">
        <v>8</v>
      </c>
      <c r="K486" s="10" t="str">
        <f>VLOOKUP(tblSalaries[[#This Row],[Where do you work]],tblCountries[[Actual]:[Mapping2]],3,FALSE)</f>
        <v>India</v>
      </c>
      <c r="L486" t="s">
        <v>9</v>
      </c>
      <c r="M486">
        <v>12</v>
      </c>
      <c r="N486" s="10" t="str">
        <f>VLOOKUP(tblSalaries[[#This Row],[Years of Experience]],Table3[#Data],2,FALSE)</f>
        <v>11-15</v>
      </c>
      <c r="O486" s="10">
        <f>VLOOKUP(tblSalaries[[#This Row],[How many hours of a day you work on Excel]],Table8[#Data],2,FALSE)</f>
        <v>5</v>
      </c>
    </row>
    <row r="487" spans="2:15" ht="15" customHeight="1" x14ac:dyDescent="0.2">
      <c r="B487" t="s">
        <v>2708</v>
      </c>
      <c r="C487" s="1">
        <v>41055.598668981482</v>
      </c>
      <c r="D487" s="4">
        <v>1000</v>
      </c>
      <c r="E487">
        <v>12000</v>
      </c>
      <c r="F487" t="s">
        <v>6</v>
      </c>
      <c r="G487" s="10">
        <f>tblSalaries[[#This Row],[clean Salary (in local currency)]]*VLOOKUP(tblSalaries[[#This Row],[Currency]],tblXrate[#Data],2,FALSE)/1000</f>
        <v>12</v>
      </c>
      <c r="H487" t="s">
        <v>819</v>
      </c>
      <c r="I487" t="s">
        <v>20</v>
      </c>
      <c r="J487" t="s">
        <v>820</v>
      </c>
      <c r="K487" s="10" t="str">
        <f>VLOOKUP(tblSalaries[[#This Row],[Where do you work]],tblCountries[[Actual]:[Mapping2]],3,FALSE)</f>
        <v>Middle East</v>
      </c>
      <c r="L487" t="s">
        <v>9</v>
      </c>
      <c r="M487">
        <v>12</v>
      </c>
      <c r="N487" s="10" t="str">
        <f>VLOOKUP(tblSalaries[[#This Row],[Years of Experience]],Table3[#Data],2,FALSE)</f>
        <v>11-15</v>
      </c>
      <c r="O487" s="10">
        <f>VLOOKUP(tblSalaries[[#This Row],[How many hours of a day you work on Excel]],Table8[#Data],2,FALSE)</f>
        <v>5</v>
      </c>
    </row>
    <row r="488" spans="2:15" ht="15" customHeight="1" x14ac:dyDescent="0.2">
      <c r="B488" t="s">
        <v>3839</v>
      </c>
      <c r="C488" s="1">
        <v>41076.71371527778</v>
      </c>
      <c r="D488" s="4" t="s">
        <v>1967</v>
      </c>
      <c r="E488">
        <v>600000</v>
      </c>
      <c r="F488" t="s">
        <v>40</v>
      </c>
      <c r="G488" s="10">
        <f>tblSalaries[[#This Row],[clean Salary (in local currency)]]*VLOOKUP(tblSalaries[[#This Row],[Currency]],tblXrate[#Data],2,FALSE)/1000</f>
        <v>10.684750012465541</v>
      </c>
      <c r="H488" t="s">
        <v>1968</v>
      </c>
      <c r="I488" t="s">
        <v>52</v>
      </c>
      <c r="J488" t="s">
        <v>8</v>
      </c>
      <c r="K488" s="10" t="str">
        <f>VLOOKUP(tblSalaries[[#This Row],[Where do you work]],tblCountries[[Actual]:[Mapping2]],3,FALSE)</f>
        <v>India</v>
      </c>
      <c r="L488" t="s">
        <v>9</v>
      </c>
      <c r="M488">
        <v>12</v>
      </c>
      <c r="N488" s="10" t="str">
        <f>VLOOKUP(tblSalaries[[#This Row],[Years of Experience]],Table3[#Data],2,FALSE)</f>
        <v>11-15</v>
      </c>
      <c r="O488" s="10">
        <f>VLOOKUP(tblSalaries[[#This Row],[How many hours of a day you work on Excel]],Table8[#Data],2,FALSE)</f>
        <v>5</v>
      </c>
    </row>
    <row r="489" spans="2:15" ht="15" customHeight="1" x14ac:dyDescent="0.2">
      <c r="B489" t="s">
        <v>2738</v>
      </c>
      <c r="C489" s="1">
        <v>41055.670162037037</v>
      </c>
      <c r="D489" s="4">
        <v>10000</v>
      </c>
      <c r="E489">
        <v>10000</v>
      </c>
      <c r="F489" t="s">
        <v>6</v>
      </c>
      <c r="G489" s="10">
        <f>tblSalaries[[#This Row],[clean Salary (in local currency)]]*VLOOKUP(tblSalaries[[#This Row],[Currency]],tblXrate[#Data],2,FALSE)/1000</f>
        <v>10</v>
      </c>
      <c r="H489" t="s">
        <v>855</v>
      </c>
      <c r="I489" t="s">
        <v>20</v>
      </c>
      <c r="J489" t="s">
        <v>8</v>
      </c>
      <c r="K489" s="10" t="str">
        <f>VLOOKUP(tblSalaries[[#This Row],[Where do you work]],tblCountries[[Actual]:[Mapping2]],3,FALSE)</f>
        <v>India</v>
      </c>
      <c r="L489" t="s">
        <v>9</v>
      </c>
      <c r="M489">
        <v>12</v>
      </c>
      <c r="N489" s="10" t="str">
        <f>VLOOKUP(tblSalaries[[#This Row],[Years of Experience]],Table3[#Data],2,FALSE)</f>
        <v>11-15</v>
      </c>
      <c r="O489" s="10">
        <f>VLOOKUP(tblSalaries[[#This Row],[How many hours of a day you work on Excel]],Table8[#Data],2,FALSE)</f>
        <v>5</v>
      </c>
    </row>
    <row r="490" spans="2:15" ht="15" customHeight="1" x14ac:dyDescent="0.2">
      <c r="B490" t="s">
        <v>2782</v>
      </c>
      <c r="C490" s="1">
        <v>41055.839131944442</v>
      </c>
      <c r="D490" s="4">
        <v>10000</v>
      </c>
      <c r="E490">
        <v>10000</v>
      </c>
      <c r="F490" t="s">
        <v>6</v>
      </c>
      <c r="G490" s="10">
        <f>tblSalaries[[#This Row],[clean Salary (in local currency)]]*VLOOKUP(tblSalaries[[#This Row],[Currency]],tblXrate[#Data],2,FALSE)/1000</f>
        <v>10</v>
      </c>
      <c r="H490" t="s">
        <v>907</v>
      </c>
      <c r="I490" t="s">
        <v>52</v>
      </c>
      <c r="J490" t="s">
        <v>8</v>
      </c>
      <c r="K490" s="10" t="str">
        <f>VLOOKUP(tblSalaries[[#This Row],[Where do you work]],tblCountries[[Actual]:[Mapping2]],3,FALSE)</f>
        <v>India</v>
      </c>
      <c r="L490" t="s">
        <v>25</v>
      </c>
      <c r="M490">
        <v>12</v>
      </c>
      <c r="N490" s="10" t="str">
        <f>VLOOKUP(tblSalaries[[#This Row],[Years of Experience]],Table3[#Data],2,FALSE)</f>
        <v>11-15</v>
      </c>
      <c r="O490" s="10">
        <f>VLOOKUP(tblSalaries[[#This Row],[How many hours of a day you work on Excel]],Table8[#Data],2,FALSE)</f>
        <v>1.5</v>
      </c>
    </row>
    <row r="491" spans="2:15" ht="15" customHeight="1" x14ac:dyDescent="0.2">
      <c r="B491" t="s">
        <v>3756</v>
      </c>
      <c r="C491" s="1">
        <v>41071.819988425923</v>
      </c>
      <c r="D491" s="4" t="s">
        <v>797</v>
      </c>
      <c r="E491">
        <v>3000</v>
      </c>
      <c r="F491" t="s">
        <v>6</v>
      </c>
      <c r="G491" s="10">
        <f>tblSalaries[[#This Row],[clean Salary (in local currency)]]*VLOOKUP(tblSalaries[[#This Row],[Currency]],tblXrate[#Data],2,FALSE)/1000</f>
        <v>3</v>
      </c>
      <c r="H491" t="s">
        <v>725</v>
      </c>
      <c r="I491" t="s">
        <v>20</v>
      </c>
      <c r="J491" t="s">
        <v>425</v>
      </c>
      <c r="K491" s="10" t="str">
        <f>VLOOKUP(tblSalaries[[#This Row],[Where do you work]],tblCountries[[Actual]:[Mapping2]],3,FALSE)</f>
        <v>East&amp;South Asia</v>
      </c>
      <c r="L491" t="s">
        <v>25</v>
      </c>
      <c r="M491">
        <v>12</v>
      </c>
      <c r="N491" s="10" t="str">
        <f>VLOOKUP(tblSalaries[[#This Row],[Years of Experience]],Table3[#Data],2,FALSE)</f>
        <v>11-15</v>
      </c>
      <c r="O491" s="10">
        <f>VLOOKUP(tblSalaries[[#This Row],[How many hours of a day you work on Excel]],Table8[#Data],2,FALSE)</f>
        <v>1.5</v>
      </c>
    </row>
    <row r="492" spans="2:15" ht="15" customHeight="1" x14ac:dyDescent="0.2">
      <c r="B492" t="s">
        <v>3207</v>
      </c>
      <c r="C492" s="1">
        <v>41058.072256944448</v>
      </c>
      <c r="D492" s="4">
        <v>100000</v>
      </c>
      <c r="E492">
        <v>100000</v>
      </c>
      <c r="F492" t="s">
        <v>6</v>
      </c>
      <c r="G492" s="10">
        <f>tblSalaries[[#This Row],[clean Salary (in local currency)]]*VLOOKUP(tblSalaries[[#This Row],[Currency]],tblXrate[#Data],2,FALSE)/1000</f>
        <v>100</v>
      </c>
      <c r="H492" t="s">
        <v>642</v>
      </c>
      <c r="I492" t="s">
        <v>52</v>
      </c>
      <c r="J492" t="s">
        <v>15</v>
      </c>
      <c r="K492" s="10" t="str">
        <f>VLOOKUP(tblSalaries[[#This Row],[Where do you work]],tblCountries[[Actual]:[Mapping2]],3,FALSE)</f>
        <v>USA</v>
      </c>
      <c r="L492" t="s">
        <v>9</v>
      </c>
      <c r="M492">
        <v>11</v>
      </c>
      <c r="N492" s="10" t="str">
        <f>VLOOKUP(tblSalaries[[#This Row],[Years of Experience]],Table3[#Data],2,FALSE)</f>
        <v>11-15</v>
      </c>
      <c r="O492" s="10">
        <f>VLOOKUP(tblSalaries[[#This Row],[How many hours of a day you work on Excel]],Table8[#Data],2,FALSE)</f>
        <v>5</v>
      </c>
    </row>
    <row r="493" spans="2:15" ht="15" customHeight="1" x14ac:dyDescent="0.2">
      <c r="B493" t="s">
        <v>2762</v>
      </c>
      <c r="C493" s="1">
        <v>41055.730509259258</v>
      </c>
      <c r="D493" s="4" t="s">
        <v>884</v>
      </c>
      <c r="E493">
        <v>95000</v>
      </c>
      <c r="F493" t="s">
        <v>82</v>
      </c>
      <c r="G493" s="10">
        <f>tblSalaries[[#This Row],[clean Salary (in local currency)]]*VLOOKUP(tblSalaries[[#This Row],[Currency]],tblXrate[#Data],2,FALSE)/1000</f>
        <v>96.891417358250408</v>
      </c>
      <c r="H493" t="s">
        <v>885</v>
      </c>
      <c r="I493" t="s">
        <v>20</v>
      </c>
      <c r="J493" t="s">
        <v>84</v>
      </c>
      <c r="K493" s="10" t="str">
        <f>VLOOKUP(tblSalaries[[#This Row],[Where do you work]],tblCountries[[Actual]:[Mapping2]],3,FALSE)</f>
        <v>Australia &amp; NZ</v>
      </c>
      <c r="L493" t="s">
        <v>18</v>
      </c>
      <c r="M493">
        <v>11</v>
      </c>
      <c r="N493" s="10" t="str">
        <f>VLOOKUP(tblSalaries[[#This Row],[Years of Experience]],Table3[#Data],2,FALSE)</f>
        <v>11-15</v>
      </c>
      <c r="O493" s="10">
        <f>VLOOKUP(tblSalaries[[#This Row],[How many hours of a day you work on Excel]],Table8[#Data],2,FALSE)</f>
        <v>2.5</v>
      </c>
    </row>
    <row r="494" spans="2:15" ht="15" customHeight="1" x14ac:dyDescent="0.2">
      <c r="B494" t="s">
        <v>2565</v>
      </c>
      <c r="C494" s="1">
        <v>41055.28197916667</v>
      </c>
      <c r="D494" s="4" t="s">
        <v>666</v>
      </c>
      <c r="E494">
        <v>95000</v>
      </c>
      <c r="F494" t="s">
        <v>6</v>
      </c>
      <c r="G494" s="10">
        <f>tblSalaries[[#This Row],[clean Salary (in local currency)]]*VLOOKUP(tblSalaries[[#This Row],[Currency]],tblXrate[#Data],2,FALSE)/1000</f>
        <v>95</v>
      </c>
      <c r="H494" t="s">
        <v>207</v>
      </c>
      <c r="I494" t="s">
        <v>20</v>
      </c>
      <c r="J494" t="s">
        <v>84</v>
      </c>
      <c r="K494" s="10" t="str">
        <f>VLOOKUP(tblSalaries[[#This Row],[Where do you work]],tblCountries[[Actual]:[Mapping2]],3,FALSE)</f>
        <v>Australia &amp; NZ</v>
      </c>
      <c r="L494" t="s">
        <v>18</v>
      </c>
      <c r="M494">
        <v>11</v>
      </c>
      <c r="N494" s="10" t="str">
        <f>VLOOKUP(tblSalaries[[#This Row],[Years of Experience]],Table3[#Data],2,FALSE)</f>
        <v>11-15</v>
      </c>
      <c r="O494" s="10">
        <f>VLOOKUP(tblSalaries[[#This Row],[How many hours of a day you work on Excel]],Table8[#Data],2,FALSE)</f>
        <v>2.5</v>
      </c>
    </row>
    <row r="495" spans="2:15" ht="15" customHeight="1" x14ac:dyDescent="0.2">
      <c r="B495" t="s">
        <v>3729</v>
      </c>
      <c r="C495" s="1">
        <v>41068.972638888888</v>
      </c>
      <c r="D495" s="4">
        <v>71500</v>
      </c>
      <c r="E495">
        <v>71500</v>
      </c>
      <c r="F495" t="s">
        <v>6</v>
      </c>
      <c r="G495" s="10">
        <f>tblSalaries[[#This Row],[clean Salary (in local currency)]]*VLOOKUP(tblSalaries[[#This Row],[Currency]],tblXrate[#Data],2,FALSE)/1000</f>
        <v>71.5</v>
      </c>
      <c r="H495" t="s">
        <v>1883</v>
      </c>
      <c r="I495" t="s">
        <v>52</v>
      </c>
      <c r="J495" t="s">
        <v>15</v>
      </c>
      <c r="K495" s="10" t="str">
        <f>VLOOKUP(tblSalaries[[#This Row],[Where do you work]],tblCountries[[Actual]:[Mapping2]],3,FALSE)</f>
        <v>USA</v>
      </c>
      <c r="L495" t="s">
        <v>13</v>
      </c>
      <c r="M495">
        <v>11</v>
      </c>
      <c r="N495" s="10" t="str">
        <f>VLOOKUP(tblSalaries[[#This Row],[Years of Experience]],Table3[#Data],2,FALSE)</f>
        <v>11-15</v>
      </c>
      <c r="O495" s="10">
        <f>VLOOKUP(tblSalaries[[#This Row],[How many hours of a day you work on Excel]],Table8[#Data],2,FALSE)</f>
        <v>8</v>
      </c>
    </row>
    <row r="496" spans="2:15" ht="15" customHeight="1" x14ac:dyDescent="0.2">
      <c r="B496" t="s">
        <v>2870</v>
      </c>
      <c r="C496" s="1">
        <v>41056.522743055553</v>
      </c>
      <c r="D496" s="4" t="s">
        <v>1009</v>
      </c>
      <c r="E496">
        <v>62000</v>
      </c>
      <c r="F496" t="s">
        <v>6</v>
      </c>
      <c r="G496" s="10">
        <f>tblSalaries[[#This Row],[clean Salary (in local currency)]]*VLOOKUP(tblSalaries[[#This Row],[Currency]],tblXrate[#Data],2,FALSE)/1000</f>
        <v>62</v>
      </c>
      <c r="H496" t="s">
        <v>1010</v>
      </c>
      <c r="I496" t="s">
        <v>52</v>
      </c>
      <c r="J496" t="s">
        <v>1011</v>
      </c>
      <c r="K496" s="10" t="str">
        <f>VLOOKUP(tblSalaries[[#This Row],[Where do you work]],tblCountries[[Actual]:[Mapping2]],3,FALSE)</f>
        <v>Middle East</v>
      </c>
      <c r="L496" t="s">
        <v>13</v>
      </c>
      <c r="M496">
        <v>11</v>
      </c>
      <c r="N496" s="10" t="str">
        <f>VLOOKUP(tblSalaries[[#This Row],[Years of Experience]],Table3[#Data],2,FALSE)</f>
        <v>11-15</v>
      </c>
      <c r="O496" s="10">
        <f>VLOOKUP(tblSalaries[[#This Row],[How many hours of a day you work on Excel]],Table8[#Data],2,FALSE)</f>
        <v>8</v>
      </c>
    </row>
    <row r="497" spans="2:15" ht="15" customHeight="1" x14ac:dyDescent="0.2">
      <c r="B497" t="s">
        <v>2568</v>
      </c>
      <c r="C497" s="1">
        <v>41055.284988425927</v>
      </c>
      <c r="D497" s="4">
        <v>38000</v>
      </c>
      <c r="E497">
        <v>38000</v>
      </c>
      <c r="F497" t="s">
        <v>6</v>
      </c>
      <c r="G497" s="10">
        <f>tblSalaries[[#This Row],[clean Salary (in local currency)]]*VLOOKUP(tblSalaries[[#This Row],[Currency]],tblXrate[#Data],2,FALSE)/1000</f>
        <v>38</v>
      </c>
      <c r="H497" t="s">
        <v>673</v>
      </c>
      <c r="I497" t="s">
        <v>20</v>
      </c>
      <c r="J497" t="s">
        <v>15</v>
      </c>
      <c r="K497" s="10" t="str">
        <f>VLOOKUP(tblSalaries[[#This Row],[Where do you work]],tblCountries[[Actual]:[Mapping2]],3,FALSE)</f>
        <v>USA</v>
      </c>
      <c r="L497" t="s">
        <v>13</v>
      </c>
      <c r="M497">
        <v>11</v>
      </c>
      <c r="N497" s="10" t="str">
        <f>VLOOKUP(tblSalaries[[#This Row],[Years of Experience]],Table3[#Data],2,FALSE)</f>
        <v>11-15</v>
      </c>
      <c r="O497" s="10">
        <f>VLOOKUP(tblSalaries[[#This Row],[How many hours of a day you work on Excel]],Table8[#Data],2,FALSE)</f>
        <v>8</v>
      </c>
    </row>
    <row r="498" spans="2:15" ht="15" customHeight="1" x14ac:dyDescent="0.2">
      <c r="B498" t="s">
        <v>3633</v>
      </c>
      <c r="C498" s="1">
        <v>41064.82371527778</v>
      </c>
      <c r="D498" s="4" t="s">
        <v>1801</v>
      </c>
      <c r="E498">
        <v>31200</v>
      </c>
      <c r="F498" t="s">
        <v>6</v>
      </c>
      <c r="G498" s="10">
        <f>tblSalaries[[#This Row],[clean Salary (in local currency)]]*VLOOKUP(tblSalaries[[#This Row],[Currency]],tblXrate[#Data],2,FALSE)/1000</f>
        <v>31.2</v>
      </c>
      <c r="H498" t="s">
        <v>467</v>
      </c>
      <c r="I498" t="s">
        <v>3999</v>
      </c>
      <c r="J498" t="s">
        <v>1802</v>
      </c>
      <c r="K498" s="10" t="str">
        <f>VLOOKUP(tblSalaries[[#This Row],[Where do you work]],tblCountries[[Actual]:[Mapping2]],3,FALSE)</f>
        <v>Middle East</v>
      </c>
      <c r="L498" t="s">
        <v>13</v>
      </c>
      <c r="M498">
        <v>11</v>
      </c>
      <c r="N498" s="10" t="str">
        <f>VLOOKUP(tblSalaries[[#This Row],[Years of Experience]],Table3[#Data],2,FALSE)</f>
        <v>11-15</v>
      </c>
      <c r="O498" s="10">
        <f>VLOOKUP(tblSalaries[[#This Row],[How many hours of a day you work on Excel]],Table8[#Data],2,FALSE)</f>
        <v>8</v>
      </c>
    </row>
    <row r="499" spans="2:15" ht="15" customHeight="1" x14ac:dyDescent="0.2">
      <c r="B499" t="s">
        <v>2654</v>
      </c>
      <c r="C499" s="1">
        <v>41055.519571759258</v>
      </c>
      <c r="D499" s="4" t="s">
        <v>760</v>
      </c>
      <c r="E499">
        <v>165000</v>
      </c>
      <c r="F499" t="s">
        <v>40</v>
      </c>
      <c r="G499" s="10">
        <f>tblSalaries[[#This Row],[clean Salary (in local currency)]]*VLOOKUP(tblSalaries[[#This Row],[Currency]],tblXrate[#Data],2,FALSE)/1000</f>
        <v>2.9383062534280238</v>
      </c>
      <c r="H499" t="s">
        <v>761</v>
      </c>
      <c r="I499" t="s">
        <v>52</v>
      </c>
      <c r="J499" t="s">
        <v>8</v>
      </c>
      <c r="K499" s="10" t="str">
        <f>VLOOKUP(tblSalaries[[#This Row],[Where do you work]],tblCountries[[Actual]:[Mapping2]],3,FALSE)</f>
        <v>India</v>
      </c>
      <c r="L499" t="s">
        <v>13</v>
      </c>
      <c r="M499">
        <v>11</v>
      </c>
      <c r="N499" s="10" t="str">
        <f>VLOOKUP(tblSalaries[[#This Row],[Years of Experience]],Table3[#Data],2,FALSE)</f>
        <v>11-15</v>
      </c>
      <c r="O499" s="10">
        <f>VLOOKUP(tblSalaries[[#This Row],[How many hours of a day you work on Excel]],Table8[#Data],2,FALSE)</f>
        <v>8</v>
      </c>
    </row>
    <row r="500" spans="2:15" ht="15" customHeight="1" x14ac:dyDescent="0.2">
      <c r="B500" t="s">
        <v>3415</v>
      </c>
      <c r="C500" s="1">
        <v>41059.33699074074</v>
      </c>
      <c r="D500" s="4" t="s">
        <v>1594</v>
      </c>
      <c r="E500">
        <v>55000</v>
      </c>
      <c r="F500" t="s">
        <v>82</v>
      </c>
      <c r="G500" s="10">
        <f>tblSalaries[[#This Row],[clean Salary (in local currency)]]*VLOOKUP(tblSalaries[[#This Row],[Currency]],tblXrate[#Data],2,FALSE)/1000</f>
        <v>56.095031102144965</v>
      </c>
      <c r="H500" t="s">
        <v>1595</v>
      </c>
      <c r="I500" t="s">
        <v>20</v>
      </c>
      <c r="J500" t="s">
        <v>84</v>
      </c>
      <c r="K500" s="10" t="str">
        <f>VLOOKUP(tblSalaries[[#This Row],[Where do you work]],tblCountries[[Actual]:[Mapping2]],3,FALSE)</f>
        <v>Australia &amp; NZ</v>
      </c>
      <c r="L500" t="s">
        <v>18</v>
      </c>
      <c r="M500">
        <v>11</v>
      </c>
      <c r="N500" s="10" t="str">
        <f>VLOOKUP(tblSalaries[[#This Row],[Years of Experience]],Table3[#Data],2,FALSE)</f>
        <v>11-15</v>
      </c>
      <c r="O500" s="10">
        <f>VLOOKUP(tblSalaries[[#This Row],[How many hours of a day you work on Excel]],Table8[#Data],2,FALSE)</f>
        <v>2.5</v>
      </c>
    </row>
    <row r="501" spans="2:15" ht="15" customHeight="1" x14ac:dyDescent="0.2">
      <c r="B501" t="s">
        <v>3082</v>
      </c>
      <c r="C501" s="1">
        <v>41057.680104166669</v>
      </c>
      <c r="D501" s="4">
        <v>37000</v>
      </c>
      <c r="E501">
        <v>37000</v>
      </c>
      <c r="F501" t="s">
        <v>22</v>
      </c>
      <c r="G501" s="10">
        <f>tblSalaries[[#This Row],[clean Salary (in local currency)]]*VLOOKUP(tblSalaries[[#This Row],[Currency]],tblXrate[#Data],2,FALSE)/1000</f>
        <v>47.004779242689487</v>
      </c>
      <c r="H501" t="s">
        <v>1233</v>
      </c>
      <c r="I501" t="s">
        <v>20</v>
      </c>
      <c r="J501" t="s">
        <v>608</v>
      </c>
      <c r="K501" s="10" t="str">
        <f>VLOOKUP(tblSalaries[[#This Row],[Where do you work]],tblCountries[[Actual]:[Mapping2]],3,FALSE)</f>
        <v>EU-16</v>
      </c>
      <c r="L501" t="s">
        <v>9</v>
      </c>
      <c r="M501">
        <v>11</v>
      </c>
      <c r="N501" s="10" t="str">
        <f>VLOOKUP(tblSalaries[[#This Row],[Years of Experience]],Table3[#Data],2,FALSE)</f>
        <v>11-15</v>
      </c>
      <c r="O501" s="10">
        <f>VLOOKUP(tblSalaries[[#This Row],[How many hours of a day you work on Excel]],Table8[#Data],2,FALSE)</f>
        <v>5</v>
      </c>
    </row>
    <row r="502" spans="2:15" ht="15" customHeight="1" x14ac:dyDescent="0.2">
      <c r="B502" t="s">
        <v>3502</v>
      </c>
      <c r="C502" s="1">
        <v>41060.394502314812</v>
      </c>
      <c r="D502" s="4">
        <v>38000</v>
      </c>
      <c r="E502">
        <v>38000</v>
      </c>
      <c r="F502" t="s">
        <v>6</v>
      </c>
      <c r="G502" s="10">
        <f>tblSalaries[[#This Row],[clean Salary (in local currency)]]*VLOOKUP(tblSalaries[[#This Row],[Currency]],tblXrate[#Data],2,FALSE)/1000</f>
        <v>38</v>
      </c>
      <c r="H502" t="s">
        <v>310</v>
      </c>
      <c r="I502" t="s">
        <v>310</v>
      </c>
      <c r="J502" t="s">
        <v>15</v>
      </c>
      <c r="K502" s="10" t="str">
        <f>VLOOKUP(tblSalaries[[#This Row],[Where do you work]],tblCountries[[Actual]:[Mapping2]],3,FALSE)</f>
        <v>USA</v>
      </c>
      <c r="L502" t="s">
        <v>9</v>
      </c>
      <c r="M502">
        <v>11</v>
      </c>
      <c r="N502" s="10" t="str">
        <f>VLOOKUP(tblSalaries[[#This Row],[Years of Experience]],Table3[#Data],2,FALSE)</f>
        <v>11-15</v>
      </c>
      <c r="O502" s="10">
        <f>VLOOKUP(tblSalaries[[#This Row],[How many hours of a day you work on Excel]],Table8[#Data],2,FALSE)</f>
        <v>5</v>
      </c>
    </row>
    <row r="503" spans="2:15" ht="15" customHeight="1" x14ac:dyDescent="0.2">
      <c r="B503" t="s">
        <v>2909</v>
      </c>
      <c r="C503" s="1">
        <v>41056.819050925929</v>
      </c>
      <c r="D503" s="4">
        <v>104000</v>
      </c>
      <c r="E503">
        <v>104000</v>
      </c>
      <c r="F503" t="s">
        <v>358</v>
      </c>
      <c r="G503" s="10">
        <f>tblSalaries[[#This Row],[clean Salary (in local currency)]]*VLOOKUP(tblSalaries[[#This Row],[Currency]],tblXrate[#Data],2,FALSE)/1000</f>
        <v>28.310798119509681</v>
      </c>
      <c r="H503" t="s">
        <v>14</v>
      </c>
      <c r="I503" t="s">
        <v>20</v>
      </c>
      <c r="J503" t="s">
        <v>179</v>
      </c>
      <c r="K503" s="10" t="str">
        <f>VLOOKUP(tblSalaries[[#This Row],[Where do you work]],tblCountries[[Actual]:[Mapping2]],3,FALSE)</f>
        <v>Middle East</v>
      </c>
      <c r="L503" t="s">
        <v>9</v>
      </c>
      <c r="M503">
        <v>11</v>
      </c>
      <c r="N503" s="10" t="str">
        <f>VLOOKUP(tblSalaries[[#This Row],[Years of Experience]],Table3[#Data],2,FALSE)</f>
        <v>11-15</v>
      </c>
      <c r="O503" s="10">
        <f>VLOOKUP(tblSalaries[[#This Row],[How many hours of a day you work on Excel]],Table8[#Data],2,FALSE)</f>
        <v>5</v>
      </c>
    </row>
    <row r="504" spans="2:15" ht="15" customHeight="1" x14ac:dyDescent="0.2">
      <c r="B504" t="s">
        <v>2640</v>
      </c>
      <c r="C504" s="1">
        <v>41055.493449074071</v>
      </c>
      <c r="D504" s="4" t="s">
        <v>745</v>
      </c>
      <c r="E504">
        <v>600000</v>
      </c>
      <c r="F504" t="s">
        <v>40</v>
      </c>
      <c r="G504" s="10">
        <f>tblSalaries[[#This Row],[clean Salary (in local currency)]]*VLOOKUP(tblSalaries[[#This Row],[Currency]],tblXrate[#Data],2,FALSE)/1000</f>
        <v>10.684750012465541</v>
      </c>
      <c r="H504" t="s">
        <v>746</v>
      </c>
      <c r="I504" t="s">
        <v>52</v>
      </c>
      <c r="J504" t="s">
        <v>8</v>
      </c>
      <c r="K504" s="10" t="str">
        <f>VLOOKUP(tblSalaries[[#This Row],[Where do you work]],tblCountries[[Actual]:[Mapping2]],3,FALSE)</f>
        <v>India</v>
      </c>
      <c r="L504" t="s">
        <v>9</v>
      </c>
      <c r="M504">
        <v>11</v>
      </c>
      <c r="N504" s="10" t="str">
        <f>VLOOKUP(tblSalaries[[#This Row],[Years of Experience]],Table3[#Data],2,FALSE)</f>
        <v>11-15</v>
      </c>
      <c r="O504" s="10">
        <f>VLOOKUP(tblSalaries[[#This Row],[How many hours of a day you work on Excel]],Table8[#Data],2,FALSE)</f>
        <v>5</v>
      </c>
    </row>
    <row r="505" spans="2:15" ht="15" customHeight="1" x14ac:dyDescent="0.2">
      <c r="B505" t="s">
        <v>2934</v>
      </c>
      <c r="C505" s="1">
        <v>41057.025231481479</v>
      </c>
      <c r="D505" s="4" t="s">
        <v>1083</v>
      </c>
      <c r="E505">
        <v>600000</v>
      </c>
      <c r="F505" t="s">
        <v>40</v>
      </c>
      <c r="G505" s="10">
        <f>tblSalaries[[#This Row],[clean Salary (in local currency)]]*VLOOKUP(tblSalaries[[#This Row],[Currency]],tblXrate[#Data],2,FALSE)/1000</f>
        <v>10.684750012465541</v>
      </c>
      <c r="H505" t="s">
        <v>1084</v>
      </c>
      <c r="I505" t="s">
        <v>20</v>
      </c>
      <c r="J505" t="s">
        <v>8</v>
      </c>
      <c r="K505" s="10" t="str">
        <f>VLOOKUP(tblSalaries[[#This Row],[Where do you work]],tblCountries[[Actual]:[Mapping2]],3,FALSE)</f>
        <v>India</v>
      </c>
      <c r="L505" t="s">
        <v>9</v>
      </c>
      <c r="M505">
        <v>11</v>
      </c>
      <c r="N505" s="10" t="str">
        <f>VLOOKUP(tblSalaries[[#This Row],[Years of Experience]],Table3[#Data],2,FALSE)</f>
        <v>11-15</v>
      </c>
      <c r="O505" s="10">
        <f>VLOOKUP(tblSalaries[[#This Row],[How many hours of a day you work on Excel]],Table8[#Data],2,FALSE)</f>
        <v>5</v>
      </c>
    </row>
    <row r="506" spans="2:15" ht="15" customHeight="1" x14ac:dyDescent="0.2">
      <c r="B506" t="s">
        <v>3699</v>
      </c>
      <c r="C506" s="1">
        <v>41067.704097222224</v>
      </c>
      <c r="D506" s="4">
        <v>10000</v>
      </c>
      <c r="E506">
        <v>10000</v>
      </c>
      <c r="F506" t="s">
        <v>6</v>
      </c>
      <c r="G506" s="10">
        <f>tblSalaries[[#This Row],[clean Salary (in local currency)]]*VLOOKUP(tblSalaries[[#This Row],[Currency]],tblXrate[#Data],2,FALSE)/1000</f>
        <v>10</v>
      </c>
      <c r="H506" t="s">
        <v>1862</v>
      </c>
      <c r="I506" t="s">
        <v>52</v>
      </c>
      <c r="J506" t="s">
        <v>8</v>
      </c>
      <c r="K506" s="10" t="str">
        <f>VLOOKUP(tblSalaries[[#This Row],[Where do you work]],tblCountries[[Actual]:[Mapping2]],3,FALSE)</f>
        <v>India</v>
      </c>
      <c r="L506" t="s">
        <v>9</v>
      </c>
      <c r="M506">
        <v>11</v>
      </c>
      <c r="N506" s="10" t="str">
        <f>VLOOKUP(tblSalaries[[#This Row],[Years of Experience]],Table3[#Data],2,FALSE)</f>
        <v>11-15</v>
      </c>
      <c r="O506" s="10">
        <f>VLOOKUP(tblSalaries[[#This Row],[How many hours of a day you work on Excel]],Table8[#Data],2,FALSE)</f>
        <v>5</v>
      </c>
    </row>
    <row r="507" spans="2:15" ht="15" customHeight="1" x14ac:dyDescent="0.2">
      <c r="B507" t="s">
        <v>2772</v>
      </c>
      <c r="C507" s="1">
        <v>41055.778831018521</v>
      </c>
      <c r="D507" s="4" t="s">
        <v>896</v>
      </c>
      <c r="E507">
        <v>480000</v>
      </c>
      <c r="F507" t="s">
        <v>40</v>
      </c>
      <c r="G507" s="10">
        <f>tblSalaries[[#This Row],[clean Salary (in local currency)]]*VLOOKUP(tblSalaries[[#This Row],[Currency]],tblXrate[#Data],2,FALSE)/1000</f>
        <v>8.5478000099724323</v>
      </c>
      <c r="H507" t="s">
        <v>897</v>
      </c>
      <c r="I507" t="s">
        <v>52</v>
      </c>
      <c r="J507" t="s">
        <v>8</v>
      </c>
      <c r="K507" s="10" t="str">
        <f>VLOOKUP(tblSalaries[[#This Row],[Where do you work]],tblCountries[[Actual]:[Mapping2]],3,FALSE)</f>
        <v>India</v>
      </c>
      <c r="L507" t="s">
        <v>9</v>
      </c>
      <c r="M507">
        <v>11</v>
      </c>
      <c r="N507" s="10" t="str">
        <f>VLOOKUP(tblSalaries[[#This Row],[Years of Experience]],Table3[#Data],2,FALSE)</f>
        <v>11-15</v>
      </c>
      <c r="O507" s="10">
        <f>VLOOKUP(tblSalaries[[#This Row],[How many hours of a day you work on Excel]],Table8[#Data],2,FALSE)</f>
        <v>5</v>
      </c>
    </row>
    <row r="508" spans="2:15" ht="15" customHeight="1" x14ac:dyDescent="0.2">
      <c r="B508" t="s">
        <v>3443</v>
      </c>
      <c r="C508" s="1">
        <v>41059.675393518519</v>
      </c>
      <c r="D508" s="4" t="s">
        <v>733</v>
      </c>
      <c r="E508">
        <v>200000</v>
      </c>
      <c r="F508" t="s">
        <v>40</v>
      </c>
      <c r="G508" s="10">
        <f>tblSalaries[[#This Row],[clean Salary (in local currency)]]*VLOOKUP(tblSalaries[[#This Row],[Currency]],tblXrate[#Data],2,FALSE)/1000</f>
        <v>3.5615833374885137</v>
      </c>
      <c r="H508" t="s">
        <v>749</v>
      </c>
      <c r="I508" t="s">
        <v>20</v>
      </c>
      <c r="J508" t="s">
        <v>8</v>
      </c>
      <c r="K508" s="10" t="str">
        <f>VLOOKUP(tblSalaries[[#This Row],[Where do you work]],tblCountries[[Actual]:[Mapping2]],3,FALSE)</f>
        <v>India</v>
      </c>
      <c r="L508" t="s">
        <v>9</v>
      </c>
      <c r="M508">
        <v>11</v>
      </c>
      <c r="N508" s="10" t="str">
        <f>VLOOKUP(tblSalaries[[#This Row],[Years of Experience]],Table3[#Data],2,FALSE)</f>
        <v>11-15</v>
      </c>
      <c r="O508" s="10">
        <f>VLOOKUP(tblSalaries[[#This Row],[How many hours of a day you work on Excel]],Table8[#Data],2,FALSE)</f>
        <v>5</v>
      </c>
    </row>
    <row r="509" spans="2:15" ht="15" customHeight="1" x14ac:dyDescent="0.2">
      <c r="B509" t="s">
        <v>2966</v>
      </c>
      <c r="C509" s="1">
        <v>41057.323935185188</v>
      </c>
      <c r="D509" s="4">
        <v>260000</v>
      </c>
      <c r="E509">
        <v>260000</v>
      </c>
      <c r="F509" t="s">
        <v>6</v>
      </c>
      <c r="G509" s="10">
        <f>tblSalaries[[#This Row],[clean Salary (in local currency)]]*VLOOKUP(tblSalaries[[#This Row],[Currency]],tblXrate[#Data],2,FALSE)/1000</f>
        <v>260</v>
      </c>
      <c r="H509" t="s">
        <v>29</v>
      </c>
      <c r="I509" t="s">
        <v>4001</v>
      </c>
      <c r="J509" t="s">
        <v>15</v>
      </c>
      <c r="K509" s="10" t="str">
        <f>VLOOKUP(tblSalaries[[#This Row],[Where do you work]],tblCountries[[Actual]:[Mapping2]],3,FALSE)</f>
        <v>USA</v>
      </c>
      <c r="L509" t="s">
        <v>18</v>
      </c>
      <c r="M509">
        <v>10</v>
      </c>
      <c r="N509" s="10" t="str">
        <f>VLOOKUP(tblSalaries[[#This Row],[Years of Experience]],Table3[#Data],2,FALSE)</f>
        <v>7-10</v>
      </c>
      <c r="O509" s="10">
        <f>VLOOKUP(tblSalaries[[#This Row],[How many hours of a day you work on Excel]],Table8[#Data],2,FALSE)</f>
        <v>2.5</v>
      </c>
    </row>
    <row r="510" spans="2:15" ht="15" customHeight="1" x14ac:dyDescent="0.2">
      <c r="B510" t="s">
        <v>3463</v>
      </c>
      <c r="C510" s="1">
        <v>41059.851504629631</v>
      </c>
      <c r="D510" s="4">
        <v>146633</v>
      </c>
      <c r="E510">
        <v>146633</v>
      </c>
      <c r="F510" t="s">
        <v>69</v>
      </c>
      <c r="G510" s="10">
        <f>tblSalaries[[#This Row],[clean Salary (in local currency)]]*VLOOKUP(tblSalaries[[#This Row],[Currency]],tblXrate[#Data],2,FALSE)/1000</f>
        <v>231.11974856804207</v>
      </c>
      <c r="H510" t="s">
        <v>1643</v>
      </c>
      <c r="I510" t="s">
        <v>279</v>
      </c>
      <c r="J510" t="s">
        <v>71</v>
      </c>
      <c r="K510" s="10" t="str">
        <f>VLOOKUP(tblSalaries[[#This Row],[Where do you work]],tblCountries[[Actual]:[Mapping2]],3,FALSE)</f>
        <v>UK</v>
      </c>
      <c r="L510" t="s">
        <v>18</v>
      </c>
      <c r="M510">
        <v>10</v>
      </c>
      <c r="N510" s="10" t="str">
        <f>VLOOKUP(tblSalaries[[#This Row],[Years of Experience]],Table3[#Data],2,FALSE)</f>
        <v>7-10</v>
      </c>
      <c r="O510" s="10">
        <f>VLOOKUP(tblSalaries[[#This Row],[How many hours of a day you work on Excel]],Table8[#Data],2,FALSE)</f>
        <v>2.5</v>
      </c>
    </row>
    <row r="511" spans="2:15" ht="15" customHeight="1" x14ac:dyDescent="0.2">
      <c r="B511" t="s">
        <v>2649</v>
      </c>
      <c r="C511" s="1">
        <v>41055.516134259262</v>
      </c>
      <c r="D511" s="4">
        <v>10500000</v>
      </c>
      <c r="E511">
        <v>10500000</v>
      </c>
      <c r="F511" t="s">
        <v>40</v>
      </c>
      <c r="G511" s="10">
        <f>tblSalaries[[#This Row],[clean Salary (in local currency)]]*VLOOKUP(tblSalaries[[#This Row],[Currency]],tblXrate[#Data],2,FALSE)/1000</f>
        <v>186.98312521814697</v>
      </c>
      <c r="H511" t="s">
        <v>755</v>
      </c>
      <c r="I511" t="s">
        <v>52</v>
      </c>
      <c r="J511" t="s">
        <v>8</v>
      </c>
      <c r="K511" s="10" t="str">
        <f>VLOOKUP(tblSalaries[[#This Row],[Where do you work]],tblCountries[[Actual]:[Mapping2]],3,FALSE)</f>
        <v>India</v>
      </c>
      <c r="L511" t="s">
        <v>18</v>
      </c>
      <c r="M511">
        <v>10</v>
      </c>
      <c r="N511" s="10" t="str">
        <f>VLOOKUP(tblSalaries[[#This Row],[Years of Experience]],Table3[#Data],2,FALSE)</f>
        <v>7-10</v>
      </c>
      <c r="O511" s="10">
        <f>VLOOKUP(tblSalaries[[#This Row],[How many hours of a day you work on Excel]],Table8[#Data],2,FALSE)</f>
        <v>2.5</v>
      </c>
    </row>
    <row r="512" spans="2:15" ht="15" customHeight="1" x14ac:dyDescent="0.2">
      <c r="B512" t="s">
        <v>3217</v>
      </c>
      <c r="C512" s="1">
        <v>41058.136134259257</v>
      </c>
      <c r="D512" s="4">
        <v>150000</v>
      </c>
      <c r="E512">
        <v>150000</v>
      </c>
      <c r="F512" t="s">
        <v>82</v>
      </c>
      <c r="G512" s="10">
        <f>tblSalaries[[#This Row],[clean Salary (in local currency)]]*VLOOKUP(tblSalaries[[#This Row],[Currency]],tblXrate[#Data],2,FALSE)/1000</f>
        <v>152.98644846039537</v>
      </c>
      <c r="H512" t="s">
        <v>20</v>
      </c>
      <c r="I512" t="s">
        <v>20</v>
      </c>
      <c r="J512" t="s">
        <v>84</v>
      </c>
      <c r="K512" s="10" t="str">
        <f>VLOOKUP(tblSalaries[[#This Row],[Where do you work]],tblCountries[[Actual]:[Mapping2]],3,FALSE)</f>
        <v>Australia &amp; NZ</v>
      </c>
      <c r="L512" t="s">
        <v>18</v>
      </c>
      <c r="M512">
        <v>10</v>
      </c>
      <c r="N512" s="10" t="str">
        <f>VLOOKUP(tblSalaries[[#This Row],[Years of Experience]],Table3[#Data],2,FALSE)</f>
        <v>7-10</v>
      </c>
      <c r="O512" s="10">
        <f>VLOOKUP(tblSalaries[[#This Row],[How many hours of a day you work on Excel]],Table8[#Data],2,FALSE)</f>
        <v>2.5</v>
      </c>
    </row>
    <row r="513" spans="2:15" ht="15" customHeight="1" x14ac:dyDescent="0.2">
      <c r="B513" t="s">
        <v>2562</v>
      </c>
      <c r="C513" s="1">
        <v>41055.264328703706</v>
      </c>
      <c r="D513" s="4">
        <v>140000</v>
      </c>
      <c r="E513">
        <v>140000</v>
      </c>
      <c r="F513" t="s">
        <v>6</v>
      </c>
      <c r="G513" s="10">
        <f>tblSalaries[[#This Row],[clean Salary (in local currency)]]*VLOOKUP(tblSalaries[[#This Row],[Currency]],tblXrate[#Data],2,FALSE)/1000</f>
        <v>140</v>
      </c>
      <c r="H513" t="s">
        <v>270</v>
      </c>
      <c r="I513" t="s">
        <v>488</v>
      </c>
      <c r="J513" t="s">
        <v>15</v>
      </c>
      <c r="K513" s="10" t="str">
        <f>VLOOKUP(tblSalaries[[#This Row],[Where do you work]],tblCountries[[Actual]:[Mapping2]],3,FALSE)</f>
        <v>USA</v>
      </c>
      <c r="L513" t="s">
        <v>18</v>
      </c>
      <c r="M513">
        <v>10</v>
      </c>
      <c r="N513" s="10" t="str">
        <f>VLOOKUP(tblSalaries[[#This Row],[Years of Experience]],Table3[#Data],2,FALSE)</f>
        <v>7-10</v>
      </c>
      <c r="O513" s="10">
        <f>VLOOKUP(tblSalaries[[#This Row],[How many hours of a day you work on Excel]],Table8[#Data],2,FALSE)</f>
        <v>2.5</v>
      </c>
    </row>
    <row r="514" spans="2:15" ht="15" customHeight="1" x14ac:dyDescent="0.2">
      <c r="B514" t="s">
        <v>3373</v>
      </c>
      <c r="C514" s="1">
        <v>41058.933657407404</v>
      </c>
      <c r="D514" s="4">
        <v>136000</v>
      </c>
      <c r="E514">
        <v>136000</v>
      </c>
      <c r="F514" t="s">
        <v>6</v>
      </c>
      <c r="G514" s="10">
        <f>tblSalaries[[#This Row],[clean Salary (in local currency)]]*VLOOKUP(tblSalaries[[#This Row],[Currency]],tblXrate[#Data],2,FALSE)/1000</f>
        <v>136</v>
      </c>
      <c r="H514" t="s">
        <v>1557</v>
      </c>
      <c r="I514" t="s">
        <v>52</v>
      </c>
      <c r="J514" t="s">
        <v>15</v>
      </c>
      <c r="K514" s="10" t="str">
        <f>VLOOKUP(tblSalaries[[#This Row],[Where do you work]],tblCountries[[Actual]:[Mapping2]],3,FALSE)</f>
        <v>USA</v>
      </c>
      <c r="L514" t="s">
        <v>9</v>
      </c>
      <c r="M514">
        <v>10</v>
      </c>
      <c r="N514" s="10" t="str">
        <f>VLOOKUP(tblSalaries[[#This Row],[Years of Experience]],Table3[#Data],2,FALSE)</f>
        <v>7-10</v>
      </c>
      <c r="O514" s="10">
        <f>VLOOKUP(tblSalaries[[#This Row],[How many hours of a day you work on Excel]],Table8[#Data],2,FALSE)</f>
        <v>5</v>
      </c>
    </row>
    <row r="515" spans="2:15" ht="15" customHeight="1" x14ac:dyDescent="0.2">
      <c r="B515" t="s">
        <v>2898</v>
      </c>
      <c r="C515" s="1">
        <v>41056.673657407409</v>
      </c>
      <c r="D515" s="4">
        <v>80000</v>
      </c>
      <c r="E515">
        <v>80000</v>
      </c>
      <c r="F515" t="s">
        <v>69</v>
      </c>
      <c r="G515" s="10">
        <f>tblSalaries[[#This Row],[clean Salary (in local currency)]]*VLOOKUP(tblSalaries[[#This Row],[Currency]],tblXrate[#Data],2,FALSE)/1000</f>
        <v>126.09426176538274</v>
      </c>
      <c r="H515" t="s">
        <v>1046</v>
      </c>
      <c r="I515" t="s">
        <v>310</v>
      </c>
      <c r="J515" t="s">
        <v>71</v>
      </c>
      <c r="K515" s="10" t="str">
        <f>VLOOKUP(tblSalaries[[#This Row],[Where do you work]],tblCountries[[Actual]:[Mapping2]],3,FALSE)</f>
        <v>UK</v>
      </c>
      <c r="L515" t="s">
        <v>9</v>
      </c>
      <c r="M515">
        <v>10</v>
      </c>
      <c r="N515" s="10" t="str">
        <f>VLOOKUP(tblSalaries[[#This Row],[Years of Experience]],Table3[#Data],2,FALSE)</f>
        <v>7-10</v>
      </c>
      <c r="O515" s="10">
        <f>VLOOKUP(tblSalaries[[#This Row],[How many hours of a day you work on Excel]],Table8[#Data],2,FALSE)</f>
        <v>5</v>
      </c>
    </row>
    <row r="516" spans="2:15" ht="15" customHeight="1" x14ac:dyDescent="0.2">
      <c r="B516" t="s">
        <v>3067</v>
      </c>
      <c r="C516" s="1">
        <v>41057.65421296296</v>
      </c>
      <c r="D516" s="4">
        <v>80000</v>
      </c>
      <c r="E516">
        <v>80000</v>
      </c>
      <c r="F516" t="s">
        <v>69</v>
      </c>
      <c r="G516" s="10">
        <f>tblSalaries[[#This Row],[clean Salary (in local currency)]]*VLOOKUP(tblSalaries[[#This Row],[Currency]],tblXrate[#Data],2,FALSE)/1000</f>
        <v>126.09426176538274</v>
      </c>
      <c r="H516" t="s">
        <v>1220</v>
      </c>
      <c r="I516" t="s">
        <v>356</v>
      </c>
      <c r="J516" t="s">
        <v>71</v>
      </c>
      <c r="K516" s="10" t="str">
        <f>VLOOKUP(tblSalaries[[#This Row],[Where do you work]],tblCountries[[Actual]:[Mapping2]],3,FALSE)</f>
        <v>UK</v>
      </c>
      <c r="L516" t="s">
        <v>9</v>
      </c>
      <c r="M516">
        <v>10</v>
      </c>
      <c r="N516" s="10" t="str">
        <f>VLOOKUP(tblSalaries[[#This Row],[Years of Experience]],Table3[#Data],2,FALSE)</f>
        <v>7-10</v>
      </c>
      <c r="O516" s="10">
        <f>VLOOKUP(tblSalaries[[#This Row],[How many hours of a day you work on Excel]],Table8[#Data],2,FALSE)</f>
        <v>5</v>
      </c>
    </row>
    <row r="517" spans="2:15" ht="15" customHeight="1" x14ac:dyDescent="0.2">
      <c r="B517" t="s">
        <v>2975</v>
      </c>
      <c r="C517" s="1">
        <v>41057.367314814815</v>
      </c>
      <c r="D517" s="4">
        <v>125000</v>
      </c>
      <c r="E517">
        <v>125000</v>
      </c>
      <c r="F517" t="s">
        <v>6</v>
      </c>
      <c r="G517" s="10">
        <f>tblSalaries[[#This Row],[clean Salary (in local currency)]]*VLOOKUP(tblSalaries[[#This Row],[Currency]],tblXrate[#Data],2,FALSE)/1000</f>
        <v>125</v>
      </c>
      <c r="H517" t="s">
        <v>1121</v>
      </c>
      <c r="I517" t="s">
        <v>4001</v>
      </c>
      <c r="J517" t="s">
        <v>15</v>
      </c>
      <c r="K517" s="10" t="str">
        <f>VLOOKUP(tblSalaries[[#This Row],[Where do you work]],tblCountries[[Actual]:[Mapping2]],3,FALSE)</f>
        <v>USA</v>
      </c>
      <c r="L517" t="s">
        <v>9</v>
      </c>
      <c r="M517">
        <v>10</v>
      </c>
      <c r="N517" s="10" t="str">
        <f>VLOOKUP(tblSalaries[[#This Row],[Years of Experience]],Table3[#Data],2,FALSE)</f>
        <v>7-10</v>
      </c>
      <c r="O517" s="10">
        <f>VLOOKUP(tblSalaries[[#This Row],[How many hours of a day you work on Excel]],Table8[#Data],2,FALSE)</f>
        <v>5</v>
      </c>
    </row>
    <row r="518" spans="2:15" ht="15" customHeight="1" x14ac:dyDescent="0.2">
      <c r="B518" t="s">
        <v>3392</v>
      </c>
      <c r="C518" s="1">
        <v>41059.017858796295</v>
      </c>
      <c r="D518" s="4">
        <v>120000</v>
      </c>
      <c r="E518">
        <v>120000</v>
      </c>
      <c r="F518" t="s">
        <v>6</v>
      </c>
      <c r="G518" s="10">
        <f>tblSalaries[[#This Row],[clean Salary (in local currency)]]*VLOOKUP(tblSalaries[[#This Row],[Currency]],tblXrate[#Data],2,FALSE)/1000</f>
        <v>120</v>
      </c>
      <c r="H518" t="s">
        <v>642</v>
      </c>
      <c r="I518" t="s">
        <v>52</v>
      </c>
      <c r="J518" t="s">
        <v>15</v>
      </c>
      <c r="K518" s="10" t="str">
        <f>VLOOKUP(tblSalaries[[#This Row],[Where do you work]],tblCountries[[Actual]:[Mapping2]],3,FALSE)</f>
        <v>USA</v>
      </c>
      <c r="L518" t="s">
        <v>18</v>
      </c>
      <c r="M518">
        <v>10</v>
      </c>
      <c r="N518" s="10" t="str">
        <f>VLOOKUP(tblSalaries[[#This Row],[Years of Experience]],Table3[#Data],2,FALSE)</f>
        <v>7-10</v>
      </c>
      <c r="O518" s="10">
        <f>VLOOKUP(tblSalaries[[#This Row],[How many hours of a day you work on Excel]],Table8[#Data],2,FALSE)</f>
        <v>2.5</v>
      </c>
    </row>
    <row r="519" spans="2:15" ht="15" customHeight="1" x14ac:dyDescent="0.2">
      <c r="B519" t="s">
        <v>3096</v>
      </c>
      <c r="C519" s="1">
        <v>41057.710219907407</v>
      </c>
      <c r="D519" s="4">
        <v>75000</v>
      </c>
      <c r="E519">
        <v>75000</v>
      </c>
      <c r="F519" t="s">
        <v>69</v>
      </c>
      <c r="G519" s="10">
        <f>tblSalaries[[#This Row],[clean Salary (in local currency)]]*VLOOKUP(tblSalaries[[#This Row],[Currency]],tblXrate[#Data],2,FALSE)/1000</f>
        <v>118.21337040504632</v>
      </c>
      <c r="H519" t="s">
        <v>539</v>
      </c>
      <c r="I519" t="s">
        <v>52</v>
      </c>
      <c r="J519" t="s">
        <v>71</v>
      </c>
      <c r="K519" s="10" t="str">
        <f>VLOOKUP(tblSalaries[[#This Row],[Where do you work]],tblCountries[[Actual]:[Mapping2]],3,FALSE)</f>
        <v>UK</v>
      </c>
      <c r="L519" t="s">
        <v>18</v>
      </c>
      <c r="M519">
        <v>10</v>
      </c>
      <c r="N519" s="10" t="str">
        <f>VLOOKUP(tblSalaries[[#This Row],[Years of Experience]],Table3[#Data],2,FALSE)</f>
        <v>7-10</v>
      </c>
      <c r="O519" s="10">
        <f>VLOOKUP(tblSalaries[[#This Row],[How many hours of a day you work on Excel]],Table8[#Data],2,FALSE)</f>
        <v>2.5</v>
      </c>
    </row>
    <row r="520" spans="2:15" ht="15" customHeight="1" x14ac:dyDescent="0.2">
      <c r="B520" t="s">
        <v>2863</v>
      </c>
      <c r="C520" s="1">
        <v>41056.371944444443</v>
      </c>
      <c r="D520" s="4">
        <v>115000</v>
      </c>
      <c r="E520">
        <v>115000</v>
      </c>
      <c r="F520" t="s">
        <v>6</v>
      </c>
      <c r="G520" s="10">
        <f>tblSalaries[[#This Row],[clean Salary (in local currency)]]*VLOOKUP(tblSalaries[[#This Row],[Currency]],tblXrate[#Data],2,FALSE)/1000</f>
        <v>115</v>
      </c>
      <c r="H520" t="s">
        <v>1003</v>
      </c>
      <c r="I520" t="s">
        <v>20</v>
      </c>
      <c r="J520" t="s">
        <v>15</v>
      </c>
      <c r="K520" s="10" t="str">
        <f>VLOOKUP(tblSalaries[[#This Row],[Where do you work]],tblCountries[[Actual]:[Mapping2]],3,FALSE)</f>
        <v>USA</v>
      </c>
      <c r="L520" t="s">
        <v>9</v>
      </c>
      <c r="M520">
        <v>10</v>
      </c>
      <c r="N520" s="10" t="str">
        <f>VLOOKUP(tblSalaries[[#This Row],[Years of Experience]],Table3[#Data],2,FALSE)</f>
        <v>7-10</v>
      </c>
      <c r="O520" s="10">
        <f>VLOOKUP(tblSalaries[[#This Row],[How many hours of a day you work on Excel]],Table8[#Data],2,FALSE)</f>
        <v>5</v>
      </c>
    </row>
    <row r="521" spans="2:15" ht="15" customHeight="1" x14ac:dyDescent="0.2">
      <c r="B521" t="s">
        <v>3409</v>
      </c>
      <c r="C521" s="1">
        <v>41059.099293981482</v>
      </c>
      <c r="D521" s="4">
        <v>111000</v>
      </c>
      <c r="E521">
        <v>111000</v>
      </c>
      <c r="F521" t="s">
        <v>6</v>
      </c>
      <c r="G521" s="10">
        <f>tblSalaries[[#This Row],[clean Salary (in local currency)]]*VLOOKUP(tblSalaries[[#This Row],[Currency]],tblXrate[#Data],2,FALSE)/1000</f>
        <v>111</v>
      </c>
      <c r="H521" t="s">
        <v>1587</v>
      </c>
      <c r="I521" t="s">
        <v>52</v>
      </c>
      <c r="J521" t="s">
        <v>15</v>
      </c>
      <c r="K521" s="10" t="str">
        <f>VLOOKUP(tblSalaries[[#This Row],[Where do you work]],tblCountries[[Actual]:[Mapping2]],3,FALSE)</f>
        <v>USA</v>
      </c>
      <c r="L521" t="s">
        <v>18</v>
      </c>
      <c r="M521">
        <v>10</v>
      </c>
      <c r="N521" s="10" t="str">
        <f>VLOOKUP(tblSalaries[[#This Row],[Years of Experience]],Table3[#Data],2,FALSE)</f>
        <v>7-10</v>
      </c>
      <c r="O521" s="10">
        <f>VLOOKUP(tblSalaries[[#This Row],[How many hours of a day you work on Excel]],Table8[#Data],2,FALSE)</f>
        <v>2.5</v>
      </c>
    </row>
    <row r="522" spans="2:15" ht="15" customHeight="1" x14ac:dyDescent="0.2">
      <c r="B522" t="s">
        <v>3336</v>
      </c>
      <c r="C522" s="1">
        <v>41058.797650462962</v>
      </c>
      <c r="D522" s="4">
        <v>110000</v>
      </c>
      <c r="E522">
        <v>110000</v>
      </c>
      <c r="F522" t="s">
        <v>6</v>
      </c>
      <c r="G522" s="10">
        <f>tblSalaries[[#This Row],[clean Salary (in local currency)]]*VLOOKUP(tblSalaries[[#This Row],[Currency]],tblXrate[#Data],2,FALSE)/1000</f>
        <v>110</v>
      </c>
      <c r="H522" t="s">
        <v>1522</v>
      </c>
      <c r="I522" t="s">
        <v>20</v>
      </c>
      <c r="J522" t="s">
        <v>15</v>
      </c>
      <c r="K522" s="10" t="str">
        <f>VLOOKUP(tblSalaries[[#This Row],[Where do you work]],tblCountries[[Actual]:[Mapping2]],3,FALSE)</f>
        <v>USA</v>
      </c>
      <c r="L522" t="s">
        <v>25</v>
      </c>
      <c r="M522">
        <v>10</v>
      </c>
      <c r="N522" s="10" t="str">
        <f>VLOOKUP(tblSalaries[[#This Row],[Years of Experience]],Table3[#Data],2,FALSE)</f>
        <v>7-10</v>
      </c>
      <c r="O522" s="10">
        <f>VLOOKUP(tblSalaries[[#This Row],[How many hours of a day you work on Excel]],Table8[#Data],2,FALSE)</f>
        <v>1.5</v>
      </c>
    </row>
    <row r="523" spans="2:15" ht="15" customHeight="1" x14ac:dyDescent="0.2">
      <c r="B523" t="s">
        <v>3880</v>
      </c>
      <c r="C523" s="1">
        <v>41080.105462962965</v>
      </c>
      <c r="D523" s="4">
        <v>110000</v>
      </c>
      <c r="E523">
        <v>110000</v>
      </c>
      <c r="F523" t="s">
        <v>6</v>
      </c>
      <c r="G523" s="10">
        <f>tblSalaries[[#This Row],[clean Salary (in local currency)]]*VLOOKUP(tblSalaries[[#This Row],[Currency]],tblXrate[#Data],2,FALSE)/1000</f>
        <v>110</v>
      </c>
      <c r="H523" t="s">
        <v>1998</v>
      </c>
      <c r="I523" t="s">
        <v>4001</v>
      </c>
      <c r="J523" t="s">
        <v>15</v>
      </c>
      <c r="K523" s="10" t="str">
        <f>VLOOKUP(tblSalaries[[#This Row],[Where do you work]],tblCountries[[Actual]:[Mapping2]],3,FALSE)</f>
        <v>USA</v>
      </c>
      <c r="L523" t="s">
        <v>9</v>
      </c>
      <c r="M523">
        <v>10</v>
      </c>
      <c r="N523" s="10" t="str">
        <f>VLOOKUP(tblSalaries[[#This Row],[Years of Experience]],Table3[#Data],2,FALSE)</f>
        <v>7-10</v>
      </c>
      <c r="O523" s="10">
        <f>VLOOKUP(tblSalaries[[#This Row],[How many hours of a day you work on Excel]],Table8[#Data],2,FALSE)</f>
        <v>5</v>
      </c>
    </row>
    <row r="524" spans="2:15" ht="15" customHeight="1" x14ac:dyDescent="0.2">
      <c r="B524" t="s">
        <v>2581</v>
      </c>
      <c r="C524" s="1">
        <v>41055.325335648151</v>
      </c>
      <c r="D524" s="4">
        <v>102000</v>
      </c>
      <c r="E524">
        <v>102000</v>
      </c>
      <c r="F524" t="s">
        <v>82</v>
      </c>
      <c r="G524" s="10">
        <f>tblSalaries[[#This Row],[clean Salary (in local currency)]]*VLOOKUP(tblSalaries[[#This Row],[Currency]],tblXrate[#Data],2,FALSE)/1000</f>
        <v>104.03078495306885</v>
      </c>
      <c r="H524" t="s">
        <v>683</v>
      </c>
      <c r="I524" t="s">
        <v>52</v>
      </c>
      <c r="J524" t="s">
        <v>84</v>
      </c>
      <c r="K524" s="10" t="str">
        <f>VLOOKUP(tblSalaries[[#This Row],[Where do you work]],tblCountries[[Actual]:[Mapping2]],3,FALSE)</f>
        <v>Australia &amp; NZ</v>
      </c>
      <c r="L524" t="s">
        <v>25</v>
      </c>
      <c r="M524">
        <v>10</v>
      </c>
      <c r="N524" s="10" t="str">
        <f>VLOOKUP(tblSalaries[[#This Row],[Years of Experience]],Table3[#Data],2,FALSE)</f>
        <v>7-10</v>
      </c>
      <c r="O524" s="10">
        <f>VLOOKUP(tblSalaries[[#This Row],[How many hours of a day you work on Excel]],Table8[#Data],2,FALSE)</f>
        <v>1.5</v>
      </c>
    </row>
    <row r="525" spans="2:15" ht="15" customHeight="1" x14ac:dyDescent="0.2">
      <c r="B525" t="s">
        <v>2821</v>
      </c>
      <c r="C525" s="1">
        <v>41055.961134259262</v>
      </c>
      <c r="D525" s="4">
        <v>100000</v>
      </c>
      <c r="E525">
        <v>100000</v>
      </c>
      <c r="F525" t="s">
        <v>6</v>
      </c>
      <c r="G525" s="10">
        <f>tblSalaries[[#This Row],[clean Salary (in local currency)]]*VLOOKUP(tblSalaries[[#This Row],[Currency]],tblXrate[#Data],2,FALSE)/1000</f>
        <v>100</v>
      </c>
      <c r="H525" t="s">
        <v>456</v>
      </c>
      <c r="I525" t="s">
        <v>4001</v>
      </c>
      <c r="J525" t="s">
        <v>15</v>
      </c>
      <c r="K525" s="10" t="str">
        <f>VLOOKUP(tblSalaries[[#This Row],[Where do you work]],tblCountries[[Actual]:[Mapping2]],3,FALSE)</f>
        <v>USA</v>
      </c>
      <c r="L525" t="s">
        <v>9</v>
      </c>
      <c r="M525">
        <v>10</v>
      </c>
      <c r="N525" s="10" t="str">
        <f>VLOOKUP(tblSalaries[[#This Row],[Years of Experience]],Table3[#Data],2,FALSE)</f>
        <v>7-10</v>
      </c>
      <c r="O525" s="10">
        <f>VLOOKUP(tblSalaries[[#This Row],[How many hours of a day you work on Excel]],Table8[#Data],2,FALSE)</f>
        <v>5</v>
      </c>
    </row>
    <row r="526" spans="2:15" ht="15" customHeight="1" x14ac:dyDescent="0.2">
      <c r="B526" t="s">
        <v>2843</v>
      </c>
      <c r="C526" s="1">
        <v>41056.106504629628</v>
      </c>
      <c r="D526" s="4">
        <v>100000</v>
      </c>
      <c r="E526">
        <v>100000</v>
      </c>
      <c r="F526" t="s">
        <v>86</v>
      </c>
      <c r="G526" s="10">
        <f>tblSalaries[[#This Row],[clean Salary (in local currency)]]*VLOOKUP(tblSalaries[[#This Row],[Currency]],tblXrate[#Data],2,FALSE)/1000</f>
        <v>98.336152303032691</v>
      </c>
      <c r="H526" t="s">
        <v>982</v>
      </c>
      <c r="I526" t="s">
        <v>52</v>
      </c>
      <c r="J526" t="s">
        <v>88</v>
      </c>
      <c r="K526" s="10" t="str">
        <f>VLOOKUP(tblSalaries[[#This Row],[Where do you work]],tblCountries[[Actual]:[Mapping2]],3,FALSE)</f>
        <v>Canada</v>
      </c>
      <c r="L526" t="s">
        <v>18</v>
      </c>
      <c r="M526">
        <v>10</v>
      </c>
      <c r="N526" s="10" t="str">
        <f>VLOOKUP(tblSalaries[[#This Row],[Years of Experience]],Table3[#Data],2,FALSE)</f>
        <v>7-10</v>
      </c>
      <c r="O526" s="10">
        <f>VLOOKUP(tblSalaries[[#This Row],[How many hours of a day you work on Excel]],Table8[#Data],2,FALSE)</f>
        <v>2.5</v>
      </c>
    </row>
    <row r="527" spans="2:15" ht="15" customHeight="1" x14ac:dyDescent="0.2">
      <c r="B527" t="s">
        <v>2621</v>
      </c>
      <c r="C527" s="1">
        <v>41055.462476851855</v>
      </c>
      <c r="D527" s="4">
        <v>95000</v>
      </c>
      <c r="E527">
        <v>95000</v>
      </c>
      <c r="F527" t="s">
        <v>6</v>
      </c>
      <c r="G527" s="10">
        <f>tblSalaries[[#This Row],[clean Salary (in local currency)]]*VLOOKUP(tblSalaries[[#This Row],[Currency]],tblXrate[#Data],2,FALSE)/1000</f>
        <v>95</v>
      </c>
      <c r="H527" t="s">
        <v>564</v>
      </c>
      <c r="I527" t="s">
        <v>52</v>
      </c>
      <c r="J527" t="s">
        <v>15</v>
      </c>
      <c r="K527" s="10" t="str">
        <f>VLOOKUP(tblSalaries[[#This Row],[Where do you work]],tblCountries[[Actual]:[Mapping2]],3,FALSE)</f>
        <v>USA</v>
      </c>
      <c r="L527" t="s">
        <v>25</v>
      </c>
      <c r="M527">
        <v>10</v>
      </c>
      <c r="N527" s="10" t="str">
        <f>VLOOKUP(tblSalaries[[#This Row],[Years of Experience]],Table3[#Data],2,FALSE)</f>
        <v>7-10</v>
      </c>
      <c r="O527" s="10">
        <f>VLOOKUP(tblSalaries[[#This Row],[How many hours of a day you work on Excel]],Table8[#Data],2,FALSE)</f>
        <v>1.5</v>
      </c>
    </row>
    <row r="528" spans="2:15" ht="15" customHeight="1" x14ac:dyDescent="0.2">
      <c r="B528" t="s">
        <v>3491</v>
      </c>
      <c r="C528" s="1">
        <v>41060.129965277774</v>
      </c>
      <c r="D528" s="4">
        <v>89000</v>
      </c>
      <c r="E528">
        <v>89000</v>
      </c>
      <c r="F528" t="s">
        <v>6</v>
      </c>
      <c r="G528" s="10">
        <f>tblSalaries[[#This Row],[clean Salary (in local currency)]]*VLOOKUP(tblSalaries[[#This Row],[Currency]],tblXrate[#Data],2,FALSE)/1000</f>
        <v>89</v>
      </c>
      <c r="H528" t="s">
        <v>642</v>
      </c>
      <c r="I528" t="s">
        <v>52</v>
      </c>
      <c r="J528" t="s">
        <v>15</v>
      </c>
      <c r="K528" s="10" t="str">
        <f>VLOOKUP(tblSalaries[[#This Row],[Where do you work]],tblCountries[[Actual]:[Mapping2]],3,FALSE)</f>
        <v>USA</v>
      </c>
      <c r="L528" t="s">
        <v>18</v>
      </c>
      <c r="M528">
        <v>10</v>
      </c>
      <c r="N528" s="10" t="str">
        <f>VLOOKUP(tblSalaries[[#This Row],[Years of Experience]],Table3[#Data],2,FALSE)</f>
        <v>7-10</v>
      </c>
      <c r="O528" s="10">
        <f>VLOOKUP(tblSalaries[[#This Row],[How many hours of a day you work on Excel]],Table8[#Data],2,FALSE)</f>
        <v>2.5</v>
      </c>
    </row>
    <row r="529" spans="2:15" ht="15" customHeight="1" x14ac:dyDescent="0.2">
      <c r="B529" t="s">
        <v>3430</v>
      </c>
      <c r="C529" s="1">
        <v>41059.563599537039</v>
      </c>
      <c r="D529" s="4">
        <v>86000</v>
      </c>
      <c r="E529">
        <v>86000</v>
      </c>
      <c r="F529" t="s">
        <v>82</v>
      </c>
      <c r="G529" s="10">
        <f>tblSalaries[[#This Row],[clean Salary (in local currency)]]*VLOOKUP(tblSalaries[[#This Row],[Currency]],tblXrate[#Data],2,FALSE)/1000</f>
        <v>87.712230450626677</v>
      </c>
      <c r="H529" t="s">
        <v>214</v>
      </c>
      <c r="I529" t="s">
        <v>20</v>
      </c>
      <c r="J529" t="s">
        <v>84</v>
      </c>
      <c r="K529" s="10" t="str">
        <f>VLOOKUP(tblSalaries[[#This Row],[Where do you work]],tblCountries[[Actual]:[Mapping2]],3,FALSE)</f>
        <v>Australia &amp; NZ</v>
      </c>
      <c r="L529" t="s">
        <v>9</v>
      </c>
      <c r="M529">
        <v>10</v>
      </c>
      <c r="N529" s="10" t="str">
        <f>VLOOKUP(tblSalaries[[#This Row],[Years of Experience]],Table3[#Data],2,FALSE)</f>
        <v>7-10</v>
      </c>
      <c r="O529" s="10">
        <f>VLOOKUP(tblSalaries[[#This Row],[How many hours of a day you work on Excel]],Table8[#Data],2,FALSE)</f>
        <v>5</v>
      </c>
    </row>
    <row r="530" spans="2:15" ht="15" customHeight="1" x14ac:dyDescent="0.2">
      <c r="B530" t="s">
        <v>3553</v>
      </c>
      <c r="C530" s="1">
        <v>41061.287407407406</v>
      </c>
      <c r="D530" s="4">
        <v>85000</v>
      </c>
      <c r="E530">
        <v>85000</v>
      </c>
      <c r="F530" t="s">
        <v>6</v>
      </c>
      <c r="G530" s="10">
        <f>tblSalaries[[#This Row],[clean Salary (in local currency)]]*VLOOKUP(tblSalaries[[#This Row],[Currency]],tblXrate[#Data],2,FALSE)/1000</f>
        <v>85</v>
      </c>
      <c r="H530" t="s">
        <v>1733</v>
      </c>
      <c r="I530" t="s">
        <v>3999</v>
      </c>
      <c r="J530" t="s">
        <v>15</v>
      </c>
      <c r="K530" s="10" t="str">
        <f>VLOOKUP(tblSalaries[[#This Row],[Where do you work]],tblCountries[[Actual]:[Mapping2]],3,FALSE)</f>
        <v>USA</v>
      </c>
      <c r="L530" t="s">
        <v>9</v>
      </c>
      <c r="M530">
        <v>10</v>
      </c>
      <c r="N530" s="10" t="str">
        <f>VLOOKUP(tblSalaries[[#This Row],[Years of Experience]],Table3[#Data],2,FALSE)</f>
        <v>7-10</v>
      </c>
      <c r="O530" s="10">
        <f>VLOOKUP(tblSalaries[[#This Row],[How many hours of a day you work on Excel]],Table8[#Data],2,FALSE)</f>
        <v>5</v>
      </c>
    </row>
    <row r="531" spans="2:15" ht="15" customHeight="1" x14ac:dyDescent="0.2">
      <c r="B531" t="s">
        <v>3247</v>
      </c>
      <c r="C531" s="1">
        <v>41058.385520833333</v>
      </c>
      <c r="D531" s="4">
        <v>82000</v>
      </c>
      <c r="E531">
        <v>82000</v>
      </c>
      <c r="F531" t="s">
        <v>6</v>
      </c>
      <c r="G531" s="10">
        <f>tblSalaries[[#This Row],[clean Salary (in local currency)]]*VLOOKUP(tblSalaries[[#This Row],[Currency]],tblXrate[#Data],2,FALSE)/1000</f>
        <v>82</v>
      </c>
      <c r="H531" t="s">
        <v>1418</v>
      </c>
      <c r="I531" t="s">
        <v>52</v>
      </c>
      <c r="J531" t="s">
        <v>15</v>
      </c>
      <c r="K531" s="10" t="str">
        <f>VLOOKUP(tblSalaries[[#This Row],[Where do you work]],tblCountries[[Actual]:[Mapping2]],3,FALSE)</f>
        <v>USA</v>
      </c>
      <c r="L531" t="s">
        <v>9</v>
      </c>
      <c r="M531">
        <v>10</v>
      </c>
      <c r="N531" s="10" t="str">
        <f>VLOOKUP(tblSalaries[[#This Row],[Years of Experience]],Table3[#Data],2,FALSE)</f>
        <v>7-10</v>
      </c>
      <c r="O531" s="10">
        <f>VLOOKUP(tblSalaries[[#This Row],[How many hours of a day you work on Excel]],Table8[#Data],2,FALSE)</f>
        <v>5</v>
      </c>
    </row>
    <row r="532" spans="2:15" ht="15" customHeight="1" x14ac:dyDescent="0.2">
      <c r="B532" t="s">
        <v>3300</v>
      </c>
      <c r="C532" s="1">
        <v>41058.66065972222</v>
      </c>
      <c r="D532" s="4" t="s">
        <v>1485</v>
      </c>
      <c r="E532">
        <v>82000</v>
      </c>
      <c r="F532" t="s">
        <v>6</v>
      </c>
      <c r="G532" s="10">
        <f>tblSalaries[[#This Row],[clean Salary (in local currency)]]*VLOOKUP(tblSalaries[[#This Row],[Currency]],tblXrate[#Data],2,FALSE)/1000</f>
        <v>82</v>
      </c>
      <c r="H532" t="s">
        <v>356</v>
      </c>
      <c r="I532" t="s">
        <v>356</v>
      </c>
      <c r="J532" t="s">
        <v>48</v>
      </c>
      <c r="K532" s="10" t="str">
        <f>VLOOKUP(tblSalaries[[#This Row],[Where do you work]],tblCountries[[Actual]:[Mapping2]],3,FALSE)</f>
        <v>Africa</v>
      </c>
      <c r="L532" t="s">
        <v>9</v>
      </c>
      <c r="M532">
        <v>10</v>
      </c>
      <c r="N532" s="10" t="str">
        <f>VLOOKUP(tblSalaries[[#This Row],[Years of Experience]],Table3[#Data],2,FALSE)</f>
        <v>7-10</v>
      </c>
      <c r="O532" s="10">
        <f>VLOOKUP(tblSalaries[[#This Row],[How many hours of a day you work on Excel]],Table8[#Data],2,FALSE)</f>
        <v>5</v>
      </c>
    </row>
    <row r="533" spans="2:15" ht="15" customHeight="1" x14ac:dyDescent="0.2">
      <c r="B533" t="s">
        <v>3346</v>
      </c>
      <c r="C533" s="1">
        <v>41058.828182870369</v>
      </c>
      <c r="D533" s="4" t="s">
        <v>1534</v>
      </c>
      <c r="E533">
        <v>80000</v>
      </c>
      <c r="F533" t="s">
        <v>6</v>
      </c>
      <c r="G533" s="10">
        <f>tblSalaries[[#This Row],[clean Salary (in local currency)]]*VLOOKUP(tblSalaries[[#This Row],[Currency]],tblXrate[#Data],2,FALSE)/1000</f>
        <v>80</v>
      </c>
      <c r="H533" t="s">
        <v>1535</v>
      </c>
      <c r="I533" t="s">
        <v>52</v>
      </c>
      <c r="J533" t="s">
        <v>15</v>
      </c>
      <c r="K533" s="10" t="str">
        <f>VLOOKUP(tblSalaries[[#This Row],[Where do you work]],tblCountries[[Actual]:[Mapping2]],3,FALSE)</f>
        <v>USA</v>
      </c>
      <c r="L533" t="s">
        <v>9</v>
      </c>
      <c r="M533">
        <v>10</v>
      </c>
      <c r="N533" s="10" t="str">
        <f>VLOOKUP(tblSalaries[[#This Row],[Years of Experience]],Table3[#Data],2,FALSE)</f>
        <v>7-10</v>
      </c>
      <c r="O533" s="10">
        <f>VLOOKUP(tblSalaries[[#This Row],[How many hours of a day you work on Excel]],Table8[#Data],2,FALSE)</f>
        <v>5</v>
      </c>
    </row>
    <row r="534" spans="2:15" ht="15" customHeight="1" x14ac:dyDescent="0.2">
      <c r="B534" t="s">
        <v>3662</v>
      </c>
      <c r="C534" s="1">
        <v>41065.909143518518</v>
      </c>
      <c r="D534" s="4">
        <v>50000</v>
      </c>
      <c r="E534">
        <v>50000</v>
      </c>
      <c r="F534" t="s">
        <v>69</v>
      </c>
      <c r="G534" s="10">
        <f>tblSalaries[[#This Row],[clean Salary (in local currency)]]*VLOOKUP(tblSalaries[[#This Row],[Currency]],tblXrate[#Data],2,FALSE)/1000</f>
        <v>78.808913603364203</v>
      </c>
      <c r="H534" t="s">
        <v>1024</v>
      </c>
      <c r="I534" t="s">
        <v>4001</v>
      </c>
      <c r="J534" t="s">
        <v>71</v>
      </c>
      <c r="K534" s="10" t="str">
        <f>VLOOKUP(tblSalaries[[#This Row],[Where do you work]],tblCountries[[Actual]:[Mapping2]],3,FALSE)</f>
        <v>UK</v>
      </c>
      <c r="L534" t="s">
        <v>9</v>
      </c>
      <c r="M534">
        <v>10</v>
      </c>
      <c r="N534" s="10" t="str">
        <f>VLOOKUP(tblSalaries[[#This Row],[Years of Experience]],Table3[#Data],2,FALSE)</f>
        <v>7-10</v>
      </c>
      <c r="O534" s="10">
        <f>VLOOKUP(tblSalaries[[#This Row],[How many hours of a day you work on Excel]],Table8[#Data],2,FALSE)</f>
        <v>5</v>
      </c>
    </row>
    <row r="535" spans="2:15" ht="15" customHeight="1" x14ac:dyDescent="0.2">
      <c r="B535" t="s">
        <v>3801</v>
      </c>
      <c r="C535" s="1">
        <v>41073.98097222222</v>
      </c>
      <c r="D535" s="4">
        <v>50000</v>
      </c>
      <c r="E535">
        <v>50000</v>
      </c>
      <c r="F535" t="s">
        <v>69</v>
      </c>
      <c r="G535" s="10">
        <f>tblSalaries[[#This Row],[clean Salary (in local currency)]]*VLOOKUP(tblSalaries[[#This Row],[Currency]],tblXrate[#Data],2,FALSE)/1000</f>
        <v>78.808913603364203</v>
      </c>
      <c r="H535" t="s">
        <v>1621</v>
      </c>
      <c r="I535" t="s">
        <v>310</v>
      </c>
      <c r="J535" t="s">
        <v>71</v>
      </c>
      <c r="K535" s="10" t="str">
        <f>VLOOKUP(tblSalaries[[#This Row],[Where do you work]],tblCountries[[Actual]:[Mapping2]],3,FALSE)</f>
        <v>UK</v>
      </c>
      <c r="L535" t="s">
        <v>18</v>
      </c>
      <c r="M535">
        <v>10</v>
      </c>
      <c r="N535" s="10" t="str">
        <f>VLOOKUP(tblSalaries[[#This Row],[Years of Experience]],Table3[#Data],2,FALSE)</f>
        <v>7-10</v>
      </c>
      <c r="O535" s="10">
        <f>VLOOKUP(tblSalaries[[#This Row],[How many hours of a day you work on Excel]],Table8[#Data],2,FALSE)</f>
        <v>2.5</v>
      </c>
    </row>
    <row r="536" spans="2:15" ht="15" customHeight="1" x14ac:dyDescent="0.2">
      <c r="B536" t="s">
        <v>3405</v>
      </c>
      <c r="C536" s="1">
        <v>41059.081921296296</v>
      </c>
      <c r="D536" s="4">
        <v>77000</v>
      </c>
      <c r="E536">
        <v>77000</v>
      </c>
      <c r="F536" t="s">
        <v>6</v>
      </c>
      <c r="G536" s="10">
        <f>tblSalaries[[#This Row],[clean Salary (in local currency)]]*VLOOKUP(tblSalaries[[#This Row],[Currency]],tblXrate[#Data],2,FALSE)/1000</f>
        <v>77</v>
      </c>
      <c r="H536" t="s">
        <v>1584</v>
      </c>
      <c r="I536" t="s">
        <v>279</v>
      </c>
      <c r="J536" t="s">
        <v>15</v>
      </c>
      <c r="K536" s="10" t="str">
        <f>VLOOKUP(tblSalaries[[#This Row],[Where do you work]],tblCountries[[Actual]:[Mapping2]],3,FALSE)</f>
        <v>USA</v>
      </c>
      <c r="L536" t="s">
        <v>9</v>
      </c>
      <c r="M536">
        <v>10</v>
      </c>
      <c r="N536" s="10" t="str">
        <f>VLOOKUP(tblSalaries[[#This Row],[Years of Experience]],Table3[#Data],2,FALSE)</f>
        <v>7-10</v>
      </c>
      <c r="O536" s="10">
        <f>VLOOKUP(tblSalaries[[#This Row],[How many hours of a day you work on Excel]],Table8[#Data],2,FALSE)</f>
        <v>5</v>
      </c>
    </row>
    <row r="537" spans="2:15" ht="15" customHeight="1" x14ac:dyDescent="0.2">
      <c r="B537" t="s">
        <v>3080</v>
      </c>
      <c r="C537" s="1">
        <v>41057.672118055554</v>
      </c>
      <c r="D537" s="4">
        <v>48000</v>
      </c>
      <c r="E537">
        <v>48000</v>
      </c>
      <c r="F537" t="s">
        <v>69</v>
      </c>
      <c r="G537" s="10">
        <f>tblSalaries[[#This Row],[clean Salary (in local currency)]]*VLOOKUP(tblSalaries[[#This Row],[Currency]],tblXrate[#Data],2,FALSE)/1000</f>
        <v>75.656557059229641</v>
      </c>
      <c r="H537" t="s">
        <v>1232</v>
      </c>
      <c r="I537" t="s">
        <v>52</v>
      </c>
      <c r="J537" t="s">
        <v>71</v>
      </c>
      <c r="K537" s="10" t="str">
        <f>VLOOKUP(tblSalaries[[#This Row],[Where do you work]],tblCountries[[Actual]:[Mapping2]],3,FALSE)</f>
        <v>UK</v>
      </c>
      <c r="L537" t="s">
        <v>18</v>
      </c>
      <c r="M537">
        <v>10</v>
      </c>
      <c r="N537" s="10" t="str">
        <f>VLOOKUP(tblSalaries[[#This Row],[Years of Experience]],Table3[#Data],2,FALSE)</f>
        <v>7-10</v>
      </c>
      <c r="O537" s="10">
        <f>VLOOKUP(tblSalaries[[#This Row],[How many hours of a day you work on Excel]],Table8[#Data],2,FALSE)</f>
        <v>2.5</v>
      </c>
    </row>
    <row r="538" spans="2:15" ht="15" customHeight="1" x14ac:dyDescent="0.2">
      <c r="B538" t="s">
        <v>2627</v>
      </c>
      <c r="C538" s="1">
        <v>41055.479618055557</v>
      </c>
      <c r="D538" s="4" t="s">
        <v>730</v>
      </c>
      <c r="E538">
        <v>170000</v>
      </c>
      <c r="F538" t="s">
        <v>82</v>
      </c>
      <c r="G538" s="10">
        <f>tblSalaries[[#This Row],[clean Salary (in local currency)]]*VLOOKUP(tblSalaries[[#This Row],[Currency]],tblXrate[#Data],2,FALSE)/1000</f>
        <v>173.38464158844809</v>
      </c>
      <c r="H538" t="s">
        <v>731</v>
      </c>
      <c r="I538" t="s">
        <v>20</v>
      </c>
      <c r="J538" t="s">
        <v>84</v>
      </c>
      <c r="K538" s="10" t="str">
        <f>VLOOKUP(tblSalaries[[#This Row],[Where do you work]],tblCountries[[Actual]:[Mapping2]],3,FALSE)</f>
        <v>Australia &amp; NZ</v>
      </c>
      <c r="L538" t="s">
        <v>13</v>
      </c>
      <c r="M538">
        <v>10</v>
      </c>
      <c r="N538" s="10" t="str">
        <f>VLOOKUP(tblSalaries[[#This Row],[Years of Experience]],Table3[#Data],2,FALSE)</f>
        <v>7-10</v>
      </c>
      <c r="O538" s="10">
        <f>VLOOKUP(tblSalaries[[#This Row],[How many hours of a day you work on Excel]],Table8[#Data],2,FALSE)</f>
        <v>8</v>
      </c>
    </row>
    <row r="539" spans="2:15" ht="15" customHeight="1" x14ac:dyDescent="0.2">
      <c r="B539" t="s">
        <v>3742</v>
      </c>
      <c r="C539" s="1">
        <v>41070.522083333337</v>
      </c>
      <c r="D539" s="4">
        <v>125000</v>
      </c>
      <c r="E539">
        <v>125000</v>
      </c>
      <c r="F539" t="s">
        <v>6</v>
      </c>
      <c r="G539" s="10">
        <f>tblSalaries[[#This Row],[clean Salary (in local currency)]]*VLOOKUP(tblSalaries[[#This Row],[Currency]],tblXrate[#Data],2,FALSE)/1000</f>
        <v>125</v>
      </c>
      <c r="H539" t="s">
        <v>204</v>
      </c>
      <c r="I539" t="s">
        <v>52</v>
      </c>
      <c r="J539" t="s">
        <v>15</v>
      </c>
      <c r="K539" s="10" t="str">
        <f>VLOOKUP(tblSalaries[[#This Row],[Where do you work]],tblCountries[[Actual]:[Mapping2]],3,FALSE)</f>
        <v>USA</v>
      </c>
      <c r="L539" t="s">
        <v>13</v>
      </c>
      <c r="M539">
        <v>10</v>
      </c>
      <c r="N539" s="10" t="str">
        <f>VLOOKUP(tblSalaries[[#This Row],[Years of Experience]],Table3[#Data],2,FALSE)</f>
        <v>7-10</v>
      </c>
      <c r="O539" s="10">
        <f>VLOOKUP(tblSalaries[[#This Row],[How many hours of a day you work on Excel]],Table8[#Data],2,FALSE)</f>
        <v>8</v>
      </c>
    </row>
    <row r="540" spans="2:15" ht="15" customHeight="1" x14ac:dyDescent="0.2">
      <c r="B540" t="s">
        <v>2883</v>
      </c>
      <c r="C540" s="1">
        <v>41056.5783912037</v>
      </c>
      <c r="D540" s="4" t="s">
        <v>1030</v>
      </c>
      <c r="E540">
        <v>100000</v>
      </c>
      <c r="F540" t="s">
        <v>6</v>
      </c>
      <c r="G540" s="10">
        <f>tblSalaries[[#This Row],[clean Salary (in local currency)]]*VLOOKUP(tblSalaries[[#This Row],[Currency]],tblXrate[#Data],2,FALSE)/1000</f>
        <v>100</v>
      </c>
      <c r="H540" t="s">
        <v>139</v>
      </c>
      <c r="I540" t="s">
        <v>4001</v>
      </c>
      <c r="J540" t="s">
        <v>1031</v>
      </c>
      <c r="K540" s="10" t="str">
        <f>VLOOKUP(tblSalaries[[#This Row],[Where do you work]],tblCountries[[Actual]:[Mapping2]],3,FALSE)</f>
        <v>Sou&amp;Cen America</v>
      </c>
      <c r="L540" t="s">
        <v>13</v>
      </c>
      <c r="M540">
        <v>10</v>
      </c>
      <c r="N540" s="10" t="str">
        <f>VLOOKUP(tblSalaries[[#This Row],[Years of Experience]],Table3[#Data],2,FALSE)</f>
        <v>7-10</v>
      </c>
      <c r="O540" s="10">
        <f>VLOOKUP(tblSalaries[[#This Row],[How many hours of a day you work on Excel]],Table8[#Data],2,FALSE)</f>
        <v>8</v>
      </c>
    </row>
    <row r="541" spans="2:15" ht="15" customHeight="1" x14ac:dyDescent="0.2">
      <c r="B541" t="s">
        <v>3708</v>
      </c>
      <c r="C541" s="1">
        <v>41068.102233796293</v>
      </c>
      <c r="D541" s="4">
        <v>88000</v>
      </c>
      <c r="E541">
        <v>88000</v>
      </c>
      <c r="F541" t="s">
        <v>6</v>
      </c>
      <c r="G541" s="10">
        <f>tblSalaries[[#This Row],[clean Salary (in local currency)]]*VLOOKUP(tblSalaries[[#This Row],[Currency]],tblXrate[#Data],2,FALSE)/1000</f>
        <v>88</v>
      </c>
      <c r="H541" t="s">
        <v>1867</v>
      </c>
      <c r="I541" t="s">
        <v>20</v>
      </c>
      <c r="J541" t="s">
        <v>15</v>
      </c>
      <c r="K541" s="10" t="str">
        <f>VLOOKUP(tblSalaries[[#This Row],[Where do you work]],tblCountries[[Actual]:[Mapping2]],3,FALSE)</f>
        <v>USA</v>
      </c>
      <c r="L541" t="s">
        <v>13</v>
      </c>
      <c r="M541">
        <v>10</v>
      </c>
      <c r="N541" s="10" t="str">
        <f>VLOOKUP(tblSalaries[[#This Row],[Years of Experience]],Table3[#Data],2,FALSE)</f>
        <v>7-10</v>
      </c>
      <c r="O541" s="10">
        <f>VLOOKUP(tblSalaries[[#This Row],[How many hours of a day you work on Excel]],Table8[#Data],2,FALSE)</f>
        <v>8</v>
      </c>
    </row>
    <row r="542" spans="2:15" ht="15" customHeight="1" x14ac:dyDescent="0.2">
      <c r="B542" t="s">
        <v>3261</v>
      </c>
      <c r="C542" s="1">
        <v>41058.458703703705</v>
      </c>
      <c r="D542" s="4">
        <v>85000</v>
      </c>
      <c r="E542">
        <v>85000</v>
      </c>
      <c r="F542" t="s">
        <v>6</v>
      </c>
      <c r="G542" s="10">
        <f>tblSalaries[[#This Row],[clean Salary (in local currency)]]*VLOOKUP(tblSalaries[[#This Row],[Currency]],tblXrate[#Data],2,FALSE)/1000</f>
        <v>85</v>
      </c>
      <c r="H542" t="s">
        <v>1433</v>
      </c>
      <c r="I542" t="s">
        <v>52</v>
      </c>
      <c r="J542" t="s">
        <v>1434</v>
      </c>
      <c r="K542" s="10" t="str">
        <f>VLOOKUP(tblSalaries[[#This Row],[Where do you work]],tblCountries[[Actual]:[Mapping2]],3,FALSE)</f>
        <v>East&amp;South Asia</v>
      </c>
      <c r="L542" t="s">
        <v>13</v>
      </c>
      <c r="M542">
        <v>10</v>
      </c>
      <c r="N542" s="10" t="str">
        <f>VLOOKUP(tblSalaries[[#This Row],[Years of Experience]],Table3[#Data],2,FALSE)</f>
        <v>7-10</v>
      </c>
      <c r="O542" s="10">
        <f>VLOOKUP(tblSalaries[[#This Row],[How many hours of a day you work on Excel]],Table8[#Data],2,FALSE)</f>
        <v>8</v>
      </c>
    </row>
    <row r="543" spans="2:15" ht="15" customHeight="1" x14ac:dyDescent="0.2">
      <c r="B543" t="s">
        <v>3637</v>
      </c>
      <c r="C543" s="1">
        <v>41064.971307870372</v>
      </c>
      <c r="D543" s="4">
        <v>85000</v>
      </c>
      <c r="E543">
        <v>85000</v>
      </c>
      <c r="F543" t="s">
        <v>6</v>
      </c>
      <c r="G543" s="10">
        <f>tblSalaries[[#This Row],[clean Salary (in local currency)]]*VLOOKUP(tblSalaries[[#This Row],[Currency]],tblXrate[#Data],2,FALSE)/1000</f>
        <v>85</v>
      </c>
      <c r="H543" t="s">
        <v>1806</v>
      </c>
      <c r="I543" t="s">
        <v>52</v>
      </c>
      <c r="J543" t="s">
        <v>15</v>
      </c>
      <c r="K543" s="10" t="str">
        <f>VLOOKUP(tblSalaries[[#This Row],[Where do you work]],tblCountries[[Actual]:[Mapping2]],3,FALSE)</f>
        <v>USA</v>
      </c>
      <c r="L543" t="s">
        <v>13</v>
      </c>
      <c r="M543">
        <v>10</v>
      </c>
      <c r="N543" s="10" t="str">
        <f>VLOOKUP(tblSalaries[[#This Row],[Years of Experience]],Table3[#Data],2,FALSE)</f>
        <v>7-10</v>
      </c>
      <c r="O543" s="10">
        <f>VLOOKUP(tblSalaries[[#This Row],[How many hours of a day you work on Excel]],Table8[#Data],2,FALSE)</f>
        <v>8</v>
      </c>
    </row>
    <row r="544" spans="2:15" ht="15" customHeight="1" x14ac:dyDescent="0.2">
      <c r="B544" t="s">
        <v>3643</v>
      </c>
      <c r="C544" s="1">
        <v>41065.097928240742</v>
      </c>
      <c r="D544" s="4">
        <v>75000</v>
      </c>
      <c r="E544">
        <v>75000</v>
      </c>
      <c r="F544" t="s">
        <v>6</v>
      </c>
      <c r="G544" s="10">
        <f>tblSalaries[[#This Row],[clean Salary (in local currency)]]*VLOOKUP(tblSalaries[[#This Row],[Currency]],tblXrate[#Data],2,FALSE)/1000</f>
        <v>75</v>
      </c>
      <c r="H544" t="s">
        <v>310</v>
      </c>
      <c r="I544" t="s">
        <v>310</v>
      </c>
      <c r="J544" t="s">
        <v>15</v>
      </c>
      <c r="K544" s="10" t="str">
        <f>VLOOKUP(tblSalaries[[#This Row],[Where do you work]],tblCountries[[Actual]:[Mapping2]],3,FALSE)</f>
        <v>USA</v>
      </c>
      <c r="L544" t="s">
        <v>9</v>
      </c>
      <c r="M544">
        <v>10</v>
      </c>
      <c r="N544" s="10" t="str">
        <f>VLOOKUP(tblSalaries[[#This Row],[Years of Experience]],Table3[#Data],2,FALSE)</f>
        <v>7-10</v>
      </c>
      <c r="O544" s="10">
        <f>VLOOKUP(tblSalaries[[#This Row],[How many hours of a day you work on Excel]],Table8[#Data],2,FALSE)</f>
        <v>5</v>
      </c>
    </row>
    <row r="545" spans="2:15" ht="15" customHeight="1" x14ac:dyDescent="0.2">
      <c r="B545" t="s">
        <v>2920</v>
      </c>
      <c r="C545" s="1">
        <v>41056.931956018518</v>
      </c>
      <c r="D545" s="4" t="s">
        <v>1067</v>
      </c>
      <c r="E545">
        <v>50000</v>
      </c>
      <c r="F545" t="s">
        <v>69</v>
      </c>
      <c r="G545" s="10">
        <f>tblSalaries[[#This Row],[clean Salary (in local currency)]]*VLOOKUP(tblSalaries[[#This Row],[Currency]],tblXrate[#Data],2,FALSE)/1000</f>
        <v>78.808913603364203</v>
      </c>
      <c r="H545" t="s">
        <v>1068</v>
      </c>
      <c r="I545" t="s">
        <v>20</v>
      </c>
      <c r="J545" t="s">
        <v>71</v>
      </c>
      <c r="K545" s="10" t="str">
        <f>VLOOKUP(tblSalaries[[#This Row],[Where do you work]],tblCountries[[Actual]:[Mapping2]],3,FALSE)</f>
        <v>UK</v>
      </c>
      <c r="L545" t="s">
        <v>13</v>
      </c>
      <c r="M545">
        <v>10</v>
      </c>
      <c r="N545" s="10" t="str">
        <f>VLOOKUP(tblSalaries[[#This Row],[Years of Experience]],Table3[#Data],2,FALSE)</f>
        <v>7-10</v>
      </c>
      <c r="O545" s="10">
        <f>VLOOKUP(tblSalaries[[#This Row],[How many hours of a day you work on Excel]],Table8[#Data],2,FALSE)</f>
        <v>8</v>
      </c>
    </row>
    <row r="546" spans="2:15" ht="15" customHeight="1" x14ac:dyDescent="0.2">
      <c r="B546" t="s">
        <v>3464</v>
      </c>
      <c r="C546" s="1">
        <v>41059.861631944441</v>
      </c>
      <c r="D546" s="4">
        <v>76000</v>
      </c>
      <c r="E546">
        <v>76000</v>
      </c>
      <c r="F546" t="s">
        <v>6</v>
      </c>
      <c r="G546" s="10">
        <f>tblSalaries[[#This Row],[clean Salary (in local currency)]]*VLOOKUP(tblSalaries[[#This Row],[Currency]],tblXrate[#Data],2,FALSE)/1000</f>
        <v>76</v>
      </c>
      <c r="H546" t="s">
        <v>688</v>
      </c>
      <c r="I546" t="s">
        <v>20</v>
      </c>
      <c r="J546" t="s">
        <v>15</v>
      </c>
      <c r="K546" s="10" t="str">
        <f>VLOOKUP(tblSalaries[[#This Row],[Where do you work]],tblCountries[[Actual]:[Mapping2]],3,FALSE)</f>
        <v>USA</v>
      </c>
      <c r="L546" t="s">
        <v>13</v>
      </c>
      <c r="M546">
        <v>10</v>
      </c>
      <c r="N546" s="10" t="str">
        <f>VLOOKUP(tblSalaries[[#This Row],[Years of Experience]],Table3[#Data],2,FALSE)</f>
        <v>7-10</v>
      </c>
      <c r="O546" s="10">
        <f>VLOOKUP(tblSalaries[[#This Row],[How many hours of a day you work on Excel]],Table8[#Data],2,FALSE)</f>
        <v>8</v>
      </c>
    </row>
    <row r="547" spans="2:15" ht="15" customHeight="1" x14ac:dyDescent="0.2">
      <c r="B547" t="s">
        <v>3198</v>
      </c>
      <c r="C547" s="1">
        <v>41058.025243055556</v>
      </c>
      <c r="D547" s="4">
        <v>74000</v>
      </c>
      <c r="E547">
        <v>74000</v>
      </c>
      <c r="F547" t="s">
        <v>6</v>
      </c>
      <c r="G547" s="10">
        <f>tblSalaries[[#This Row],[clean Salary (in local currency)]]*VLOOKUP(tblSalaries[[#This Row],[Currency]],tblXrate[#Data],2,FALSE)/1000</f>
        <v>74</v>
      </c>
      <c r="H547" t="s">
        <v>1367</v>
      </c>
      <c r="I547" t="s">
        <v>67</v>
      </c>
      <c r="J547" t="s">
        <v>15</v>
      </c>
      <c r="K547" s="10" t="str">
        <f>VLOOKUP(tblSalaries[[#This Row],[Where do you work]],tblCountries[[Actual]:[Mapping2]],3,FALSE)</f>
        <v>USA</v>
      </c>
      <c r="L547" t="s">
        <v>9</v>
      </c>
      <c r="M547">
        <v>10</v>
      </c>
      <c r="N547" s="10" t="str">
        <f>VLOOKUP(tblSalaries[[#This Row],[Years of Experience]],Table3[#Data],2,FALSE)</f>
        <v>7-10</v>
      </c>
      <c r="O547" s="10">
        <f>VLOOKUP(tblSalaries[[#This Row],[How many hours of a day you work on Excel]],Table8[#Data],2,FALSE)</f>
        <v>5</v>
      </c>
    </row>
    <row r="548" spans="2:15" ht="15" customHeight="1" x14ac:dyDescent="0.2">
      <c r="B548" t="s">
        <v>3407</v>
      </c>
      <c r="C548" s="1">
        <v>41059.096180555556</v>
      </c>
      <c r="D548" s="4">
        <v>72000</v>
      </c>
      <c r="E548">
        <v>72000</v>
      </c>
      <c r="F548" t="s">
        <v>6</v>
      </c>
      <c r="G548" s="10">
        <f>tblSalaries[[#This Row],[clean Salary (in local currency)]]*VLOOKUP(tblSalaries[[#This Row],[Currency]],tblXrate[#Data],2,FALSE)/1000</f>
        <v>72</v>
      </c>
      <c r="H548" t="s">
        <v>1586</v>
      </c>
      <c r="I548" t="s">
        <v>20</v>
      </c>
      <c r="J548" t="s">
        <v>15</v>
      </c>
      <c r="K548" s="10" t="str">
        <f>VLOOKUP(tblSalaries[[#This Row],[Where do you work]],tblCountries[[Actual]:[Mapping2]],3,FALSE)</f>
        <v>USA</v>
      </c>
      <c r="L548" t="s">
        <v>13</v>
      </c>
      <c r="M548">
        <v>10</v>
      </c>
      <c r="N548" s="10" t="str">
        <f>VLOOKUP(tblSalaries[[#This Row],[Years of Experience]],Table3[#Data],2,FALSE)</f>
        <v>7-10</v>
      </c>
      <c r="O548" s="10">
        <f>VLOOKUP(tblSalaries[[#This Row],[How many hours of a day you work on Excel]],Table8[#Data],2,FALSE)</f>
        <v>8</v>
      </c>
    </row>
    <row r="549" spans="2:15" ht="15" customHeight="1" x14ac:dyDescent="0.2">
      <c r="B549" t="s">
        <v>3530</v>
      </c>
      <c r="C549" s="1">
        <v>41060.921516203707</v>
      </c>
      <c r="D549" s="4">
        <v>74000</v>
      </c>
      <c r="E549">
        <v>74000</v>
      </c>
      <c r="F549" t="s">
        <v>86</v>
      </c>
      <c r="G549" s="10">
        <f>tblSalaries[[#This Row],[clean Salary (in local currency)]]*VLOOKUP(tblSalaries[[#This Row],[Currency]],tblXrate[#Data],2,FALSE)/1000</f>
        <v>72.768752704244193</v>
      </c>
      <c r="H549" t="s">
        <v>386</v>
      </c>
      <c r="I549" t="s">
        <v>20</v>
      </c>
      <c r="J549" t="s">
        <v>88</v>
      </c>
      <c r="K549" s="10" t="str">
        <f>VLOOKUP(tblSalaries[[#This Row],[Where do you work]],tblCountries[[Actual]:[Mapping2]],3,FALSE)</f>
        <v>Canada</v>
      </c>
      <c r="L549" t="s">
        <v>9</v>
      </c>
      <c r="M549">
        <v>10</v>
      </c>
      <c r="N549" s="10" t="str">
        <f>VLOOKUP(tblSalaries[[#This Row],[Years of Experience]],Table3[#Data],2,FALSE)</f>
        <v>7-10</v>
      </c>
      <c r="O549" s="10">
        <f>VLOOKUP(tblSalaries[[#This Row],[How many hours of a day you work on Excel]],Table8[#Data],2,FALSE)</f>
        <v>5</v>
      </c>
    </row>
    <row r="550" spans="2:15" ht="15" customHeight="1" x14ac:dyDescent="0.2">
      <c r="B550" t="s">
        <v>2791</v>
      </c>
      <c r="C550" s="1">
        <v>41055.875462962962</v>
      </c>
      <c r="D550" s="4" t="s">
        <v>919</v>
      </c>
      <c r="E550">
        <v>65000</v>
      </c>
      <c r="F550" t="s">
        <v>82</v>
      </c>
      <c r="G550" s="10">
        <f>tblSalaries[[#This Row],[clean Salary (in local currency)]]*VLOOKUP(tblSalaries[[#This Row],[Currency]],tblXrate[#Data],2,FALSE)/1000</f>
        <v>66.29412766617132</v>
      </c>
      <c r="H550" t="s">
        <v>920</v>
      </c>
      <c r="I550" t="s">
        <v>20</v>
      </c>
      <c r="J550" t="s">
        <v>84</v>
      </c>
      <c r="K550" s="10" t="str">
        <f>VLOOKUP(tblSalaries[[#This Row],[Where do you work]],tblCountries[[Actual]:[Mapping2]],3,FALSE)</f>
        <v>Australia &amp; NZ</v>
      </c>
      <c r="L550" t="s">
        <v>13</v>
      </c>
      <c r="M550">
        <v>10</v>
      </c>
      <c r="N550" s="10" t="str">
        <f>VLOOKUP(tblSalaries[[#This Row],[Years of Experience]],Table3[#Data],2,FALSE)</f>
        <v>7-10</v>
      </c>
      <c r="O550" s="10">
        <f>VLOOKUP(tblSalaries[[#This Row],[How many hours of a day you work on Excel]],Table8[#Data],2,FALSE)</f>
        <v>8</v>
      </c>
    </row>
    <row r="551" spans="2:15" ht="15" customHeight="1" x14ac:dyDescent="0.2">
      <c r="B551" t="s">
        <v>3229</v>
      </c>
      <c r="C551" s="1">
        <v>41058.216006944444</v>
      </c>
      <c r="D551" s="4" t="s">
        <v>1400</v>
      </c>
      <c r="E551">
        <v>72000</v>
      </c>
      <c r="F551" t="s">
        <v>6</v>
      </c>
      <c r="G551" s="10">
        <f>tblSalaries[[#This Row],[clean Salary (in local currency)]]*VLOOKUP(tblSalaries[[#This Row],[Currency]],tblXrate[#Data],2,FALSE)/1000</f>
        <v>72</v>
      </c>
      <c r="H551" t="s">
        <v>1401</v>
      </c>
      <c r="I551" t="s">
        <v>356</v>
      </c>
      <c r="J551" t="s">
        <v>672</v>
      </c>
      <c r="K551" s="10" t="str">
        <f>VLOOKUP(tblSalaries[[#This Row],[Where do you work]],tblCountries[[Actual]:[Mapping2]],3,FALSE)</f>
        <v>Australia &amp; NZ</v>
      </c>
      <c r="L551" t="s">
        <v>18</v>
      </c>
      <c r="M551">
        <v>10</v>
      </c>
      <c r="N551" s="10" t="str">
        <f>VLOOKUP(tblSalaries[[#This Row],[Years of Experience]],Table3[#Data],2,FALSE)</f>
        <v>7-10</v>
      </c>
      <c r="O551" s="10">
        <f>VLOOKUP(tblSalaries[[#This Row],[How many hours of a day you work on Excel]],Table8[#Data],2,FALSE)</f>
        <v>2.5</v>
      </c>
    </row>
    <row r="552" spans="2:15" ht="15" customHeight="1" x14ac:dyDescent="0.2">
      <c r="B552" t="s">
        <v>3770</v>
      </c>
      <c r="C552" s="1">
        <v>41072.275138888886</v>
      </c>
      <c r="D552" s="4">
        <v>63000</v>
      </c>
      <c r="E552">
        <v>63000</v>
      </c>
      <c r="F552" t="s">
        <v>6</v>
      </c>
      <c r="G552" s="10">
        <f>tblSalaries[[#This Row],[clean Salary (in local currency)]]*VLOOKUP(tblSalaries[[#This Row],[Currency]],tblXrate[#Data],2,FALSE)/1000</f>
        <v>63</v>
      </c>
      <c r="H552" t="s">
        <v>108</v>
      </c>
      <c r="I552" t="s">
        <v>20</v>
      </c>
      <c r="J552" t="s">
        <v>15</v>
      </c>
      <c r="K552" s="10" t="str">
        <f>VLOOKUP(tblSalaries[[#This Row],[Where do you work]],tblCountries[[Actual]:[Mapping2]],3,FALSE)</f>
        <v>USA</v>
      </c>
      <c r="L552" t="s">
        <v>13</v>
      </c>
      <c r="M552">
        <v>10</v>
      </c>
      <c r="N552" s="10" t="str">
        <f>VLOOKUP(tblSalaries[[#This Row],[Years of Experience]],Table3[#Data],2,FALSE)</f>
        <v>7-10</v>
      </c>
      <c r="O552" s="10">
        <f>VLOOKUP(tblSalaries[[#This Row],[How many hours of a day you work on Excel]],Table8[#Data],2,FALSE)</f>
        <v>8</v>
      </c>
    </row>
    <row r="553" spans="2:15" ht="15" customHeight="1" x14ac:dyDescent="0.2">
      <c r="B553" t="s">
        <v>3831</v>
      </c>
      <c r="C553" s="1">
        <v>41075.942187499997</v>
      </c>
      <c r="D553" s="4">
        <v>72000</v>
      </c>
      <c r="E553">
        <v>72000</v>
      </c>
      <c r="F553" t="s">
        <v>6</v>
      </c>
      <c r="G553" s="10">
        <f>tblSalaries[[#This Row],[clean Salary (in local currency)]]*VLOOKUP(tblSalaries[[#This Row],[Currency]],tblXrate[#Data],2,FALSE)/1000</f>
        <v>72</v>
      </c>
      <c r="H553" t="s">
        <v>1960</v>
      </c>
      <c r="I553" t="s">
        <v>52</v>
      </c>
      <c r="J553" t="s">
        <v>15</v>
      </c>
      <c r="K553" s="10" t="str">
        <f>VLOOKUP(tblSalaries[[#This Row],[Where do you work]],tblCountries[[Actual]:[Mapping2]],3,FALSE)</f>
        <v>USA</v>
      </c>
      <c r="L553" t="s">
        <v>9</v>
      </c>
      <c r="M553">
        <v>10</v>
      </c>
      <c r="N553" s="10" t="str">
        <f>VLOOKUP(tblSalaries[[#This Row],[Years of Experience]],Table3[#Data],2,FALSE)</f>
        <v>7-10</v>
      </c>
      <c r="O553" s="10">
        <f>VLOOKUP(tblSalaries[[#This Row],[How many hours of a day you work on Excel]],Table8[#Data],2,FALSE)</f>
        <v>5</v>
      </c>
    </row>
    <row r="554" spans="2:15" ht="15" customHeight="1" x14ac:dyDescent="0.2">
      <c r="B554" t="s">
        <v>3372</v>
      </c>
      <c r="C554" s="1">
        <v>41058.929722222223</v>
      </c>
      <c r="D554" s="4">
        <v>60800</v>
      </c>
      <c r="E554">
        <v>60800</v>
      </c>
      <c r="F554" t="s">
        <v>6</v>
      </c>
      <c r="G554" s="10">
        <f>tblSalaries[[#This Row],[clean Salary (in local currency)]]*VLOOKUP(tblSalaries[[#This Row],[Currency]],tblXrate[#Data],2,FALSE)/1000</f>
        <v>60.8</v>
      </c>
      <c r="H554" t="s">
        <v>1556</v>
      </c>
      <c r="I554" t="s">
        <v>20</v>
      </c>
      <c r="J554" t="s">
        <v>15</v>
      </c>
      <c r="K554" s="10" t="str">
        <f>VLOOKUP(tblSalaries[[#This Row],[Where do you work]],tblCountries[[Actual]:[Mapping2]],3,FALSE)</f>
        <v>USA</v>
      </c>
      <c r="L554" t="s">
        <v>13</v>
      </c>
      <c r="M554">
        <v>10</v>
      </c>
      <c r="N554" s="10" t="str">
        <f>VLOOKUP(tblSalaries[[#This Row],[Years of Experience]],Table3[#Data],2,FALSE)</f>
        <v>7-10</v>
      </c>
      <c r="O554" s="10">
        <f>VLOOKUP(tblSalaries[[#This Row],[How many hours of a day you work on Excel]],Table8[#Data],2,FALSE)</f>
        <v>8</v>
      </c>
    </row>
    <row r="555" spans="2:15" ht="15" customHeight="1" x14ac:dyDescent="0.2">
      <c r="B555" t="s">
        <v>2899</v>
      </c>
      <c r="C555" s="1">
        <v>41056.67392361111</v>
      </c>
      <c r="D555" s="4">
        <v>60000</v>
      </c>
      <c r="E555">
        <v>60000</v>
      </c>
      <c r="F555" t="s">
        <v>6</v>
      </c>
      <c r="G555" s="10">
        <f>tblSalaries[[#This Row],[clean Salary (in local currency)]]*VLOOKUP(tblSalaries[[#This Row],[Currency]],tblXrate[#Data],2,FALSE)/1000</f>
        <v>60</v>
      </c>
      <c r="H555" t="s">
        <v>1047</v>
      </c>
      <c r="I555" t="s">
        <v>310</v>
      </c>
      <c r="J555" t="s">
        <v>171</v>
      </c>
      <c r="K555" s="10" t="str">
        <f>VLOOKUP(tblSalaries[[#This Row],[Where do you work]],tblCountries[[Actual]:[Mapping2]],3,FALSE)</f>
        <v>East&amp;South Asia</v>
      </c>
      <c r="L555" t="s">
        <v>13</v>
      </c>
      <c r="M555">
        <v>10</v>
      </c>
      <c r="N555" s="10" t="str">
        <f>VLOOKUP(tblSalaries[[#This Row],[Years of Experience]],Table3[#Data],2,FALSE)</f>
        <v>7-10</v>
      </c>
      <c r="O555" s="10">
        <f>VLOOKUP(tblSalaries[[#This Row],[How many hours of a day you work on Excel]],Table8[#Data],2,FALSE)</f>
        <v>8</v>
      </c>
    </row>
    <row r="556" spans="2:15" ht="15" customHeight="1" x14ac:dyDescent="0.2">
      <c r="B556" t="s">
        <v>3832</v>
      </c>
      <c r="C556" s="1">
        <v>41075.972916666666</v>
      </c>
      <c r="D556" s="4">
        <v>60000</v>
      </c>
      <c r="E556">
        <v>60000</v>
      </c>
      <c r="F556" t="s">
        <v>6</v>
      </c>
      <c r="G556" s="10">
        <f>tblSalaries[[#This Row],[clean Salary (in local currency)]]*VLOOKUP(tblSalaries[[#This Row],[Currency]],tblXrate[#Data],2,FALSE)/1000</f>
        <v>60</v>
      </c>
      <c r="H556" t="s">
        <v>1961</v>
      </c>
      <c r="I556" t="s">
        <v>20</v>
      </c>
      <c r="J556" t="s">
        <v>15</v>
      </c>
      <c r="K556" s="10" t="str">
        <f>VLOOKUP(tblSalaries[[#This Row],[Where do you work]],tblCountries[[Actual]:[Mapping2]],3,FALSE)</f>
        <v>USA</v>
      </c>
      <c r="L556" t="s">
        <v>13</v>
      </c>
      <c r="M556">
        <v>10</v>
      </c>
      <c r="N556" s="10" t="str">
        <f>VLOOKUP(tblSalaries[[#This Row],[Years of Experience]],Table3[#Data],2,FALSE)</f>
        <v>7-10</v>
      </c>
      <c r="O556" s="10">
        <f>VLOOKUP(tblSalaries[[#This Row],[How many hours of a day you work on Excel]],Table8[#Data],2,FALSE)</f>
        <v>8</v>
      </c>
    </row>
    <row r="557" spans="2:15" ht="15" customHeight="1" x14ac:dyDescent="0.2">
      <c r="B557" t="s">
        <v>3185</v>
      </c>
      <c r="C557" s="1">
        <v>41058.002581018518</v>
      </c>
      <c r="D557" s="4">
        <v>34000</v>
      </c>
      <c r="E557">
        <v>34000</v>
      </c>
      <c r="F557" t="s">
        <v>69</v>
      </c>
      <c r="G557" s="10">
        <f>tblSalaries[[#This Row],[clean Salary (in local currency)]]*VLOOKUP(tblSalaries[[#This Row],[Currency]],tblXrate[#Data],2,FALSE)/1000</f>
        <v>53.590061250287661</v>
      </c>
      <c r="H557" t="s">
        <v>1354</v>
      </c>
      <c r="I557" t="s">
        <v>310</v>
      </c>
      <c r="J557" t="s">
        <v>71</v>
      </c>
      <c r="K557" s="10" t="str">
        <f>VLOOKUP(tblSalaries[[#This Row],[Where do you work]],tblCountries[[Actual]:[Mapping2]],3,FALSE)</f>
        <v>UK</v>
      </c>
      <c r="L557" t="s">
        <v>13</v>
      </c>
      <c r="M557">
        <v>10</v>
      </c>
      <c r="N557" s="10" t="str">
        <f>VLOOKUP(tblSalaries[[#This Row],[Years of Experience]],Table3[#Data],2,FALSE)</f>
        <v>7-10</v>
      </c>
      <c r="O557" s="10">
        <f>VLOOKUP(tblSalaries[[#This Row],[How many hours of a day you work on Excel]],Table8[#Data],2,FALSE)</f>
        <v>8</v>
      </c>
    </row>
    <row r="558" spans="2:15" ht="15" customHeight="1" x14ac:dyDescent="0.2">
      <c r="B558" t="s">
        <v>3186</v>
      </c>
      <c r="C558" s="1">
        <v>41058.002638888887</v>
      </c>
      <c r="D558" s="4">
        <v>34000</v>
      </c>
      <c r="E558">
        <v>34000</v>
      </c>
      <c r="F558" t="s">
        <v>69</v>
      </c>
      <c r="G558" s="10">
        <f>tblSalaries[[#This Row],[clean Salary (in local currency)]]*VLOOKUP(tblSalaries[[#This Row],[Currency]],tblXrate[#Data],2,FALSE)/1000</f>
        <v>53.590061250287661</v>
      </c>
      <c r="H558" t="s">
        <v>1354</v>
      </c>
      <c r="I558" t="s">
        <v>310</v>
      </c>
      <c r="J558" t="s">
        <v>71</v>
      </c>
      <c r="K558" s="10" t="str">
        <f>VLOOKUP(tblSalaries[[#This Row],[Where do you work]],tblCountries[[Actual]:[Mapping2]],3,FALSE)</f>
        <v>UK</v>
      </c>
      <c r="L558" t="s">
        <v>13</v>
      </c>
      <c r="M558">
        <v>10</v>
      </c>
      <c r="N558" s="10" t="str">
        <f>VLOOKUP(tblSalaries[[#This Row],[Years of Experience]],Table3[#Data],2,FALSE)</f>
        <v>7-10</v>
      </c>
      <c r="O558" s="10">
        <f>VLOOKUP(tblSalaries[[#This Row],[How many hours of a day you work on Excel]],Table8[#Data],2,FALSE)</f>
        <v>8</v>
      </c>
    </row>
    <row r="559" spans="2:15" ht="15" customHeight="1" x14ac:dyDescent="0.2">
      <c r="B559" t="s">
        <v>3226</v>
      </c>
      <c r="C559" s="1">
        <v>41058.190011574072</v>
      </c>
      <c r="D559" s="4" t="s">
        <v>1395</v>
      </c>
      <c r="E559">
        <v>34000</v>
      </c>
      <c r="F559" t="s">
        <v>69</v>
      </c>
      <c r="G559" s="10">
        <f>tblSalaries[[#This Row],[clean Salary (in local currency)]]*VLOOKUP(tblSalaries[[#This Row],[Currency]],tblXrate[#Data],2,FALSE)/1000</f>
        <v>53.590061250287661</v>
      </c>
      <c r="H559" t="s">
        <v>1396</v>
      </c>
      <c r="I559" t="s">
        <v>310</v>
      </c>
      <c r="J559" t="s">
        <v>71</v>
      </c>
      <c r="K559" s="10" t="str">
        <f>VLOOKUP(tblSalaries[[#This Row],[Where do you work]],tblCountries[[Actual]:[Mapping2]],3,FALSE)</f>
        <v>UK</v>
      </c>
      <c r="L559" t="s">
        <v>13</v>
      </c>
      <c r="M559">
        <v>10</v>
      </c>
      <c r="N559" s="10" t="str">
        <f>VLOOKUP(tblSalaries[[#This Row],[Years of Experience]],Table3[#Data],2,FALSE)</f>
        <v>7-10</v>
      </c>
      <c r="O559" s="10">
        <f>VLOOKUP(tblSalaries[[#This Row],[How many hours of a day you work on Excel]],Table8[#Data],2,FALSE)</f>
        <v>8</v>
      </c>
    </row>
    <row r="560" spans="2:15" ht="15" customHeight="1" x14ac:dyDescent="0.2">
      <c r="B560" t="s">
        <v>3083</v>
      </c>
      <c r="C560" s="1">
        <v>41057.680335648147</v>
      </c>
      <c r="D560" s="4" t="s">
        <v>137</v>
      </c>
      <c r="E560">
        <v>30000</v>
      </c>
      <c r="F560" t="s">
        <v>69</v>
      </c>
      <c r="G560" s="10">
        <f>tblSalaries[[#This Row],[clean Salary (in local currency)]]*VLOOKUP(tblSalaries[[#This Row],[Currency]],tblXrate[#Data],2,FALSE)/1000</f>
        <v>47.285348162018529</v>
      </c>
      <c r="H560" t="s">
        <v>1234</v>
      </c>
      <c r="I560" t="s">
        <v>20</v>
      </c>
      <c r="J560" t="s">
        <v>71</v>
      </c>
      <c r="K560" s="10" t="str">
        <f>VLOOKUP(tblSalaries[[#This Row],[Where do you work]],tblCountries[[Actual]:[Mapping2]],3,FALSE)</f>
        <v>UK</v>
      </c>
      <c r="L560" t="s">
        <v>13</v>
      </c>
      <c r="M560">
        <v>10</v>
      </c>
      <c r="N560" s="10" t="str">
        <f>VLOOKUP(tblSalaries[[#This Row],[Years of Experience]],Table3[#Data],2,FALSE)</f>
        <v>7-10</v>
      </c>
      <c r="O560" s="10">
        <f>VLOOKUP(tblSalaries[[#This Row],[How many hours of a day you work on Excel]],Table8[#Data],2,FALSE)</f>
        <v>8</v>
      </c>
    </row>
    <row r="561" spans="2:15" ht="15" customHeight="1" x14ac:dyDescent="0.2">
      <c r="B561" t="s">
        <v>3023</v>
      </c>
      <c r="C561" s="1">
        <v>41057.559976851851</v>
      </c>
      <c r="D561" s="4">
        <v>55</v>
      </c>
      <c r="E561">
        <v>55000</v>
      </c>
      <c r="F561" t="s">
        <v>670</v>
      </c>
      <c r="G561" s="10">
        <f>tblSalaries[[#This Row],[clean Salary (in local currency)]]*VLOOKUP(tblSalaries[[#This Row],[Currency]],tblXrate[#Data],2,FALSE)/1000</f>
        <v>43.867345148271632</v>
      </c>
      <c r="H561" t="s">
        <v>14</v>
      </c>
      <c r="I561" t="s">
        <v>20</v>
      </c>
      <c r="J561" t="s">
        <v>672</v>
      </c>
      <c r="K561" s="10" t="str">
        <f>VLOOKUP(tblSalaries[[#This Row],[Where do you work]],tblCountries[[Actual]:[Mapping2]],3,FALSE)</f>
        <v>Australia &amp; NZ</v>
      </c>
      <c r="L561" t="s">
        <v>13</v>
      </c>
      <c r="M561">
        <v>10</v>
      </c>
      <c r="N561" s="10" t="str">
        <f>VLOOKUP(tblSalaries[[#This Row],[Years of Experience]],Table3[#Data],2,FALSE)</f>
        <v>7-10</v>
      </c>
      <c r="O561" s="10">
        <f>VLOOKUP(tblSalaries[[#This Row],[How many hours of a day you work on Excel]],Table8[#Data],2,FALSE)</f>
        <v>8</v>
      </c>
    </row>
    <row r="562" spans="2:15" ht="15" customHeight="1" x14ac:dyDescent="0.2">
      <c r="B562" t="s">
        <v>3116</v>
      </c>
      <c r="C562" s="1">
        <v>41057.771423611113</v>
      </c>
      <c r="D562" s="4" t="s">
        <v>1270</v>
      </c>
      <c r="E562">
        <v>2400000</v>
      </c>
      <c r="F562" t="s">
        <v>40</v>
      </c>
      <c r="G562" s="10">
        <f>tblSalaries[[#This Row],[clean Salary (in local currency)]]*VLOOKUP(tblSalaries[[#This Row],[Currency]],tblXrate[#Data],2,FALSE)/1000</f>
        <v>42.739000049862163</v>
      </c>
      <c r="H562" t="s">
        <v>1271</v>
      </c>
      <c r="I562" t="s">
        <v>52</v>
      </c>
      <c r="J562" t="s">
        <v>8</v>
      </c>
      <c r="K562" s="10" t="str">
        <f>VLOOKUP(tblSalaries[[#This Row],[Where do you work]],tblCountries[[Actual]:[Mapping2]],3,FALSE)</f>
        <v>India</v>
      </c>
      <c r="L562" t="s">
        <v>13</v>
      </c>
      <c r="M562">
        <v>10</v>
      </c>
      <c r="N562" s="10" t="str">
        <f>VLOOKUP(tblSalaries[[#This Row],[Years of Experience]],Table3[#Data],2,FALSE)</f>
        <v>7-10</v>
      </c>
      <c r="O562" s="10">
        <f>VLOOKUP(tblSalaries[[#This Row],[How many hours of a day you work on Excel]],Table8[#Data],2,FALSE)</f>
        <v>8</v>
      </c>
    </row>
    <row r="563" spans="2:15" ht="15" customHeight="1" x14ac:dyDescent="0.2">
      <c r="B563" t="s">
        <v>3835</v>
      </c>
      <c r="C563" s="1">
        <v>41076.224340277775</v>
      </c>
      <c r="D563" s="4">
        <v>38666</v>
      </c>
      <c r="E563">
        <v>38666</v>
      </c>
      <c r="F563" t="s">
        <v>6</v>
      </c>
      <c r="G563" s="10">
        <f>tblSalaries[[#This Row],[clean Salary (in local currency)]]*VLOOKUP(tblSalaries[[#This Row],[Currency]],tblXrate[#Data],2,FALSE)/1000</f>
        <v>38.665999999999997</v>
      </c>
      <c r="H563" t="s">
        <v>1964</v>
      </c>
      <c r="I563" t="s">
        <v>67</v>
      </c>
      <c r="J563" t="s">
        <v>48</v>
      </c>
      <c r="K563" s="10" t="str">
        <f>VLOOKUP(tblSalaries[[#This Row],[Where do you work]],tblCountries[[Actual]:[Mapping2]],3,FALSE)</f>
        <v>Africa</v>
      </c>
      <c r="L563" t="s">
        <v>13</v>
      </c>
      <c r="M563">
        <v>10</v>
      </c>
      <c r="N563" s="10" t="str">
        <f>VLOOKUP(tblSalaries[[#This Row],[Years of Experience]],Table3[#Data],2,FALSE)</f>
        <v>7-10</v>
      </c>
      <c r="O563" s="10">
        <f>VLOOKUP(tblSalaries[[#This Row],[How many hours of a day you work on Excel]],Table8[#Data],2,FALSE)</f>
        <v>8</v>
      </c>
    </row>
    <row r="564" spans="2:15" ht="15" customHeight="1" x14ac:dyDescent="0.2">
      <c r="B564" t="s">
        <v>3891</v>
      </c>
      <c r="C564" s="1">
        <v>41081.198888888888</v>
      </c>
      <c r="D564" s="4">
        <v>70000</v>
      </c>
      <c r="E564">
        <v>70000</v>
      </c>
      <c r="F564" t="s">
        <v>6</v>
      </c>
      <c r="G564" s="10">
        <f>tblSalaries[[#This Row],[clean Salary (in local currency)]]*VLOOKUP(tblSalaries[[#This Row],[Currency]],tblXrate[#Data],2,FALSE)/1000</f>
        <v>70</v>
      </c>
      <c r="H564" t="s">
        <v>2007</v>
      </c>
      <c r="I564" t="s">
        <v>20</v>
      </c>
      <c r="J564" t="s">
        <v>15</v>
      </c>
      <c r="K564" s="10" t="str">
        <f>VLOOKUP(tblSalaries[[#This Row],[Where do you work]],tblCountries[[Actual]:[Mapping2]],3,FALSE)</f>
        <v>USA</v>
      </c>
      <c r="L564" t="s">
        <v>9</v>
      </c>
      <c r="M564">
        <v>10</v>
      </c>
      <c r="N564" s="10" t="str">
        <f>VLOOKUP(tblSalaries[[#This Row],[Years of Experience]],Table3[#Data],2,FALSE)</f>
        <v>7-10</v>
      </c>
      <c r="O564" s="10">
        <f>VLOOKUP(tblSalaries[[#This Row],[How many hours of a day you work on Excel]],Table8[#Data],2,FALSE)</f>
        <v>5</v>
      </c>
    </row>
    <row r="565" spans="2:15" ht="15" customHeight="1" x14ac:dyDescent="0.2">
      <c r="B565" t="s">
        <v>2590</v>
      </c>
      <c r="C565" s="1">
        <v>41055.345752314817</v>
      </c>
      <c r="D565" s="4" t="s">
        <v>691</v>
      </c>
      <c r="E565">
        <v>36000</v>
      </c>
      <c r="F565" t="s">
        <v>6</v>
      </c>
      <c r="G565" s="10">
        <f>tblSalaries[[#This Row],[clean Salary (in local currency)]]*VLOOKUP(tblSalaries[[#This Row],[Currency]],tblXrate[#Data],2,FALSE)/1000</f>
        <v>36</v>
      </c>
      <c r="H565" t="s">
        <v>692</v>
      </c>
      <c r="I565" t="s">
        <v>356</v>
      </c>
      <c r="J565" t="s">
        <v>65</v>
      </c>
      <c r="K565" s="10" t="str">
        <f>VLOOKUP(tblSalaries[[#This Row],[Where do you work]],tblCountries[[Actual]:[Mapping2]],3,FALSE)</f>
        <v>Russia &amp; CEE</v>
      </c>
      <c r="L565" t="s">
        <v>13</v>
      </c>
      <c r="M565">
        <v>10</v>
      </c>
      <c r="N565" s="10" t="str">
        <f>VLOOKUP(tblSalaries[[#This Row],[Years of Experience]],Table3[#Data],2,FALSE)</f>
        <v>7-10</v>
      </c>
      <c r="O565" s="10">
        <f>VLOOKUP(tblSalaries[[#This Row],[How many hours of a day you work on Excel]],Table8[#Data],2,FALSE)</f>
        <v>8</v>
      </c>
    </row>
    <row r="566" spans="2:15" ht="15" customHeight="1" x14ac:dyDescent="0.2">
      <c r="B566" t="s">
        <v>3282</v>
      </c>
      <c r="C566" s="1">
        <v>41058.582800925928</v>
      </c>
      <c r="D566" s="4">
        <v>68000</v>
      </c>
      <c r="E566">
        <v>68000</v>
      </c>
      <c r="F566" t="s">
        <v>82</v>
      </c>
      <c r="G566" s="10">
        <f>tblSalaries[[#This Row],[clean Salary (in local currency)]]*VLOOKUP(tblSalaries[[#This Row],[Currency]],tblXrate[#Data],2,FALSE)/1000</f>
        <v>69.353856635379231</v>
      </c>
      <c r="H566" t="s">
        <v>1459</v>
      </c>
      <c r="I566" t="s">
        <v>52</v>
      </c>
      <c r="J566" t="s">
        <v>84</v>
      </c>
      <c r="K566" s="10" t="str">
        <f>VLOOKUP(tblSalaries[[#This Row],[Where do you work]],tblCountries[[Actual]:[Mapping2]],3,FALSE)</f>
        <v>Australia &amp; NZ</v>
      </c>
      <c r="L566" t="s">
        <v>9</v>
      </c>
      <c r="M566">
        <v>10</v>
      </c>
      <c r="N566" s="10" t="str">
        <f>VLOOKUP(tblSalaries[[#This Row],[Years of Experience]],Table3[#Data],2,FALSE)</f>
        <v>7-10</v>
      </c>
      <c r="O566" s="10">
        <f>VLOOKUP(tblSalaries[[#This Row],[How many hours of a day you work on Excel]],Table8[#Data],2,FALSE)</f>
        <v>5</v>
      </c>
    </row>
    <row r="567" spans="2:15" ht="15" customHeight="1" x14ac:dyDescent="0.2">
      <c r="B567" t="s">
        <v>2852</v>
      </c>
      <c r="C567" s="1">
        <v>41056.17046296296</v>
      </c>
      <c r="D567" s="4">
        <v>35000</v>
      </c>
      <c r="E567">
        <v>35000</v>
      </c>
      <c r="F567" t="s">
        <v>6</v>
      </c>
      <c r="G567" s="10">
        <f>tblSalaries[[#This Row],[clean Salary (in local currency)]]*VLOOKUP(tblSalaries[[#This Row],[Currency]],tblXrate[#Data],2,FALSE)/1000</f>
        <v>35</v>
      </c>
      <c r="H567" t="s">
        <v>707</v>
      </c>
      <c r="I567" t="s">
        <v>52</v>
      </c>
      <c r="J567" t="s">
        <v>989</v>
      </c>
      <c r="K567" s="10" t="str">
        <f>VLOOKUP(tblSalaries[[#This Row],[Where do you work]],tblCountries[[Actual]:[Mapping2]],3,FALSE)</f>
        <v>Sou&amp;Cen America</v>
      </c>
      <c r="L567" t="s">
        <v>13</v>
      </c>
      <c r="M567">
        <v>10</v>
      </c>
      <c r="N567" s="10" t="str">
        <f>VLOOKUP(tblSalaries[[#This Row],[Years of Experience]],Table3[#Data],2,FALSE)</f>
        <v>7-10</v>
      </c>
      <c r="O567" s="10">
        <f>VLOOKUP(tblSalaries[[#This Row],[How many hours of a day you work on Excel]],Table8[#Data],2,FALSE)</f>
        <v>8</v>
      </c>
    </row>
    <row r="568" spans="2:15" ht="15" customHeight="1" x14ac:dyDescent="0.2">
      <c r="B568" t="s">
        <v>2571</v>
      </c>
      <c r="C568" s="1">
        <v>41055.29247685185</v>
      </c>
      <c r="D568" s="4" t="s">
        <v>676</v>
      </c>
      <c r="E568">
        <v>21000</v>
      </c>
      <c r="F568" t="s">
        <v>69</v>
      </c>
      <c r="G568" s="10">
        <f>tblSalaries[[#This Row],[clean Salary (in local currency)]]*VLOOKUP(tblSalaries[[#This Row],[Currency]],tblXrate[#Data],2,FALSE)/1000</f>
        <v>33.099743713412963</v>
      </c>
      <c r="H568" t="s">
        <v>108</v>
      </c>
      <c r="I568" t="s">
        <v>20</v>
      </c>
      <c r="J568" t="s">
        <v>71</v>
      </c>
      <c r="K568" s="10" t="str">
        <f>VLOOKUP(tblSalaries[[#This Row],[Where do you work]],tblCountries[[Actual]:[Mapping2]],3,FALSE)</f>
        <v>UK</v>
      </c>
      <c r="L568" t="s">
        <v>13</v>
      </c>
      <c r="M568">
        <v>10</v>
      </c>
      <c r="N568" s="10" t="str">
        <f>VLOOKUP(tblSalaries[[#This Row],[Years of Experience]],Table3[#Data],2,FALSE)</f>
        <v>7-10</v>
      </c>
      <c r="O568" s="10">
        <f>VLOOKUP(tblSalaries[[#This Row],[How many hours of a day you work on Excel]],Table8[#Data],2,FALSE)</f>
        <v>8</v>
      </c>
    </row>
    <row r="569" spans="2:15" ht="15" customHeight="1" x14ac:dyDescent="0.2">
      <c r="B569" t="s">
        <v>3586</v>
      </c>
      <c r="C569" s="1">
        <v>41062.265104166669</v>
      </c>
      <c r="D569" s="4">
        <v>32884.800000000003</v>
      </c>
      <c r="E569">
        <v>32884</v>
      </c>
      <c r="F569" t="s">
        <v>6</v>
      </c>
      <c r="G569" s="10">
        <f>tblSalaries[[#This Row],[clean Salary (in local currency)]]*VLOOKUP(tblSalaries[[#This Row],[Currency]],tblXrate[#Data],2,FALSE)/1000</f>
        <v>32.884</v>
      </c>
      <c r="H569" t="s">
        <v>263</v>
      </c>
      <c r="I569" t="s">
        <v>20</v>
      </c>
      <c r="J569" t="s">
        <v>15</v>
      </c>
      <c r="K569" s="10" t="str">
        <f>VLOOKUP(tblSalaries[[#This Row],[Where do you work]],tblCountries[[Actual]:[Mapping2]],3,FALSE)</f>
        <v>USA</v>
      </c>
      <c r="L569" t="s">
        <v>13</v>
      </c>
      <c r="M569">
        <v>10</v>
      </c>
      <c r="N569" s="10" t="str">
        <f>VLOOKUP(tblSalaries[[#This Row],[Years of Experience]],Table3[#Data],2,FALSE)</f>
        <v>7-10</v>
      </c>
      <c r="O569" s="10">
        <f>VLOOKUP(tblSalaries[[#This Row],[How many hours of a day you work on Excel]],Table8[#Data],2,FALSE)</f>
        <v>8</v>
      </c>
    </row>
    <row r="570" spans="2:15" ht="15" customHeight="1" x14ac:dyDescent="0.2">
      <c r="B570" t="s">
        <v>3172</v>
      </c>
      <c r="C570" s="1">
        <v>41057.967719907407</v>
      </c>
      <c r="D570" s="4" t="s">
        <v>1336</v>
      </c>
      <c r="E570">
        <v>60000</v>
      </c>
      <c r="F570" t="s">
        <v>1337</v>
      </c>
      <c r="G570" s="10">
        <f>tblSalaries[[#This Row],[clean Salary (in local currency)]]*VLOOKUP(tblSalaries[[#This Row],[Currency]],tblXrate[#Data],2,FALSE)/1000</f>
        <v>18.01888379021214</v>
      </c>
      <c r="H570" t="s">
        <v>108</v>
      </c>
      <c r="I570" t="s">
        <v>20</v>
      </c>
      <c r="J570" t="s">
        <v>75</v>
      </c>
      <c r="K570" s="10" t="str">
        <f>VLOOKUP(tblSalaries[[#This Row],[Where do you work]],tblCountries[[Actual]:[Mapping2]],3,FALSE)</f>
        <v>EU</v>
      </c>
      <c r="L570" t="s">
        <v>13</v>
      </c>
      <c r="M570">
        <v>10</v>
      </c>
      <c r="N570" s="10" t="str">
        <f>VLOOKUP(tblSalaries[[#This Row],[Years of Experience]],Table3[#Data],2,FALSE)</f>
        <v>7-10</v>
      </c>
      <c r="O570" s="10">
        <f>VLOOKUP(tblSalaries[[#This Row],[How many hours of a day you work on Excel]],Table8[#Data],2,FALSE)</f>
        <v>8</v>
      </c>
    </row>
    <row r="571" spans="2:15" ht="15" customHeight="1" x14ac:dyDescent="0.2">
      <c r="B571" t="s">
        <v>3522</v>
      </c>
      <c r="C571" s="1">
        <v>41060.842673611114</v>
      </c>
      <c r="D571" s="4">
        <v>1000000</v>
      </c>
      <c r="E571">
        <v>1000000</v>
      </c>
      <c r="F571" t="s">
        <v>40</v>
      </c>
      <c r="G571" s="10">
        <f>tblSalaries[[#This Row],[clean Salary (in local currency)]]*VLOOKUP(tblSalaries[[#This Row],[Currency]],tblXrate[#Data],2,FALSE)/1000</f>
        <v>17.807916687442567</v>
      </c>
      <c r="H571" t="s">
        <v>466</v>
      </c>
      <c r="I571" t="s">
        <v>20</v>
      </c>
      <c r="J571" t="s">
        <v>8</v>
      </c>
      <c r="K571" s="10" t="str">
        <f>VLOOKUP(tblSalaries[[#This Row],[Where do you work]],tblCountries[[Actual]:[Mapping2]],3,FALSE)</f>
        <v>India</v>
      </c>
      <c r="L571" t="s">
        <v>13</v>
      </c>
      <c r="M571">
        <v>10</v>
      </c>
      <c r="N571" s="10" t="str">
        <f>VLOOKUP(tblSalaries[[#This Row],[Years of Experience]],Table3[#Data],2,FALSE)</f>
        <v>7-10</v>
      </c>
      <c r="O571" s="10">
        <f>VLOOKUP(tblSalaries[[#This Row],[How many hours of a day you work on Excel]],Table8[#Data],2,FALSE)</f>
        <v>8</v>
      </c>
    </row>
    <row r="572" spans="2:15" ht="15" customHeight="1" x14ac:dyDescent="0.2">
      <c r="B572" t="s">
        <v>3826</v>
      </c>
      <c r="C572" s="1">
        <v>41075.733449074076</v>
      </c>
      <c r="D572" s="4" t="s">
        <v>395</v>
      </c>
      <c r="E572">
        <v>1000000</v>
      </c>
      <c r="F572" t="s">
        <v>40</v>
      </c>
      <c r="G572" s="10">
        <f>tblSalaries[[#This Row],[clean Salary (in local currency)]]*VLOOKUP(tblSalaries[[#This Row],[Currency]],tblXrate[#Data],2,FALSE)/1000</f>
        <v>17.807916687442567</v>
      </c>
      <c r="H572" t="s">
        <v>1954</v>
      </c>
      <c r="I572" t="s">
        <v>52</v>
      </c>
      <c r="J572" t="s">
        <v>8</v>
      </c>
      <c r="K572" s="10" t="str">
        <f>VLOOKUP(tblSalaries[[#This Row],[Where do you work]],tblCountries[[Actual]:[Mapping2]],3,FALSE)</f>
        <v>India</v>
      </c>
      <c r="L572" t="s">
        <v>13</v>
      </c>
      <c r="M572">
        <v>10</v>
      </c>
      <c r="N572" s="10" t="str">
        <f>VLOOKUP(tblSalaries[[#This Row],[Years of Experience]],Table3[#Data],2,FALSE)</f>
        <v>7-10</v>
      </c>
      <c r="O572" s="10">
        <f>VLOOKUP(tblSalaries[[#This Row],[How many hours of a day you work on Excel]],Table8[#Data],2,FALSE)</f>
        <v>8</v>
      </c>
    </row>
    <row r="573" spans="2:15" ht="15" customHeight="1" x14ac:dyDescent="0.2">
      <c r="B573" t="s">
        <v>3830</v>
      </c>
      <c r="C573" s="1">
        <v>41075.897407407407</v>
      </c>
      <c r="D573" s="4" t="s">
        <v>1957</v>
      </c>
      <c r="E573">
        <v>16110</v>
      </c>
      <c r="F573" t="s">
        <v>6</v>
      </c>
      <c r="G573" s="10">
        <f>tblSalaries[[#This Row],[clean Salary (in local currency)]]*VLOOKUP(tblSalaries[[#This Row],[Currency]],tblXrate[#Data],2,FALSE)/1000</f>
        <v>16.11</v>
      </c>
      <c r="H573" t="s">
        <v>1958</v>
      </c>
      <c r="I573" t="s">
        <v>20</v>
      </c>
      <c r="J573" t="s">
        <v>1959</v>
      </c>
      <c r="K573" s="10" t="str">
        <f>VLOOKUP(tblSalaries[[#This Row],[Where do you work]],tblCountries[[Actual]:[Mapping2]],3,FALSE)</f>
        <v>Sou&amp;Cen America</v>
      </c>
      <c r="L573" t="s">
        <v>13</v>
      </c>
      <c r="M573">
        <v>10</v>
      </c>
      <c r="N573" s="10" t="str">
        <f>VLOOKUP(tblSalaries[[#This Row],[Years of Experience]],Table3[#Data],2,FALSE)</f>
        <v>7-10</v>
      </c>
      <c r="O573" s="10">
        <f>VLOOKUP(tblSalaries[[#This Row],[How many hours of a day you work on Excel]],Table8[#Data],2,FALSE)</f>
        <v>8</v>
      </c>
    </row>
    <row r="574" spans="2:15" ht="15" customHeight="1" x14ac:dyDescent="0.2">
      <c r="B574" t="s">
        <v>2711</v>
      </c>
      <c r="C574" s="1">
        <v>41055.608194444445</v>
      </c>
      <c r="D574" s="4" t="s">
        <v>822</v>
      </c>
      <c r="E574">
        <v>720000</v>
      </c>
      <c r="F574" t="s">
        <v>40</v>
      </c>
      <c r="G574" s="10">
        <f>tblSalaries[[#This Row],[clean Salary (in local currency)]]*VLOOKUP(tblSalaries[[#This Row],[Currency]],tblXrate[#Data],2,FALSE)/1000</f>
        <v>12.821700014958649</v>
      </c>
      <c r="H574" t="s">
        <v>823</v>
      </c>
      <c r="I574" t="s">
        <v>52</v>
      </c>
      <c r="J574" t="s">
        <v>8</v>
      </c>
      <c r="K574" s="10" t="str">
        <f>VLOOKUP(tblSalaries[[#This Row],[Where do you work]],tblCountries[[Actual]:[Mapping2]],3,FALSE)</f>
        <v>India</v>
      </c>
      <c r="L574" t="s">
        <v>13</v>
      </c>
      <c r="M574">
        <v>10</v>
      </c>
      <c r="N574" s="10" t="str">
        <f>VLOOKUP(tblSalaries[[#This Row],[Years of Experience]],Table3[#Data],2,FALSE)</f>
        <v>7-10</v>
      </c>
      <c r="O574" s="10">
        <f>VLOOKUP(tblSalaries[[#This Row],[How many hours of a day you work on Excel]],Table8[#Data],2,FALSE)</f>
        <v>8</v>
      </c>
    </row>
    <row r="575" spans="2:15" ht="15" customHeight="1" x14ac:dyDescent="0.2">
      <c r="B575" t="s">
        <v>3062</v>
      </c>
      <c r="C575" s="1">
        <v>41057.648182870369</v>
      </c>
      <c r="D575" s="4">
        <v>600</v>
      </c>
      <c r="E575">
        <v>7200</v>
      </c>
      <c r="F575" t="s">
        <v>6</v>
      </c>
      <c r="G575" s="10">
        <f>tblSalaries[[#This Row],[clean Salary (in local currency)]]*VLOOKUP(tblSalaries[[#This Row],[Currency]],tblXrate[#Data],2,FALSE)/1000</f>
        <v>7.2</v>
      </c>
      <c r="H575" t="s">
        <v>1215</v>
      </c>
      <c r="I575" t="s">
        <v>20</v>
      </c>
      <c r="J575" t="s">
        <v>8</v>
      </c>
      <c r="K575" s="10" t="str">
        <f>VLOOKUP(tblSalaries[[#This Row],[Where do you work]],tblCountries[[Actual]:[Mapping2]],3,FALSE)</f>
        <v>India</v>
      </c>
      <c r="L575" t="s">
        <v>13</v>
      </c>
      <c r="M575">
        <v>10</v>
      </c>
      <c r="N575" s="10" t="str">
        <f>VLOOKUP(tblSalaries[[#This Row],[Years of Experience]],Table3[#Data],2,FALSE)</f>
        <v>7-10</v>
      </c>
      <c r="O575" s="10">
        <f>VLOOKUP(tblSalaries[[#This Row],[How many hours of a day you work on Excel]],Table8[#Data],2,FALSE)</f>
        <v>8</v>
      </c>
    </row>
    <row r="576" spans="2:15" ht="15" customHeight="1" x14ac:dyDescent="0.2">
      <c r="B576" t="s">
        <v>2764</v>
      </c>
      <c r="C576" s="1">
        <v>41055.740972222222</v>
      </c>
      <c r="D576" s="4">
        <v>205000</v>
      </c>
      <c r="E576">
        <v>205000</v>
      </c>
      <c r="F576" t="s">
        <v>40</v>
      </c>
      <c r="G576" s="10">
        <f>tblSalaries[[#This Row],[clean Salary (in local currency)]]*VLOOKUP(tblSalaries[[#This Row],[Currency]],tblXrate[#Data],2,FALSE)/1000</f>
        <v>3.6506229209257262</v>
      </c>
      <c r="H576" t="s">
        <v>888</v>
      </c>
      <c r="I576" t="s">
        <v>310</v>
      </c>
      <c r="J576" t="s">
        <v>8</v>
      </c>
      <c r="K576" s="10" t="str">
        <f>VLOOKUP(tblSalaries[[#This Row],[Where do you work]],tblCountries[[Actual]:[Mapping2]],3,FALSE)</f>
        <v>India</v>
      </c>
      <c r="L576" t="s">
        <v>13</v>
      </c>
      <c r="M576">
        <v>10</v>
      </c>
      <c r="N576" s="10" t="str">
        <f>VLOOKUP(tblSalaries[[#This Row],[Years of Experience]],Table3[#Data],2,FALSE)</f>
        <v>7-10</v>
      </c>
      <c r="O576" s="10">
        <f>VLOOKUP(tblSalaries[[#This Row],[How many hours of a day you work on Excel]],Table8[#Data],2,FALSE)</f>
        <v>8</v>
      </c>
    </row>
    <row r="577" spans="2:15" ht="15" customHeight="1" x14ac:dyDescent="0.2">
      <c r="B577" t="s">
        <v>2784</v>
      </c>
      <c r="C577" s="1">
        <v>41055.846944444442</v>
      </c>
      <c r="D577" s="4">
        <v>65000</v>
      </c>
      <c r="E577">
        <v>65000</v>
      </c>
      <c r="F577" t="s">
        <v>6</v>
      </c>
      <c r="G577" s="10">
        <f>tblSalaries[[#This Row],[clean Salary (in local currency)]]*VLOOKUP(tblSalaries[[#This Row],[Currency]],tblXrate[#Data],2,FALSE)/1000</f>
        <v>65</v>
      </c>
      <c r="H577" t="s">
        <v>910</v>
      </c>
      <c r="I577" t="s">
        <v>20</v>
      </c>
      <c r="J577" t="s">
        <v>15</v>
      </c>
      <c r="K577" s="10" t="str">
        <f>VLOOKUP(tblSalaries[[#This Row],[Where do you work]],tblCountries[[Actual]:[Mapping2]],3,FALSE)</f>
        <v>USA</v>
      </c>
      <c r="L577" t="s">
        <v>18</v>
      </c>
      <c r="M577">
        <v>10</v>
      </c>
      <c r="N577" s="10" t="str">
        <f>VLOOKUP(tblSalaries[[#This Row],[Years of Experience]],Table3[#Data],2,FALSE)</f>
        <v>7-10</v>
      </c>
      <c r="O577" s="10">
        <f>VLOOKUP(tblSalaries[[#This Row],[How many hours of a day you work on Excel]],Table8[#Data],2,FALSE)</f>
        <v>2.5</v>
      </c>
    </row>
    <row r="578" spans="2:15" ht="15" customHeight="1" x14ac:dyDescent="0.2">
      <c r="B578" t="s">
        <v>3377</v>
      </c>
      <c r="C578" s="1">
        <v>41058.951574074075</v>
      </c>
      <c r="D578" s="4">
        <v>65000</v>
      </c>
      <c r="E578">
        <v>65000</v>
      </c>
      <c r="F578" t="s">
        <v>6</v>
      </c>
      <c r="G578" s="10">
        <f>tblSalaries[[#This Row],[clean Salary (in local currency)]]*VLOOKUP(tblSalaries[[#This Row],[Currency]],tblXrate[#Data],2,FALSE)/1000</f>
        <v>65</v>
      </c>
      <c r="H578" t="s">
        <v>1560</v>
      </c>
      <c r="I578" t="s">
        <v>20</v>
      </c>
      <c r="J578" t="s">
        <v>15</v>
      </c>
      <c r="K578" s="10" t="str">
        <f>VLOOKUP(tblSalaries[[#This Row],[Where do you work]],tblCountries[[Actual]:[Mapping2]],3,FALSE)</f>
        <v>USA</v>
      </c>
      <c r="L578" t="s">
        <v>18</v>
      </c>
      <c r="M578">
        <v>10</v>
      </c>
      <c r="N578" s="10" t="str">
        <f>VLOOKUP(tblSalaries[[#This Row],[Years of Experience]],Table3[#Data],2,FALSE)</f>
        <v>7-10</v>
      </c>
      <c r="O578" s="10">
        <f>VLOOKUP(tblSalaries[[#This Row],[How many hours of a day you work on Excel]],Table8[#Data],2,FALSE)</f>
        <v>2.5</v>
      </c>
    </row>
    <row r="579" spans="2:15" ht="15" customHeight="1" x14ac:dyDescent="0.2">
      <c r="B579" t="s">
        <v>3767</v>
      </c>
      <c r="C579" s="1">
        <v>41072.124490740738</v>
      </c>
      <c r="D579" s="4">
        <v>65000</v>
      </c>
      <c r="E579">
        <v>65000</v>
      </c>
      <c r="F579" t="s">
        <v>6</v>
      </c>
      <c r="G579" s="10">
        <f>tblSalaries[[#This Row],[clean Salary (in local currency)]]*VLOOKUP(tblSalaries[[#This Row],[Currency]],tblXrate[#Data],2,FALSE)/1000</f>
        <v>65</v>
      </c>
      <c r="H579" t="s">
        <v>153</v>
      </c>
      <c r="I579" t="s">
        <v>20</v>
      </c>
      <c r="J579" t="s">
        <v>15</v>
      </c>
      <c r="K579" s="10" t="str">
        <f>VLOOKUP(tblSalaries[[#This Row],[Where do you work]],tblCountries[[Actual]:[Mapping2]],3,FALSE)</f>
        <v>USA</v>
      </c>
      <c r="L579" t="s">
        <v>18</v>
      </c>
      <c r="M579">
        <v>10</v>
      </c>
      <c r="N579" s="10" t="str">
        <f>VLOOKUP(tblSalaries[[#This Row],[Years of Experience]],Table3[#Data],2,FALSE)</f>
        <v>7-10</v>
      </c>
      <c r="O579" s="10">
        <f>VLOOKUP(tblSalaries[[#This Row],[How many hours of a day you work on Excel]],Table8[#Data],2,FALSE)</f>
        <v>2.5</v>
      </c>
    </row>
    <row r="580" spans="2:15" ht="15" customHeight="1" x14ac:dyDescent="0.2">
      <c r="B580" t="s">
        <v>3577</v>
      </c>
      <c r="C580" s="1">
        <v>41062.061851851853</v>
      </c>
      <c r="D580" s="4" t="s">
        <v>1753</v>
      </c>
      <c r="E580">
        <v>50000</v>
      </c>
      <c r="F580" t="s">
        <v>22</v>
      </c>
      <c r="G580" s="10">
        <f>tblSalaries[[#This Row],[clean Salary (in local currency)]]*VLOOKUP(tblSalaries[[#This Row],[Currency]],tblXrate[#Data],2,FALSE)/1000</f>
        <v>63.519971949580388</v>
      </c>
      <c r="H580" t="s">
        <v>488</v>
      </c>
      <c r="I580" t="s">
        <v>488</v>
      </c>
      <c r="J580" t="s">
        <v>628</v>
      </c>
      <c r="K580" s="10" t="str">
        <f>VLOOKUP(tblSalaries[[#This Row],[Where do you work]],tblCountries[[Actual]:[Mapping2]],3,FALSE)</f>
        <v>EU-16</v>
      </c>
      <c r="L580" t="s">
        <v>9</v>
      </c>
      <c r="M580">
        <v>10</v>
      </c>
      <c r="N580" s="10" t="str">
        <f>VLOOKUP(tblSalaries[[#This Row],[Years of Experience]],Table3[#Data],2,FALSE)</f>
        <v>7-10</v>
      </c>
      <c r="O580" s="10">
        <f>VLOOKUP(tblSalaries[[#This Row],[How many hours of a day you work on Excel]],Table8[#Data],2,FALSE)</f>
        <v>5</v>
      </c>
    </row>
    <row r="581" spans="2:15" ht="15" customHeight="1" x14ac:dyDescent="0.2">
      <c r="B581" t="s">
        <v>2727</v>
      </c>
      <c r="C581" s="1">
        <v>41055.64203703704</v>
      </c>
      <c r="D581" s="4">
        <v>5000</v>
      </c>
      <c r="E581">
        <v>60000</v>
      </c>
      <c r="F581" t="s">
        <v>6</v>
      </c>
      <c r="G581" s="10">
        <f>tblSalaries[[#This Row],[clean Salary (in local currency)]]*VLOOKUP(tblSalaries[[#This Row],[Currency]],tblXrate[#Data],2,FALSE)/1000</f>
        <v>60</v>
      </c>
      <c r="H581" t="s">
        <v>52</v>
      </c>
      <c r="I581" t="s">
        <v>52</v>
      </c>
      <c r="J581" t="s">
        <v>65</v>
      </c>
      <c r="K581" s="10" t="str">
        <f>VLOOKUP(tblSalaries[[#This Row],[Where do you work]],tblCountries[[Actual]:[Mapping2]],3,FALSE)</f>
        <v>Russia &amp; CEE</v>
      </c>
      <c r="L581" t="s">
        <v>9</v>
      </c>
      <c r="M581">
        <v>10</v>
      </c>
      <c r="N581" s="10" t="str">
        <f>VLOOKUP(tblSalaries[[#This Row],[Years of Experience]],Table3[#Data],2,FALSE)</f>
        <v>7-10</v>
      </c>
      <c r="O581" s="10">
        <f>VLOOKUP(tblSalaries[[#This Row],[How many hours of a day you work on Excel]],Table8[#Data],2,FALSE)</f>
        <v>5</v>
      </c>
    </row>
    <row r="582" spans="2:15" ht="15" customHeight="1" x14ac:dyDescent="0.2">
      <c r="B582" t="s">
        <v>3171</v>
      </c>
      <c r="C582" s="1">
        <v>41057.967638888891</v>
      </c>
      <c r="D582" s="4">
        <v>60000</v>
      </c>
      <c r="E582">
        <v>60000</v>
      </c>
      <c r="F582" t="s">
        <v>6</v>
      </c>
      <c r="G582" s="10">
        <f>tblSalaries[[#This Row],[clean Salary (in local currency)]]*VLOOKUP(tblSalaries[[#This Row],[Currency]],tblXrate[#Data],2,FALSE)/1000</f>
        <v>60</v>
      </c>
      <c r="H582" t="s">
        <v>1335</v>
      </c>
      <c r="I582" t="s">
        <v>52</v>
      </c>
      <c r="J582" t="s">
        <v>15</v>
      </c>
      <c r="K582" s="10" t="str">
        <f>VLOOKUP(tblSalaries[[#This Row],[Where do you work]],tblCountries[[Actual]:[Mapping2]],3,FALSE)</f>
        <v>USA</v>
      </c>
      <c r="L582" t="s">
        <v>18</v>
      </c>
      <c r="M582">
        <v>10</v>
      </c>
      <c r="N582" s="10" t="str">
        <f>VLOOKUP(tblSalaries[[#This Row],[Years of Experience]],Table3[#Data],2,FALSE)</f>
        <v>7-10</v>
      </c>
      <c r="O582" s="10">
        <f>VLOOKUP(tblSalaries[[#This Row],[How many hours of a day you work on Excel]],Table8[#Data],2,FALSE)</f>
        <v>2.5</v>
      </c>
    </row>
    <row r="583" spans="2:15" ht="15" customHeight="1" x14ac:dyDescent="0.2">
      <c r="B583" t="s">
        <v>3456</v>
      </c>
      <c r="C583" s="1">
        <v>41059.786076388889</v>
      </c>
      <c r="D583" s="4">
        <v>60000</v>
      </c>
      <c r="E583">
        <v>60000</v>
      </c>
      <c r="F583" t="s">
        <v>6</v>
      </c>
      <c r="G583" s="10">
        <f>tblSalaries[[#This Row],[clean Salary (in local currency)]]*VLOOKUP(tblSalaries[[#This Row],[Currency]],tblXrate[#Data],2,FALSE)/1000</f>
        <v>60</v>
      </c>
      <c r="H583" t="s">
        <v>1637</v>
      </c>
      <c r="I583" t="s">
        <v>20</v>
      </c>
      <c r="J583" t="s">
        <v>1638</v>
      </c>
      <c r="K583" s="10" t="str">
        <f>VLOOKUP(tblSalaries[[#This Row],[Where do you work]],tblCountries[[Actual]:[Mapping2]],3,FALSE)</f>
        <v>Middle East</v>
      </c>
      <c r="L583" t="s">
        <v>18</v>
      </c>
      <c r="M583">
        <v>10</v>
      </c>
      <c r="N583" s="10" t="str">
        <f>VLOOKUP(tblSalaries[[#This Row],[Years of Experience]],Table3[#Data],2,FALSE)</f>
        <v>7-10</v>
      </c>
      <c r="O583" s="10">
        <f>VLOOKUP(tblSalaries[[#This Row],[How many hours of a day you work on Excel]],Table8[#Data],2,FALSE)</f>
        <v>2.5</v>
      </c>
    </row>
    <row r="584" spans="2:15" ht="15" customHeight="1" x14ac:dyDescent="0.2">
      <c r="B584" t="s">
        <v>3859</v>
      </c>
      <c r="C584" s="1">
        <v>41079.076261574075</v>
      </c>
      <c r="D584" s="4" t="s">
        <v>1984</v>
      </c>
      <c r="E584">
        <v>60000</v>
      </c>
      <c r="F584" t="s">
        <v>6</v>
      </c>
      <c r="G584" s="10">
        <f>tblSalaries[[#This Row],[clean Salary (in local currency)]]*VLOOKUP(tblSalaries[[#This Row],[Currency]],tblXrate[#Data],2,FALSE)/1000</f>
        <v>60</v>
      </c>
      <c r="H584" t="s">
        <v>1985</v>
      </c>
      <c r="I584" t="s">
        <v>52</v>
      </c>
      <c r="J584" t="s">
        <v>88</v>
      </c>
      <c r="K584" s="10" t="str">
        <f>VLOOKUP(tblSalaries[[#This Row],[Where do you work]],tblCountries[[Actual]:[Mapping2]],3,FALSE)</f>
        <v>Canada</v>
      </c>
      <c r="L584" t="s">
        <v>18</v>
      </c>
      <c r="M584">
        <v>10</v>
      </c>
      <c r="N584" s="10" t="str">
        <f>VLOOKUP(tblSalaries[[#This Row],[Years of Experience]],Table3[#Data],2,FALSE)</f>
        <v>7-10</v>
      </c>
      <c r="O584" s="10">
        <f>VLOOKUP(tblSalaries[[#This Row],[How many hours of a day you work on Excel]],Table8[#Data],2,FALSE)</f>
        <v>2.5</v>
      </c>
    </row>
    <row r="585" spans="2:15" ht="15" customHeight="1" x14ac:dyDescent="0.2">
      <c r="B585" t="s">
        <v>2947</v>
      </c>
      <c r="C585" s="1">
        <v>41057.214722222219</v>
      </c>
      <c r="D585" s="4" t="s">
        <v>1098</v>
      </c>
      <c r="E585">
        <v>75000</v>
      </c>
      <c r="F585" t="s">
        <v>670</v>
      </c>
      <c r="G585" s="10">
        <f>tblSalaries[[#This Row],[clean Salary (in local currency)]]*VLOOKUP(tblSalaries[[#This Row],[Currency]],tblXrate[#Data],2,FALSE)/1000</f>
        <v>59.81910702037041</v>
      </c>
      <c r="H585" t="s">
        <v>392</v>
      </c>
      <c r="I585" t="s">
        <v>20</v>
      </c>
      <c r="J585" t="s">
        <v>1099</v>
      </c>
      <c r="K585" s="10" t="str">
        <f>VLOOKUP(tblSalaries[[#This Row],[Where do you work]],tblCountries[[Actual]:[Mapping2]],3,FALSE)</f>
        <v>Australia &amp; NZ</v>
      </c>
      <c r="L585" t="s">
        <v>9</v>
      </c>
      <c r="M585">
        <v>10</v>
      </c>
      <c r="N585" s="10" t="str">
        <f>VLOOKUP(tblSalaries[[#This Row],[Years of Experience]],Table3[#Data],2,FALSE)</f>
        <v>7-10</v>
      </c>
      <c r="O585" s="10">
        <f>VLOOKUP(tblSalaries[[#This Row],[How many hours of a day you work on Excel]],Table8[#Data],2,FALSE)</f>
        <v>5</v>
      </c>
    </row>
    <row r="586" spans="2:15" ht="15" customHeight="1" x14ac:dyDescent="0.2">
      <c r="B586" t="s">
        <v>3607</v>
      </c>
      <c r="C586" s="1">
        <v>41063.404629629629</v>
      </c>
      <c r="D586" s="4">
        <v>75000</v>
      </c>
      <c r="E586">
        <v>75000</v>
      </c>
      <c r="F586" t="s">
        <v>670</v>
      </c>
      <c r="G586" s="10">
        <f>tblSalaries[[#This Row],[clean Salary (in local currency)]]*VLOOKUP(tblSalaries[[#This Row],[Currency]],tblXrate[#Data],2,FALSE)/1000</f>
        <v>59.81910702037041</v>
      </c>
      <c r="H586" t="s">
        <v>1778</v>
      </c>
      <c r="I586" t="s">
        <v>20</v>
      </c>
      <c r="J586" t="s">
        <v>1779</v>
      </c>
      <c r="K586" s="10" t="str">
        <f>VLOOKUP(tblSalaries[[#This Row],[Where do you work]],tblCountries[[Actual]:[Mapping2]],3,FALSE)</f>
        <v>Australia &amp; NZ</v>
      </c>
      <c r="L586" t="s">
        <v>18</v>
      </c>
      <c r="M586">
        <v>10</v>
      </c>
      <c r="N586" s="10" t="str">
        <f>VLOOKUP(tblSalaries[[#This Row],[Years of Experience]],Table3[#Data],2,FALSE)</f>
        <v>7-10</v>
      </c>
      <c r="O586" s="10">
        <f>VLOOKUP(tblSalaries[[#This Row],[How many hours of a day you work on Excel]],Table8[#Data],2,FALSE)</f>
        <v>2.5</v>
      </c>
    </row>
    <row r="587" spans="2:15" ht="15" customHeight="1" x14ac:dyDescent="0.2">
      <c r="B587" t="s">
        <v>2942</v>
      </c>
      <c r="C587" s="1">
        <v>41057.148773148147</v>
      </c>
      <c r="D587" s="4">
        <v>45000</v>
      </c>
      <c r="E587">
        <v>45000</v>
      </c>
      <c r="F587" t="s">
        <v>22</v>
      </c>
      <c r="G587" s="10">
        <f>tblSalaries[[#This Row],[clean Salary (in local currency)]]*VLOOKUP(tblSalaries[[#This Row],[Currency]],tblXrate[#Data],2,FALSE)/1000</f>
        <v>57.16797475462235</v>
      </c>
      <c r="H587" t="s">
        <v>1091</v>
      </c>
      <c r="I587" t="s">
        <v>20</v>
      </c>
      <c r="J587" t="s">
        <v>1092</v>
      </c>
      <c r="K587" s="10" t="str">
        <f>VLOOKUP(tblSalaries[[#This Row],[Where do you work]],tblCountries[[Actual]:[Mapping2]],3,FALSE)</f>
        <v>EU-16</v>
      </c>
      <c r="L587" t="s">
        <v>18</v>
      </c>
      <c r="M587">
        <v>10</v>
      </c>
      <c r="N587" s="10" t="str">
        <f>VLOOKUP(tblSalaries[[#This Row],[Years of Experience]],Table3[#Data],2,FALSE)</f>
        <v>7-10</v>
      </c>
      <c r="O587" s="10">
        <f>VLOOKUP(tblSalaries[[#This Row],[How many hours of a day you work on Excel]],Table8[#Data],2,FALSE)</f>
        <v>2.5</v>
      </c>
    </row>
    <row r="588" spans="2:15" ht="15" customHeight="1" x14ac:dyDescent="0.2">
      <c r="B588" t="s">
        <v>3036</v>
      </c>
      <c r="C588" s="1">
        <v>41057.592245370368</v>
      </c>
      <c r="D588" s="4">
        <v>43500</v>
      </c>
      <c r="E588">
        <v>43500</v>
      </c>
      <c r="F588" t="s">
        <v>22</v>
      </c>
      <c r="G588" s="10">
        <f>tblSalaries[[#This Row],[clean Salary (in local currency)]]*VLOOKUP(tblSalaries[[#This Row],[Currency]],tblXrate[#Data],2,FALSE)/1000</f>
        <v>55.262375596134937</v>
      </c>
      <c r="H588" t="s">
        <v>1189</v>
      </c>
      <c r="I588" t="s">
        <v>52</v>
      </c>
      <c r="J588" t="s">
        <v>1190</v>
      </c>
      <c r="K588" s="10" t="str">
        <f>VLOOKUP(tblSalaries[[#This Row],[Where do you work]],tblCountries[[Actual]:[Mapping2]],3,FALSE)</f>
        <v>EU-16</v>
      </c>
      <c r="L588" t="s">
        <v>18</v>
      </c>
      <c r="M588">
        <v>10</v>
      </c>
      <c r="N588" s="10" t="str">
        <f>VLOOKUP(tblSalaries[[#This Row],[Years of Experience]],Table3[#Data],2,FALSE)</f>
        <v>7-10</v>
      </c>
      <c r="O588" s="10">
        <f>VLOOKUP(tblSalaries[[#This Row],[How many hours of a day you work on Excel]],Table8[#Data],2,FALSE)</f>
        <v>2.5</v>
      </c>
    </row>
    <row r="589" spans="2:15" ht="15" customHeight="1" x14ac:dyDescent="0.2">
      <c r="B589" t="s">
        <v>3134</v>
      </c>
      <c r="C589" s="1">
        <v>41057.857986111114</v>
      </c>
      <c r="D589" s="4" t="s">
        <v>68</v>
      </c>
      <c r="E589">
        <v>35000</v>
      </c>
      <c r="F589" t="s">
        <v>69</v>
      </c>
      <c r="G589" s="10">
        <f>tblSalaries[[#This Row],[clean Salary (in local currency)]]*VLOOKUP(tblSalaries[[#This Row],[Currency]],tblXrate[#Data],2,FALSE)/1000</f>
        <v>55.16623952235495</v>
      </c>
      <c r="H589" t="s">
        <v>1289</v>
      </c>
      <c r="I589" t="s">
        <v>20</v>
      </c>
      <c r="J589" t="s">
        <v>71</v>
      </c>
      <c r="K589" s="10" t="str">
        <f>VLOOKUP(tblSalaries[[#This Row],[Where do you work]],tblCountries[[Actual]:[Mapping2]],3,FALSE)</f>
        <v>UK</v>
      </c>
      <c r="L589" t="s">
        <v>9</v>
      </c>
      <c r="M589">
        <v>10</v>
      </c>
      <c r="N589" s="10" t="str">
        <f>VLOOKUP(tblSalaries[[#This Row],[Years of Experience]],Table3[#Data],2,FALSE)</f>
        <v>7-10</v>
      </c>
      <c r="O589" s="10">
        <f>VLOOKUP(tblSalaries[[#This Row],[How many hours of a day you work on Excel]],Table8[#Data],2,FALSE)</f>
        <v>5</v>
      </c>
    </row>
    <row r="590" spans="2:15" ht="15" customHeight="1" x14ac:dyDescent="0.2">
      <c r="B590" t="s">
        <v>2847</v>
      </c>
      <c r="C590" s="1">
        <v>41056.142418981479</v>
      </c>
      <c r="D590" s="4">
        <v>55000</v>
      </c>
      <c r="E590">
        <v>55000</v>
      </c>
      <c r="F590" t="s">
        <v>6</v>
      </c>
      <c r="G590" s="10">
        <f>tblSalaries[[#This Row],[clean Salary (in local currency)]]*VLOOKUP(tblSalaries[[#This Row],[Currency]],tblXrate[#Data],2,FALSE)/1000</f>
        <v>55</v>
      </c>
      <c r="H590" t="s">
        <v>20</v>
      </c>
      <c r="I590" t="s">
        <v>20</v>
      </c>
      <c r="J590" t="s">
        <v>15</v>
      </c>
      <c r="K590" s="10" t="str">
        <f>VLOOKUP(tblSalaries[[#This Row],[Where do you work]],tblCountries[[Actual]:[Mapping2]],3,FALSE)</f>
        <v>USA</v>
      </c>
      <c r="L590" t="s">
        <v>9</v>
      </c>
      <c r="M590">
        <v>10</v>
      </c>
      <c r="N590" s="10" t="str">
        <f>VLOOKUP(tblSalaries[[#This Row],[Years of Experience]],Table3[#Data],2,FALSE)</f>
        <v>7-10</v>
      </c>
      <c r="O590" s="10">
        <f>VLOOKUP(tblSalaries[[#This Row],[How many hours of a day you work on Excel]],Table8[#Data],2,FALSE)</f>
        <v>5</v>
      </c>
    </row>
    <row r="591" spans="2:15" ht="15" customHeight="1" x14ac:dyDescent="0.2">
      <c r="B591" t="s">
        <v>3610</v>
      </c>
      <c r="C591" s="1">
        <v>41063.511284722219</v>
      </c>
      <c r="D591" s="4">
        <v>54000</v>
      </c>
      <c r="E591">
        <v>54000</v>
      </c>
      <c r="F591" t="s">
        <v>6</v>
      </c>
      <c r="G591" s="10">
        <f>tblSalaries[[#This Row],[clean Salary (in local currency)]]*VLOOKUP(tblSalaries[[#This Row],[Currency]],tblXrate[#Data],2,FALSE)/1000</f>
        <v>54</v>
      </c>
      <c r="H591" t="s">
        <v>1782</v>
      </c>
      <c r="I591" t="s">
        <v>4001</v>
      </c>
      <c r="J591" t="s">
        <v>15</v>
      </c>
      <c r="K591" s="10" t="str">
        <f>VLOOKUP(tblSalaries[[#This Row],[Where do you work]],tblCountries[[Actual]:[Mapping2]],3,FALSE)</f>
        <v>USA</v>
      </c>
      <c r="L591" t="s">
        <v>9</v>
      </c>
      <c r="M591">
        <v>10</v>
      </c>
      <c r="N591" s="10" t="str">
        <f>VLOOKUP(tblSalaries[[#This Row],[Years of Experience]],Table3[#Data],2,FALSE)</f>
        <v>7-10</v>
      </c>
      <c r="O591" s="10">
        <f>VLOOKUP(tblSalaries[[#This Row],[How many hours of a day you work on Excel]],Table8[#Data],2,FALSE)</f>
        <v>5</v>
      </c>
    </row>
    <row r="592" spans="2:15" ht="15" customHeight="1" x14ac:dyDescent="0.2">
      <c r="B592" t="s">
        <v>3090</v>
      </c>
      <c r="C592" s="1">
        <v>41057.695451388892</v>
      </c>
      <c r="D592" s="4">
        <v>40000</v>
      </c>
      <c r="E592">
        <v>40000</v>
      </c>
      <c r="F592" t="s">
        <v>22</v>
      </c>
      <c r="G592" s="10">
        <f>tblSalaries[[#This Row],[clean Salary (in local currency)]]*VLOOKUP(tblSalaries[[#This Row],[Currency]],tblXrate[#Data],2,FALSE)/1000</f>
        <v>50.815977559664312</v>
      </c>
      <c r="H592" t="s">
        <v>191</v>
      </c>
      <c r="I592" t="s">
        <v>310</v>
      </c>
      <c r="J592" t="s">
        <v>30</v>
      </c>
      <c r="K592" s="10" t="str">
        <f>VLOOKUP(tblSalaries[[#This Row],[Where do you work]],tblCountries[[Actual]:[Mapping2]],3,FALSE)</f>
        <v>EU-16</v>
      </c>
      <c r="L592" t="s">
        <v>18</v>
      </c>
      <c r="M592">
        <v>10</v>
      </c>
      <c r="N592" s="10" t="str">
        <f>VLOOKUP(tblSalaries[[#This Row],[Years of Experience]],Table3[#Data],2,FALSE)</f>
        <v>7-10</v>
      </c>
      <c r="O592" s="10">
        <f>VLOOKUP(tblSalaries[[#This Row],[How many hours of a day you work on Excel]],Table8[#Data],2,FALSE)</f>
        <v>2.5</v>
      </c>
    </row>
    <row r="593" spans="2:15" ht="15" customHeight="1" x14ac:dyDescent="0.2">
      <c r="B593" t="s">
        <v>2579</v>
      </c>
      <c r="C593" s="1">
        <v>41055.317974537036</v>
      </c>
      <c r="D593" s="4">
        <v>50000</v>
      </c>
      <c r="E593">
        <v>50000</v>
      </c>
      <c r="F593" t="s">
        <v>6</v>
      </c>
      <c r="G593" s="10">
        <f>tblSalaries[[#This Row],[clean Salary (in local currency)]]*VLOOKUP(tblSalaries[[#This Row],[Currency]],tblXrate[#Data],2,FALSE)/1000</f>
        <v>50</v>
      </c>
      <c r="H593" t="s">
        <v>660</v>
      </c>
      <c r="I593" t="s">
        <v>67</v>
      </c>
      <c r="J593" t="s">
        <v>15</v>
      </c>
      <c r="K593" s="10" t="str">
        <f>VLOOKUP(tblSalaries[[#This Row],[Where do you work]],tblCountries[[Actual]:[Mapping2]],3,FALSE)</f>
        <v>USA</v>
      </c>
      <c r="L593" t="s">
        <v>18</v>
      </c>
      <c r="M593">
        <v>10</v>
      </c>
      <c r="N593" s="10" t="str">
        <f>VLOOKUP(tblSalaries[[#This Row],[Years of Experience]],Table3[#Data],2,FALSE)</f>
        <v>7-10</v>
      </c>
      <c r="O593" s="10">
        <f>VLOOKUP(tblSalaries[[#This Row],[How many hours of a day you work on Excel]],Table8[#Data],2,FALSE)</f>
        <v>2.5</v>
      </c>
    </row>
    <row r="594" spans="2:15" ht="15" customHeight="1" x14ac:dyDescent="0.2">
      <c r="B594" t="s">
        <v>2600</v>
      </c>
      <c r="C594" s="1">
        <v>41055.394814814812</v>
      </c>
      <c r="D594" s="4">
        <v>50000</v>
      </c>
      <c r="E594">
        <v>50000</v>
      </c>
      <c r="F594" t="s">
        <v>6</v>
      </c>
      <c r="G594" s="10">
        <f>tblSalaries[[#This Row],[clean Salary (in local currency)]]*VLOOKUP(tblSalaries[[#This Row],[Currency]],tblXrate[#Data],2,FALSE)/1000</f>
        <v>50</v>
      </c>
      <c r="H594" t="s">
        <v>703</v>
      </c>
      <c r="I594" t="s">
        <v>52</v>
      </c>
      <c r="J594" t="s">
        <v>8</v>
      </c>
      <c r="K594" s="10" t="str">
        <f>VLOOKUP(tblSalaries[[#This Row],[Where do you work]],tblCountries[[Actual]:[Mapping2]],3,FALSE)</f>
        <v>India</v>
      </c>
      <c r="L594" t="s">
        <v>25</v>
      </c>
      <c r="M594">
        <v>10</v>
      </c>
      <c r="N594" s="10" t="str">
        <f>VLOOKUP(tblSalaries[[#This Row],[Years of Experience]],Table3[#Data],2,FALSE)</f>
        <v>7-10</v>
      </c>
      <c r="O594" s="10">
        <f>VLOOKUP(tblSalaries[[#This Row],[How many hours of a day you work on Excel]],Table8[#Data],2,FALSE)</f>
        <v>1.5</v>
      </c>
    </row>
    <row r="595" spans="2:15" ht="15" customHeight="1" x14ac:dyDescent="0.2">
      <c r="B595" t="s">
        <v>3381</v>
      </c>
      <c r="C595" s="1">
        <v>41058.964409722219</v>
      </c>
      <c r="D595" s="4">
        <v>49000</v>
      </c>
      <c r="E595">
        <v>49000</v>
      </c>
      <c r="F595" t="s">
        <v>6</v>
      </c>
      <c r="G595" s="10">
        <f>tblSalaries[[#This Row],[clean Salary (in local currency)]]*VLOOKUP(tblSalaries[[#This Row],[Currency]],tblXrate[#Data],2,FALSE)/1000</f>
        <v>49</v>
      </c>
      <c r="H595" t="s">
        <v>200</v>
      </c>
      <c r="I595" t="s">
        <v>20</v>
      </c>
      <c r="J595" t="s">
        <v>15</v>
      </c>
      <c r="K595" s="10" t="str">
        <f>VLOOKUP(tblSalaries[[#This Row],[Where do you work]],tblCountries[[Actual]:[Mapping2]],3,FALSE)</f>
        <v>USA</v>
      </c>
      <c r="L595" t="s">
        <v>9</v>
      </c>
      <c r="M595">
        <v>10</v>
      </c>
      <c r="N595" s="10" t="str">
        <f>VLOOKUP(tblSalaries[[#This Row],[Years of Experience]],Table3[#Data],2,FALSE)</f>
        <v>7-10</v>
      </c>
      <c r="O595" s="10">
        <f>VLOOKUP(tblSalaries[[#This Row],[How many hours of a day you work on Excel]],Table8[#Data],2,FALSE)</f>
        <v>5</v>
      </c>
    </row>
    <row r="596" spans="2:15" ht="15" customHeight="1" x14ac:dyDescent="0.2">
      <c r="B596" t="s">
        <v>2794</v>
      </c>
      <c r="C596" s="1">
        <v>41055.882175925923</v>
      </c>
      <c r="D596" s="4">
        <v>48500</v>
      </c>
      <c r="E596">
        <v>48500</v>
      </c>
      <c r="F596" t="s">
        <v>6</v>
      </c>
      <c r="G596" s="10">
        <f>tblSalaries[[#This Row],[clean Salary (in local currency)]]*VLOOKUP(tblSalaries[[#This Row],[Currency]],tblXrate[#Data],2,FALSE)/1000</f>
        <v>48.5</v>
      </c>
      <c r="H596" t="s">
        <v>924</v>
      </c>
      <c r="I596" t="s">
        <v>52</v>
      </c>
      <c r="J596" t="s">
        <v>15</v>
      </c>
      <c r="K596" s="10" t="str">
        <f>VLOOKUP(tblSalaries[[#This Row],[Where do you work]],tblCountries[[Actual]:[Mapping2]],3,FALSE)</f>
        <v>USA</v>
      </c>
      <c r="L596" t="s">
        <v>18</v>
      </c>
      <c r="M596">
        <v>10</v>
      </c>
      <c r="N596" s="10" t="str">
        <f>VLOOKUP(tblSalaries[[#This Row],[Years of Experience]],Table3[#Data],2,FALSE)</f>
        <v>7-10</v>
      </c>
      <c r="O596" s="10">
        <f>VLOOKUP(tblSalaries[[#This Row],[How many hours of a day you work on Excel]],Table8[#Data],2,FALSE)</f>
        <v>2.5</v>
      </c>
    </row>
    <row r="597" spans="2:15" ht="15" customHeight="1" x14ac:dyDescent="0.2">
      <c r="B597" t="s">
        <v>3166</v>
      </c>
      <c r="C597" s="1">
        <v>41057.957233796296</v>
      </c>
      <c r="D597" s="4">
        <v>48000</v>
      </c>
      <c r="E597">
        <v>48000</v>
      </c>
      <c r="F597" t="s">
        <v>6</v>
      </c>
      <c r="G597" s="10">
        <f>tblSalaries[[#This Row],[clean Salary (in local currency)]]*VLOOKUP(tblSalaries[[#This Row],[Currency]],tblXrate[#Data],2,FALSE)/1000</f>
        <v>48</v>
      </c>
      <c r="H597" t="s">
        <v>1329</v>
      </c>
      <c r="I597" t="s">
        <v>488</v>
      </c>
      <c r="J597" t="s">
        <v>1011</v>
      </c>
      <c r="K597" s="10" t="str">
        <f>VLOOKUP(tblSalaries[[#This Row],[Where do you work]],tblCountries[[Actual]:[Mapping2]],3,FALSE)</f>
        <v>Middle East</v>
      </c>
      <c r="L597" t="s">
        <v>18</v>
      </c>
      <c r="M597">
        <v>10</v>
      </c>
      <c r="N597" s="10" t="str">
        <f>VLOOKUP(tblSalaries[[#This Row],[Years of Experience]],Table3[#Data],2,FALSE)</f>
        <v>7-10</v>
      </c>
      <c r="O597" s="10">
        <f>VLOOKUP(tblSalaries[[#This Row],[How many hours of a day you work on Excel]],Table8[#Data],2,FALSE)</f>
        <v>2.5</v>
      </c>
    </row>
    <row r="598" spans="2:15" ht="15" customHeight="1" x14ac:dyDescent="0.2">
      <c r="B598" t="s">
        <v>3470</v>
      </c>
      <c r="C598" s="1">
        <v>41059.888553240744</v>
      </c>
      <c r="D598" s="4">
        <v>45000</v>
      </c>
      <c r="E598">
        <v>45000</v>
      </c>
      <c r="F598" t="s">
        <v>6</v>
      </c>
      <c r="G598" s="10">
        <f>tblSalaries[[#This Row],[clean Salary (in local currency)]]*VLOOKUP(tblSalaries[[#This Row],[Currency]],tblXrate[#Data],2,FALSE)/1000</f>
        <v>45</v>
      </c>
      <c r="H598" t="s">
        <v>1144</v>
      </c>
      <c r="I598" t="s">
        <v>67</v>
      </c>
      <c r="J598" t="s">
        <v>15</v>
      </c>
      <c r="K598" s="10" t="str">
        <f>VLOOKUP(tblSalaries[[#This Row],[Where do you work]],tblCountries[[Actual]:[Mapping2]],3,FALSE)</f>
        <v>USA</v>
      </c>
      <c r="L598" t="s">
        <v>18</v>
      </c>
      <c r="M598">
        <v>10</v>
      </c>
      <c r="N598" s="10" t="str">
        <f>VLOOKUP(tblSalaries[[#This Row],[Years of Experience]],Table3[#Data],2,FALSE)</f>
        <v>7-10</v>
      </c>
      <c r="O598" s="10">
        <f>VLOOKUP(tblSalaries[[#This Row],[How many hours of a day you work on Excel]],Table8[#Data],2,FALSE)</f>
        <v>2.5</v>
      </c>
    </row>
    <row r="599" spans="2:15" ht="15" customHeight="1" x14ac:dyDescent="0.2">
      <c r="B599" t="s">
        <v>3545</v>
      </c>
      <c r="C599" s="1">
        <v>41061.174212962964</v>
      </c>
      <c r="D599" s="4">
        <v>41000</v>
      </c>
      <c r="E599">
        <v>41000</v>
      </c>
      <c r="F599" t="s">
        <v>6</v>
      </c>
      <c r="G599" s="10">
        <f>tblSalaries[[#This Row],[clean Salary (in local currency)]]*VLOOKUP(tblSalaries[[#This Row],[Currency]],tblXrate[#Data],2,FALSE)/1000</f>
        <v>41</v>
      </c>
      <c r="H599" t="s">
        <v>1180</v>
      </c>
      <c r="I599" t="s">
        <v>356</v>
      </c>
      <c r="J599" t="s">
        <v>15</v>
      </c>
      <c r="K599" s="10" t="str">
        <f>VLOOKUP(tblSalaries[[#This Row],[Where do you work]],tblCountries[[Actual]:[Mapping2]],3,FALSE)</f>
        <v>USA</v>
      </c>
      <c r="L599" t="s">
        <v>9</v>
      </c>
      <c r="M599">
        <v>10</v>
      </c>
      <c r="N599" s="10" t="str">
        <f>VLOOKUP(tblSalaries[[#This Row],[Years of Experience]],Table3[#Data],2,FALSE)</f>
        <v>7-10</v>
      </c>
      <c r="O599" s="10">
        <f>VLOOKUP(tblSalaries[[#This Row],[How many hours of a day you work on Excel]],Table8[#Data],2,FALSE)</f>
        <v>5</v>
      </c>
    </row>
    <row r="600" spans="2:15" ht="15" customHeight="1" x14ac:dyDescent="0.2">
      <c r="B600" t="s">
        <v>3221</v>
      </c>
      <c r="C600" s="1">
        <v>41058.16883101852</v>
      </c>
      <c r="D600" s="4">
        <v>25000</v>
      </c>
      <c r="E600">
        <v>25000</v>
      </c>
      <c r="F600" t="s">
        <v>69</v>
      </c>
      <c r="G600" s="10">
        <f>tblSalaries[[#This Row],[clean Salary (in local currency)]]*VLOOKUP(tblSalaries[[#This Row],[Currency]],tblXrate[#Data],2,FALSE)/1000</f>
        <v>39.404456801682102</v>
      </c>
      <c r="H600" t="s">
        <v>1390</v>
      </c>
      <c r="I600" t="s">
        <v>310</v>
      </c>
      <c r="J600" t="s">
        <v>71</v>
      </c>
      <c r="K600" s="10" t="str">
        <f>VLOOKUP(tblSalaries[[#This Row],[Where do you work]],tblCountries[[Actual]:[Mapping2]],3,FALSE)</f>
        <v>UK</v>
      </c>
      <c r="L600" t="s">
        <v>18</v>
      </c>
      <c r="M600">
        <v>10</v>
      </c>
      <c r="N600" s="10" t="str">
        <f>VLOOKUP(tblSalaries[[#This Row],[Years of Experience]],Table3[#Data],2,FALSE)</f>
        <v>7-10</v>
      </c>
      <c r="O600" s="10">
        <f>VLOOKUP(tblSalaries[[#This Row],[How many hours of a day you work on Excel]],Table8[#Data],2,FALSE)</f>
        <v>2.5</v>
      </c>
    </row>
    <row r="601" spans="2:15" ht="15" customHeight="1" x14ac:dyDescent="0.2">
      <c r="B601" t="s">
        <v>2656</v>
      </c>
      <c r="C601" s="1">
        <v>41055.521863425929</v>
      </c>
      <c r="D601" s="4">
        <v>37000</v>
      </c>
      <c r="E601">
        <v>37000</v>
      </c>
      <c r="F601" t="s">
        <v>6</v>
      </c>
      <c r="G601" s="10">
        <f>tblSalaries[[#This Row],[clean Salary (in local currency)]]*VLOOKUP(tblSalaries[[#This Row],[Currency]],tblXrate[#Data],2,FALSE)/1000</f>
        <v>37</v>
      </c>
      <c r="H601" t="s">
        <v>762</v>
      </c>
      <c r="I601" t="s">
        <v>279</v>
      </c>
      <c r="J601" t="s">
        <v>8</v>
      </c>
      <c r="K601" s="10" t="str">
        <f>VLOOKUP(tblSalaries[[#This Row],[Where do you work]],tblCountries[[Actual]:[Mapping2]],3,FALSE)</f>
        <v>India</v>
      </c>
      <c r="L601" t="s">
        <v>9</v>
      </c>
      <c r="M601">
        <v>10</v>
      </c>
      <c r="N601" s="10" t="str">
        <f>VLOOKUP(tblSalaries[[#This Row],[Years of Experience]],Table3[#Data],2,FALSE)</f>
        <v>7-10</v>
      </c>
      <c r="O601" s="10">
        <f>VLOOKUP(tblSalaries[[#This Row],[How many hours of a day you work on Excel]],Table8[#Data],2,FALSE)</f>
        <v>5</v>
      </c>
    </row>
    <row r="602" spans="2:15" ht="15" customHeight="1" x14ac:dyDescent="0.2">
      <c r="B602" t="s">
        <v>3129</v>
      </c>
      <c r="C602" s="1">
        <v>41057.814062500001</v>
      </c>
      <c r="D602" s="4" t="s">
        <v>1228</v>
      </c>
      <c r="E602">
        <v>23000</v>
      </c>
      <c r="F602" t="s">
        <v>69</v>
      </c>
      <c r="G602" s="10">
        <f>tblSalaries[[#This Row],[clean Salary (in local currency)]]*VLOOKUP(tblSalaries[[#This Row],[Currency]],tblXrate[#Data],2,FALSE)/1000</f>
        <v>36.252100257547539</v>
      </c>
      <c r="H602" t="s">
        <v>1283</v>
      </c>
      <c r="I602" t="s">
        <v>52</v>
      </c>
      <c r="J602" t="s">
        <v>71</v>
      </c>
      <c r="K602" s="10" t="str">
        <f>VLOOKUP(tblSalaries[[#This Row],[Where do you work]],tblCountries[[Actual]:[Mapping2]],3,FALSE)</f>
        <v>UK</v>
      </c>
      <c r="L602" t="s">
        <v>9</v>
      </c>
      <c r="M602">
        <v>10</v>
      </c>
      <c r="N602" s="10" t="str">
        <f>VLOOKUP(tblSalaries[[#This Row],[Years of Experience]],Table3[#Data],2,FALSE)</f>
        <v>7-10</v>
      </c>
      <c r="O602" s="10">
        <f>VLOOKUP(tblSalaries[[#This Row],[How many hours of a day you work on Excel]],Table8[#Data],2,FALSE)</f>
        <v>5</v>
      </c>
    </row>
    <row r="603" spans="2:15" ht="15" customHeight="1" x14ac:dyDescent="0.2">
      <c r="B603" t="s">
        <v>3286</v>
      </c>
      <c r="C603" s="1">
        <v>41058.621770833335</v>
      </c>
      <c r="D603" s="4" t="s">
        <v>1466</v>
      </c>
      <c r="E603">
        <v>36000</v>
      </c>
      <c r="F603" t="s">
        <v>6</v>
      </c>
      <c r="G603" s="10">
        <f>tblSalaries[[#This Row],[clean Salary (in local currency)]]*VLOOKUP(tblSalaries[[#This Row],[Currency]],tblXrate[#Data],2,FALSE)/1000</f>
        <v>36</v>
      </c>
      <c r="H603" t="s">
        <v>263</v>
      </c>
      <c r="I603" t="s">
        <v>20</v>
      </c>
      <c r="J603" t="s">
        <v>1176</v>
      </c>
      <c r="K603" s="10" t="str">
        <f>VLOOKUP(tblSalaries[[#This Row],[Where do you work]],tblCountries[[Actual]:[Mapping2]],3,FALSE)</f>
        <v>Middle East</v>
      </c>
      <c r="L603" t="s">
        <v>18</v>
      </c>
      <c r="M603">
        <v>10</v>
      </c>
      <c r="N603" s="10" t="str">
        <f>VLOOKUP(tblSalaries[[#This Row],[Years of Experience]],Table3[#Data],2,FALSE)</f>
        <v>7-10</v>
      </c>
      <c r="O603" s="10">
        <f>VLOOKUP(tblSalaries[[#This Row],[How many hours of a day you work on Excel]],Table8[#Data],2,FALSE)</f>
        <v>2.5</v>
      </c>
    </row>
    <row r="604" spans="2:15" ht="15" customHeight="1" x14ac:dyDescent="0.2">
      <c r="B604" t="s">
        <v>2697</v>
      </c>
      <c r="C604" s="1">
        <v>41055.576319444444</v>
      </c>
      <c r="D604" s="4">
        <v>35000</v>
      </c>
      <c r="E604">
        <v>35000</v>
      </c>
      <c r="F604" t="s">
        <v>6</v>
      </c>
      <c r="G604" s="10">
        <f>tblSalaries[[#This Row],[clean Salary (in local currency)]]*VLOOKUP(tblSalaries[[#This Row],[Currency]],tblXrate[#Data],2,FALSE)/1000</f>
        <v>35</v>
      </c>
      <c r="H604" t="s">
        <v>660</v>
      </c>
      <c r="I604" t="s">
        <v>67</v>
      </c>
      <c r="J604" t="s">
        <v>15</v>
      </c>
      <c r="K604" s="10" t="str">
        <f>VLOOKUP(tblSalaries[[#This Row],[Where do you work]],tblCountries[[Actual]:[Mapping2]],3,FALSE)</f>
        <v>USA</v>
      </c>
      <c r="L604" t="s">
        <v>9</v>
      </c>
      <c r="M604">
        <v>10</v>
      </c>
      <c r="N604" s="10" t="str">
        <f>VLOOKUP(tblSalaries[[#This Row],[Years of Experience]],Table3[#Data],2,FALSE)</f>
        <v>7-10</v>
      </c>
      <c r="O604" s="10">
        <f>VLOOKUP(tblSalaries[[#This Row],[How many hours of a day you work on Excel]],Table8[#Data],2,FALSE)</f>
        <v>5</v>
      </c>
    </row>
    <row r="605" spans="2:15" ht="15" customHeight="1" x14ac:dyDescent="0.2">
      <c r="B605" t="s">
        <v>2724</v>
      </c>
      <c r="C605" s="1">
        <v>41055.630312499998</v>
      </c>
      <c r="D605" s="4">
        <v>35000</v>
      </c>
      <c r="E605">
        <v>35000</v>
      </c>
      <c r="F605" t="s">
        <v>6</v>
      </c>
      <c r="G605" s="10">
        <f>tblSalaries[[#This Row],[clean Salary (in local currency)]]*VLOOKUP(tblSalaries[[#This Row],[Currency]],tblXrate[#Data],2,FALSE)/1000</f>
        <v>35</v>
      </c>
      <c r="H605" t="s">
        <v>616</v>
      </c>
      <c r="I605" t="s">
        <v>20</v>
      </c>
      <c r="J605" t="s">
        <v>8</v>
      </c>
      <c r="K605" s="10" t="str">
        <f>VLOOKUP(tblSalaries[[#This Row],[Where do you work]],tblCountries[[Actual]:[Mapping2]],3,FALSE)</f>
        <v>India</v>
      </c>
      <c r="L605" t="s">
        <v>9</v>
      </c>
      <c r="M605">
        <v>10</v>
      </c>
      <c r="N605" s="10" t="str">
        <f>VLOOKUP(tblSalaries[[#This Row],[Years of Experience]],Table3[#Data],2,FALSE)</f>
        <v>7-10</v>
      </c>
      <c r="O605" s="10">
        <f>VLOOKUP(tblSalaries[[#This Row],[How many hours of a day you work on Excel]],Table8[#Data],2,FALSE)</f>
        <v>5</v>
      </c>
    </row>
    <row r="606" spans="2:15" ht="15" customHeight="1" x14ac:dyDescent="0.2">
      <c r="B606" t="s">
        <v>2796</v>
      </c>
      <c r="C606" s="1">
        <v>41055.884618055556</v>
      </c>
      <c r="D606" s="4">
        <v>33900</v>
      </c>
      <c r="E606">
        <v>33900</v>
      </c>
      <c r="F606" t="s">
        <v>6</v>
      </c>
      <c r="G606" s="10">
        <f>tblSalaries[[#This Row],[clean Salary (in local currency)]]*VLOOKUP(tblSalaries[[#This Row],[Currency]],tblXrate[#Data],2,FALSE)/1000</f>
        <v>33.9</v>
      </c>
      <c r="H606" t="s">
        <v>263</v>
      </c>
      <c r="I606" t="s">
        <v>20</v>
      </c>
      <c r="J606" t="s">
        <v>15</v>
      </c>
      <c r="K606" s="10" t="str">
        <f>VLOOKUP(tblSalaries[[#This Row],[Where do you work]],tblCountries[[Actual]:[Mapping2]],3,FALSE)</f>
        <v>USA</v>
      </c>
      <c r="L606" t="s">
        <v>18</v>
      </c>
      <c r="M606">
        <v>10</v>
      </c>
      <c r="N606" s="10" t="str">
        <f>VLOOKUP(tblSalaries[[#This Row],[Years of Experience]],Table3[#Data],2,FALSE)</f>
        <v>7-10</v>
      </c>
      <c r="O606" s="10">
        <f>VLOOKUP(tblSalaries[[#This Row],[How many hours of a day you work on Excel]],Table8[#Data],2,FALSE)</f>
        <v>2.5</v>
      </c>
    </row>
    <row r="607" spans="2:15" ht="15" customHeight="1" x14ac:dyDescent="0.2">
      <c r="B607" t="s">
        <v>2682</v>
      </c>
      <c r="C607" s="1">
        <v>41055.554537037038</v>
      </c>
      <c r="D607" s="4" t="s">
        <v>789</v>
      </c>
      <c r="E607">
        <v>33500</v>
      </c>
      <c r="F607" t="s">
        <v>6</v>
      </c>
      <c r="G607" s="10">
        <f>tblSalaries[[#This Row],[clean Salary (in local currency)]]*VLOOKUP(tblSalaries[[#This Row],[Currency]],tblXrate[#Data],2,FALSE)/1000</f>
        <v>33.5</v>
      </c>
      <c r="H607" t="s">
        <v>790</v>
      </c>
      <c r="I607" t="s">
        <v>310</v>
      </c>
      <c r="J607" t="s">
        <v>359</v>
      </c>
      <c r="K607" s="10" t="str">
        <f>VLOOKUP(tblSalaries[[#This Row],[Where do you work]],tblCountries[[Actual]:[Mapping2]],3,FALSE)</f>
        <v>Middle East</v>
      </c>
      <c r="L607" t="s">
        <v>25</v>
      </c>
      <c r="M607">
        <v>10</v>
      </c>
      <c r="N607" s="10" t="str">
        <f>VLOOKUP(tblSalaries[[#This Row],[Years of Experience]],Table3[#Data],2,FALSE)</f>
        <v>7-10</v>
      </c>
      <c r="O607" s="10">
        <f>VLOOKUP(tblSalaries[[#This Row],[How many hours of a day you work on Excel]],Table8[#Data],2,FALSE)</f>
        <v>1.5</v>
      </c>
    </row>
    <row r="608" spans="2:15" ht="15" customHeight="1" x14ac:dyDescent="0.2">
      <c r="B608" t="s">
        <v>2611</v>
      </c>
      <c r="C608" s="1">
        <v>41055.447141203702</v>
      </c>
      <c r="D608" s="4">
        <v>1800000</v>
      </c>
      <c r="E608">
        <v>1800000</v>
      </c>
      <c r="F608" t="s">
        <v>40</v>
      </c>
      <c r="G608" s="10">
        <f>tblSalaries[[#This Row],[clean Salary (in local currency)]]*VLOOKUP(tblSalaries[[#This Row],[Currency]],tblXrate[#Data],2,FALSE)/1000</f>
        <v>32.054250037396621</v>
      </c>
      <c r="H608" t="s">
        <v>718</v>
      </c>
      <c r="I608" t="s">
        <v>52</v>
      </c>
      <c r="J608" t="s">
        <v>8</v>
      </c>
      <c r="K608" s="10" t="str">
        <f>VLOOKUP(tblSalaries[[#This Row],[Where do you work]],tblCountries[[Actual]:[Mapping2]],3,FALSE)</f>
        <v>India</v>
      </c>
      <c r="L608" t="s">
        <v>18</v>
      </c>
      <c r="M608">
        <v>10</v>
      </c>
      <c r="N608" s="10" t="str">
        <f>VLOOKUP(tblSalaries[[#This Row],[Years of Experience]],Table3[#Data],2,FALSE)</f>
        <v>7-10</v>
      </c>
      <c r="O608" s="10">
        <f>VLOOKUP(tblSalaries[[#This Row],[How many hours of a day you work on Excel]],Table8[#Data],2,FALSE)</f>
        <v>2.5</v>
      </c>
    </row>
    <row r="609" spans="2:15" ht="15" customHeight="1" x14ac:dyDescent="0.2">
      <c r="B609" t="s">
        <v>3479</v>
      </c>
      <c r="C609" s="1">
        <v>41059.976388888892</v>
      </c>
      <c r="D609" s="4">
        <v>32000</v>
      </c>
      <c r="E609">
        <v>32000</v>
      </c>
      <c r="F609" t="s">
        <v>6</v>
      </c>
      <c r="G609" s="10">
        <f>tblSalaries[[#This Row],[clean Salary (in local currency)]]*VLOOKUP(tblSalaries[[#This Row],[Currency]],tblXrate[#Data],2,FALSE)/1000</f>
        <v>32</v>
      </c>
      <c r="H609" t="s">
        <v>1657</v>
      </c>
      <c r="I609" t="s">
        <v>3999</v>
      </c>
      <c r="J609" t="s">
        <v>15</v>
      </c>
      <c r="K609" s="10" t="str">
        <f>VLOOKUP(tblSalaries[[#This Row],[Where do you work]],tblCountries[[Actual]:[Mapping2]],3,FALSE)</f>
        <v>USA</v>
      </c>
      <c r="L609" t="s">
        <v>9</v>
      </c>
      <c r="M609">
        <v>10</v>
      </c>
      <c r="N609" s="10" t="str">
        <f>VLOOKUP(tblSalaries[[#This Row],[Years of Experience]],Table3[#Data],2,FALSE)</f>
        <v>7-10</v>
      </c>
      <c r="O609" s="10">
        <f>VLOOKUP(tblSalaries[[#This Row],[How many hours of a day you work on Excel]],Table8[#Data],2,FALSE)</f>
        <v>5</v>
      </c>
    </row>
    <row r="610" spans="2:15" ht="15" customHeight="1" x14ac:dyDescent="0.2">
      <c r="B610" t="s">
        <v>3825</v>
      </c>
      <c r="C610" s="1">
        <v>41075.73300925926</v>
      </c>
      <c r="D610" s="4">
        <v>20000</v>
      </c>
      <c r="E610">
        <v>20000</v>
      </c>
      <c r="F610" t="s">
        <v>69</v>
      </c>
      <c r="G610" s="10">
        <f>tblSalaries[[#This Row],[clean Salary (in local currency)]]*VLOOKUP(tblSalaries[[#This Row],[Currency]],tblXrate[#Data],2,FALSE)/1000</f>
        <v>31.523565441345685</v>
      </c>
      <c r="H610" t="s">
        <v>310</v>
      </c>
      <c r="I610" t="s">
        <v>310</v>
      </c>
      <c r="J610" t="s">
        <v>71</v>
      </c>
      <c r="K610" s="10" t="str">
        <f>VLOOKUP(tblSalaries[[#This Row],[Where do you work]],tblCountries[[Actual]:[Mapping2]],3,FALSE)</f>
        <v>UK</v>
      </c>
      <c r="L610" t="s">
        <v>18</v>
      </c>
      <c r="M610">
        <v>10</v>
      </c>
      <c r="N610" s="10" t="str">
        <f>VLOOKUP(tblSalaries[[#This Row],[Years of Experience]],Table3[#Data],2,FALSE)</f>
        <v>7-10</v>
      </c>
      <c r="O610" s="10">
        <f>VLOOKUP(tblSalaries[[#This Row],[How many hours of a day you work on Excel]],Table8[#Data],2,FALSE)</f>
        <v>2.5</v>
      </c>
    </row>
    <row r="611" spans="2:15" ht="15" customHeight="1" x14ac:dyDescent="0.2">
      <c r="B611" t="s">
        <v>3298</v>
      </c>
      <c r="C611" s="1">
        <v>41058.657141203701</v>
      </c>
      <c r="D611" s="4" t="s">
        <v>1483</v>
      </c>
      <c r="E611">
        <v>24000</v>
      </c>
      <c r="F611" t="s">
        <v>22</v>
      </c>
      <c r="G611" s="10">
        <f>tblSalaries[[#This Row],[clean Salary (in local currency)]]*VLOOKUP(tblSalaries[[#This Row],[Currency]],tblXrate[#Data],2,FALSE)/1000</f>
        <v>30.489586535798587</v>
      </c>
      <c r="H611" t="s">
        <v>488</v>
      </c>
      <c r="I611" t="s">
        <v>488</v>
      </c>
      <c r="J611" t="s">
        <v>1351</v>
      </c>
      <c r="K611" s="10" t="str">
        <f>VLOOKUP(tblSalaries[[#This Row],[Where do you work]],tblCountries[[Actual]:[Mapping2]],3,FALSE)</f>
        <v>EU-16</v>
      </c>
      <c r="L611" t="s">
        <v>9</v>
      </c>
      <c r="M611">
        <v>10</v>
      </c>
      <c r="N611" s="10" t="str">
        <f>VLOOKUP(tblSalaries[[#This Row],[Years of Experience]],Table3[#Data],2,FALSE)</f>
        <v>7-10</v>
      </c>
      <c r="O611" s="10">
        <f>VLOOKUP(tblSalaries[[#This Row],[How many hours of a day you work on Excel]],Table8[#Data],2,FALSE)</f>
        <v>5</v>
      </c>
    </row>
    <row r="612" spans="2:15" ht="15" customHeight="1" x14ac:dyDescent="0.2">
      <c r="B612" t="s">
        <v>3486</v>
      </c>
      <c r="C612" s="1">
        <v>41060.054027777776</v>
      </c>
      <c r="D612" s="4">
        <v>1500000</v>
      </c>
      <c r="E612">
        <v>1500000</v>
      </c>
      <c r="F612" t="s">
        <v>40</v>
      </c>
      <c r="G612" s="10">
        <f>tblSalaries[[#This Row],[clean Salary (in local currency)]]*VLOOKUP(tblSalaries[[#This Row],[Currency]],tblXrate[#Data],2,FALSE)/1000</f>
        <v>26.711875031163849</v>
      </c>
      <c r="H612" t="s">
        <v>1666</v>
      </c>
      <c r="I612" t="s">
        <v>356</v>
      </c>
      <c r="J612" t="s">
        <v>8</v>
      </c>
      <c r="K612" s="10" t="str">
        <f>VLOOKUP(tblSalaries[[#This Row],[Where do you work]],tblCountries[[Actual]:[Mapping2]],3,FALSE)</f>
        <v>India</v>
      </c>
      <c r="L612" t="s">
        <v>9</v>
      </c>
      <c r="M612">
        <v>10</v>
      </c>
      <c r="N612" s="10" t="str">
        <f>VLOOKUP(tblSalaries[[#This Row],[Years of Experience]],Table3[#Data],2,FALSE)</f>
        <v>7-10</v>
      </c>
      <c r="O612" s="10">
        <f>VLOOKUP(tblSalaries[[#This Row],[How many hours of a day you work on Excel]],Table8[#Data],2,FALSE)</f>
        <v>5</v>
      </c>
    </row>
    <row r="613" spans="2:15" ht="15" customHeight="1" x14ac:dyDescent="0.2">
      <c r="B613" t="s">
        <v>3568</v>
      </c>
      <c r="C613" s="1">
        <v>41061.823993055557</v>
      </c>
      <c r="D613" s="4" t="s">
        <v>1746</v>
      </c>
      <c r="E613">
        <v>21000</v>
      </c>
      <c r="F613" t="s">
        <v>22</v>
      </c>
      <c r="G613" s="10">
        <f>tblSalaries[[#This Row],[clean Salary (in local currency)]]*VLOOKUP(tblSalaries[[#This Row],[Currency]],tblXrate[#Data],2,FALSE)/1000</f>
        <v>26.678388218823763</v>
      </c>
      <c r="H613" t="s">
        <v>1747</v>
      </c>
      <c r="I613" t="s">
        <v>52</v>
      </c>
      <c r="J613" t="s">
        <v>30</v>
      </c>
      <c r="K613" s="10" t="str">
        <f>VLOOKUP(tblSalaries[[#This Row],[Where do you work]],tblCountries[[Actual]:[Mapping2]],3,FALSE)</f>
        <v>EU-16</v>
      </c>
      <c r="L613" t="s">
        <v>9</v>
      </c>
      <c r="M613">
        <v>10</v>
      </c>
      <c r="N613" s="10" t="str">
        <f>VLOOKUP(tblSalaries[[#This Row],[Years of Experience]],Table3[#Data],2,FALSE)</f>
        <v>7-10</v>
      </c>
      <c r="O613" s="10">
        <f>VLOOKUP(tblSalaries[[#This Row],[How many hours of a day you work on Excel]],Table8[#Data],2,FALSE)</f>
        <v>5</v>
      </c>
    </row>
    <row r="614" spans="2:15" ht="15" customHeight="1" x14ac:dyDescent="0.2">
      <c r="B614" t="s">
        <v>3870</v>
      </c>
      <c r="C614" s="1">
        <v>41079.858043981483</v>
      </c>
      <c r="D614" s="4">
        <v>25000</v>
      </c>
      <c r="E614">
        <v>25000</v>
      </c>
      <c r="F614" t="s">
        <v>6</v>
      </c>
      <c r="G614" s="10">
        <f>tblSalaries[[#This Row],[clean Salary (in local currency)]]*VLOOKUP(tblSalaries[[#This Row],[Currency]],tblXrate[#Data],2,FALSE)/1000</f>
        <v>25</v>
      </c>
      <c r="H614" t="s">
        <v>91</v>
      </c>
      <c r="I614" t="s">
        <v>52</v>
      </c>
      <c r="J614" t="s">
        <v>8</v>
      </c>
      <c r="K614" s="10" t="str">
        <f>VLOOKUP(tblSalaries[[#This Row],[Where do you work]],tblCountries[[Actual]:[Mapping2]],3,FALSE)</f>
        <v>India</v>
      </c>
      <c r="L614" t="s">
        <v>9</v>
      </c>
      <c r="M614">
        <v>10</v>
      </c>
      <c r="N614" s="10" t="str">
        <f>VLOOKUP(tblSalaries[[#This Row],[Years of Experience]],Table3[#Data],2,FALSE)</f>
        <v>7-10</v>
      </c>
      <c r="O614" s="10">
        <f>VLOOKUP(tblSalaries[[#This Row],[How many hours of a day you work on Excel]],Table8[#Data],2,FALSE)</f>
        <v>5</v>
      </c>
    </row>
    <row r="615" spans="2:15" ht="15" customHeight="1" x14ac:dyDescent="0.2">
      <c r="B615" t="s">
        <v>3823</v>
      </c>
      <c r="C615" s="1">
        <v>41075.692210648151</v>
      </c>
      <c r="D615" s="4">
        <v>1400000</v>
      </c>
      <c r="E615">
        <v>1400000</v>
      </c>
      <c r="F615" t="s">
        <v>40</v>
      </c>
      <c r="G615" s="10">
        <f>tblSalaries[[#This Row],[clean Salary (in local currency)]]*VLOOKUP(tblSalaries[[#This Row],[Currency]],tblXrate[#Data],2,FALSE)/1000</f>
        <v>24.931083362419596</v>
      </c>
      <c r="H615" t="s">
        <v>1952</v>
      </c>
      <c r="I615" t="s">
        <v>52</v>
      </c>
      <c r="J615" t="s">
        <v>8</v>
      </c>
      <c r="K615" s="10" t="str">
        <f>VLOOKUP(tblSalaries[[#This Row],[Where do you work]],tblCountries[[Actual]:[Mapping2]],3,FALSE)</f>
        <v>India</v>
      </c>
      <c r="L615" t="s">
        <v>9</v>
      </c>
      <c r="M615">
        <v>10</v>
      </c>
      <c r="N615" s="10" t="str">
        <f>VLOOKUP(tblSalaries[[#This Row],[Years of Experience]],Table3[#Data],2,FALSE)</f>
        <v>7-10</v>
      </c>
      <c r="O615" s="10">
        <f>VLOOKUP(tblSalaries[[#This Row],[How many hours of a day you work on Excel]],Table8[#Data],2,FALSE)</f>
        <v>5</v>
      </c>
    </row>
    <row r="616" spans="2:15" ht="15" customHeight="1" x14ac:dyDescent="0.2">
      <c r="B616" t="s">
        <v>3792</v>
      </c>
      <c r="C616" s="1">
        <v>41073.222592592596</v>
      </c>
      <c r="D616" s="4" t="s">
        <v>1929</v>
      </c>
      <c r="E616">
        <v>19200</v>
      </c>
      <c r="F616" t="s">
        <v>22</v>
      </c>
      <c r="G616" s="10">
        <f>tblSalaries[[#This Row],[clean Salary (in local currency)]]*VLOOKUP(tblSalaries[[#This Row],[Currency]],tblXrate[#Data],2,FALSE)/1000</f>
        <v>24.391669228638868</v>
      </c>
      <c r="H616" t="s">
        <v>1930</v>
      </c>
      <c r="I616" t="s">
        <v>20</v>
      </c>
      <c r="J616" t="s">
        <v>895</v>
      </c>
      <c r="K616" s="10" t="str">
        <f>VLOOKUP(tblSalaries[[#This Row],[Where do you work]],tblCountries[[Actual]:[Mapping2]],3,FALSE)</f>
        <v>EU-16</v>
      </c>
      <c r="L616" t="s">
        <v>9</v>
      </c>
      <c r="M616">
        <v>10</v>
      </c>
      <c r="N616" s="10" t="str">
        <f>VLOOKUP(tblSalaries[[#This Row],[Years of Experience]],Table3[#Data],2,FALSE)</f>
        <v>7-10</v>
      </c>
      <c r="O616" s="10">
        <f>VLOOKUP(tblSalaries[[#This Row],[How many hours of a day you work on Excel]],Table8[#Data],2,FALSE)</f>
        <v>5</v>
      </c>
    </row>
    <row r="617" spans="2:15" ht="15" customHeight="1" x14ac:dyDescent="0.2">
      <c r="B617" t="s">
        <v>2930</v>
      </c>
      <c r="C617" s="1">
        <v>41056.995000000003</v>
      </c>
      <c r="D617" s="4" t="s">
        <v>1079</v>
      </c>
      <c r="E617">
        <v>24000</v>
      </c>
      <c r="F617" t="s">
        <v>6</v>
      </c>
      <c r="G617" s="10">
        <f>tblSalaries[[#This Row],[clean Salary (in local currency)]]*VLOOKUP(tblSalaries[[#This Row],[Currency]],tblXrate[#Data],2,FALSE)/1000</f>
        <v>24</v>
      </c>
      <c r="H617" t="s">
        <v>1080</v>
      </c>
      <c r="I617" t="s">
        <v>52</v>
      </c>
      <c r="J617" t="s">
        <v>8</v>
      </c>
      <c r="K617" s="10" t="str">
        <f>VLOOKUP(tblSalaries[[#This Row],[Where do you work]],tblCountries[[Actual]:[Mapping2]],3,FALSE)</f>
        <v>India</v>
      </c>
      <c r="L617" t="s">
        <v>9</v>
      </c>
      <c r="M617">
        <v>10</v>
      </c>
      <c r="N617" s="10" t="str">
        <f>VLOOKUP(tblSalaries[[#This Row],[Years of Experience]],Table3[#Data],2,FALSE)</f>
        <v>7-10</v>
      </c>
      <c r="O617" s="10">
        <f>VLOOKUP(tblSalaries[[#This Row],[How many hours of a day you work on Excel]],Table8[#Data],2,FALSE)</f>
        <v>5</v>
      </c>
    </row>
    <row r="618" spans="2:15" ht="15" customHeight="1" x14ac:dyDescent="0.2">
      <c r="B618" t="s">
        <v>3429</v>
      </c>
      <c r="C618" s="1">
        <v>41059.559166666666</v>
      </c>
      <c r="D618" s="4">
        <v>20000</v>
      </c>
      <c r="E618">
        <v>20000</v>
      </c>
      <c r="F618" t="s">
        <v>6</v>
      </c>
      <c r="G618" s="10">
        <f>tblSalaries[[#This Row],[clean Salary (in local currency)]]*VLOOKUP(tblSalaries[[#This Row],[Currency]],tblXrate[#Data],2,FALSE)/1000</f>
        <v>20</v>
      </c>
      <c r="H618" t="s">
        <v>635</v>
      </c>
      <c r="I618" t="s">
        <v>52</v>
      </c>
      <c r="J618" t="s">
        <v>8</v>
      </c>
      <c r="K618" s="10" t="str">
        <f>VLOOKUP(tblSalaries[[#This Row],[Where do you work]],tblCountries[[Actual]:[Mapping2]],3,FALSE)</f>
        <v>India</v>
      </c>
      <c r="L618" t="s">
        <v>186</v>
      </c>
      <c r="M618">
        <v>10</v>
      </c>
      <c r="N618" s="10" t="str">
        <f>VLOOKUP(tblSalaries[[#This Row],[Years of Experience]],Table3[#Data],2,FALSE)</f>
        <v>7-10</v>
      </c>
      <c r="O618" s="10">
        <f>VLOOKUP(tblSalaries[[#This Row],[How many hours of a day you work on Excel]],Table8[#Data],2,FALSE)</f>
        <v>0</v>
      </c>
    </row>
    <row r="619" spans="2:15" ht="15" customHeight="1" x14ac:dyDescent="0.2">
      <c r="B619" t="s">
        <v>2790</v>
      </c>
      <c r="C619" s="1">
        <v>41055.873113425929</v>
      </c>
      <c r="D619" s="4">
        <v>15000</v>
      </c>
      <c r="E619">
        <v>15000</v>
      </c>
      <c r="F619" t="s">
        <v>22</v>
      </c>
      <c r="G619" s="10">
        <f>tblSalaries[[#This Row],[clean Salary (in local currency)]]*VLOOKUP(tblSalaries[[#This Row],[Currency]],tblXrate[#Data],2,FALSE)/1000</f>
        <v>19.055991584874118</v>
      </c>
      <c r="H619" t="s">
        <v>918</v>
      </c>
      <c r="I619" t="s">
        <v>20</v>
      </c>
      <c r="J619" t="s">
        <v>608</v>
      </c>
      <c r="K619" s="10" t="str">
        <f>VLOOKUP(tblSalaries[[#This Row],[Where do you work]],tblCountries[[Actual]:[Mapping2]],3,FALSE)</f>
        <v>EU-16</v>
      </c>
      <c r="L619" t="s">
        <v>18</v>
      </c>
      <c r="M619">
        <v>10</v>
      </c>
      <c r="N619" s="10" t="str">
        <f>VLOOKUP(tblSalaries[[#This Row],[Years of Experience]],Table3[#Data],2,FALSE)</f>
        <v>7-10</v>
      </c>
      <c r="O619" s="10">
        <f>VLOOKUP(tblSalaries[[#This Row],[How many hours of a day you work on Excel]],Table8[#Data],2,FALSE)</f>
        <v>2.5</v>
      </c>
    </row>
    <row r="620" spans="2:15" ht="15" customHeight="1" x14ac:dyDescent="0.2">
      <c r="B620" t="s">
        <v>2829</v>
      </c>
      <c r="C620" s="1">
        <v>41055.985000000001</v>
      </c>
      <c r="D620" s="4">
        <v>1000000</v>
      </c>
      <c r="E620">
        <v>1000000</v>
      </c>
      <c r="F620" t="s">
        <v>40</v>
      </c>
      <c r="G620" s="10">
        <f>tblSalaries[[#This Row],[clean Salary (in local currency)]]*VLOOKUP(tblSalaries[[#This Row],[Currency]],tblXrate[#Data],2,FALSE)/1000</f>
        <v>17.807916687442567</v>
      </c>
      <c r="H620" t="s">
        <v>966</v>
      </c>
      <c r="I620" t="s">
        <v>20</v>
      </c>
      <c r="J620" t="s">
        <v>8</v>
      </c>
      <c r="K620" s="10" t="str">
        <f>VLOOKUP(tblSalaries[[#This Row],[Where do you work]],tblCountries[[Actual]:[Mapping2]],3,FALSE)</f>
        <v>India</v>
      </c>
      <c r="L620" t="s">
        <v>9</v>
      </c>
      <c r="M620">
        <v>10</v>
      </c>
      <c r="N620" s="10" t="str">
        <f>VLOOKUP(tblSalaries[[#This Row],[Years of Experience]],Table3[#Data],2,FALSE)</f>
        <v>7-10</v>
      </c>
      <c r="O620" s="10">
        <f>VLOOKUP(tblSalaries[[#This Row],[How many hours of a day you work on Excel]],Table8[#Data],2,FALSE)</f>
        <v>5</v>
      </c>
    </row>
    <row r="621" spans="2:15" ht="15" customHeight="1" x14ac:dyDescent="0.2">
      <c r="B621" t="s">
        <v>3262</v>
      </c>
      <c r="C621" s="1">
        <v>41058.483252314814</v>
      </c>
      <c r="D621" s="4" t="s">
        <v>1435</v>
      </c>
      <c r="E621">
        <v>1000000</v>
      </c>
      <c r="F621" t="s">
        <v>40</v>
      </c>
      <c r="G621" s="10">
        <f>tblSalaries[[#This Row],[clean Salary (in local currency)]]*VLOOKUP(tblSalaries[[#This Row],[Currency]],tblXrate[#Data],2,FALSE)/1000</f>
        <v>17.807916687442567</v>
      </c>
      <c r="H621" t="s">
        <v>52</v>
      </c>
      <c r="I621" t="s">
        <v>52</v>
      </c>
      <c r="J621" t="s">
        <v>8</v>
      </c>
      <c r="K621" s="10" t="str">
        <f>VLOOKUP(tblSalaries[[#This Row],[Where do you work]],tblCountries[[Actual]:[Mapping2]],3,FALSE)</f>
        <v>India</v>
      </c>
      <c r="L621" t="s">
        <v>18</v>
      </c>
      <c r="M621">
        <v>10</v>
      </c>
      <c r="N621" s="10" t="str">
        <f>VLOOKUP(tblSalaries[[#This Row],[Years of Experience]],Table3[#Data],2,FALSE)</f>
        <v>7-10</v>
      </c>
      <c r="O621" s="10">
        <f>VLOOKUP(tblSalaries[[#This Row],[How many hours of a day you work on Excel]],Table8[#Data],2,FALSE)</f>
        <v>2.5</v>
      </c>
    </row>
    <row r="622" spans="2:15" ht="15" customHeight="1" x14ac:dyDescent="0.2">
      <c r="B622" t="s">
        <v>3796</v>
      </c>
      <c r="C622" s="1">
        <v>41073.767361111109</v>
      </c>
      <c r="D622" s="4" t="s">
        <v>1934</v>
      </c>
      <c r="E622">
        <v>1000000</v>
      </c>
      <c r="F622" t="s">
        <v>40</v>
      </c>
      <c r="G622" s="10">
        <f>tblSalaries[[#This Row],[clean Salary (in local currency)]]*VLOOKUP(tblSalaries[[#This Row],[Currency]],tblXrate[#Data],2,FALSE)/1000</f>
        <v>17.807916687442567</v>
      </c>
      <c r="H622" t="s">
        <v>1935</v>
      </c>
      <c r="I622" t="s">
        <v>52</v>
      </c>
      <c r="J622" t="s">
        <v>8</v>
      </c>
      <c r="K622" s="10" t="str">
        <f>VLOOKUP(tblSalaries[[#This Row],[Where do you work]],tblCountries[[Actual]:[Mapping2]],3,FALSE)</f>
        <v>India</v>
      </c>
      <c r="L622" t="s">
        <v>18</v>
      </c>
      <c r="M622">
        <v>10</v>
      </c>
      <c r="N622" s="10" t="str">
        <f>VLOOKUP(tblSalaries[[#This Row],[Years of Experience]],Table3[#Data],2,FALSE)</f>
        <v>7-10</v>
      </c>
      <c r="O622" s="10">
        <f>VLOOKUP(tblSalaries[[#This Row],[How many hours of a day you work on Excel]],Table8[#Data],2,FALSE)</f>
        <v>2.5</v>
      </c>
    </row>
    <row r="623" spans="2:15" ht="15" customHeight="1" x14ac:dyDescent="0.2">
      <c r="B623" t="s">
        <v>2589</v>
      </c>
      <c r="C623" s="1">
        <v>41055.340775462966</v>
      </c>
      <c r="D623" s="4">
        <v>8000</v>
      </c>
      <c r="E623">
        <v>96000</v>
      </c>
      <c r="F623" t="s">
        <v>3910</v>
      </c>
      <c r="G623" s="10">
        <f>tblSalaries[[#This Row],[clean Salary (in local currency)]]*VLOOKUP(tblSalaries[[#This Row],[Currency]],tblXrate[#Data],2,FALSE)/1000</f>
        <v>15.09218020692008</v>
      </c>
      <c r="H623" t="s">
        <v>689</v>
      </c>
      <c r="I623" t="s">
        <v>310</v>
      </c>
      <c r="J623" t="s">
        <v>690</v>
      </c>
      <c r="K623" s="10" t="str">
        <f>VLOOKUP(tblSalaries[[#This Row],[Where do you work]],tblCountries[[Actual]:[Mapping2]],3,FALSE)</f>
        <v>East&amp;South Asia</v>
      </c>
      <c r="L623" t="s">
        <v>9</v>
      </c>
      <c r="M623">
        <v>10</v>
      </c>
      <c r="N623" s="10" t="str">
        <f>VLOOKUP(tblSalaries[[#This Row],[Years of Experience]],Table3[#Data],2,FALSE)</f>
        <v>7-10</v>
      </c>
      <c r="O623" s="10">
        <f>VLOOKUP(tblSalaries[[#This Row],[How many hours of a day you work on Excel]],Table8[#Data],2,FALSE)</f>
        <v>5</v>
      </c>
    </row>
    <row r="624" spans="2:15" ht="15" customHeight="1" x14ac:dyDescent="0.2">
      <c r="B624" t="s">
        <v>3043</v>
      </c>
      <c r="C624" s="1">
        <v>41057.605682870373</v>
      </c>
      <c r="D624" s="4">
        <v>120000</v>
      </c>
      <c r="E624">
        <v>120000</v>
      </c>
      <c r="F624" t="s">
        <v>585</v>
      </c>
      <c r="G624" s="10">
        <f>tblSalaries[[#This Row],[clean Salary (in local currency)]]*VLOOKUP(tblSalaries[[#This Row],[Currency]],tblXrate[#Data],2,FALSE)/1000</f>
        <v>14.630613583549337</v>
      </c>
      <c r="H624" t="s">
        <v>344</v>
      </c>
      <c r="I624" t="s">
        <v>4001</v>
      </c>
      <c r="J624" t="s">
        <v>48</v>
      </c>
      <c r="K624" s="10" t="str">
        <f>VLOOKUP(tblSalaries[[#This Row],[Where do you work]],tblCountries[[Actual]:[Mapping2]],3,FALSE)</f>
        <v>Africa</v>
      </c>
      <c r="L624" t="s">
        <v>9</v>
      </c>
      <c r="M624">
        <v>10</v>
      </c>
      <c r="N624" s="10" t="str">
        <f>VLOOKUP(tblSalaries[[#This Row],[Years of Experience]],Table3[#Data],2,FALSE)</f>
        <v>7-10</v>
      </c>
      <c r="O624" s="10">
        <f>VLOOKUP(tblSalaries[[#This Row],[How many hours of a day you work on Excel]],Table8[#Data],2,FALSE)</f>
        <v>5</v>
      </c>
    </row>
    <row r="625" spans="2:15" ht="15" customHeight="1" x14ac:dyDescent="0.2">
      <c r="B625" t="s">
        <v>3258</v>
      </c>
      <c r="C625" s="1">
        <v>41058.450381944444</v>
      </c>
      <c r="D625" s="4" t="s">
        <v>1429</v>
      </c>
      <c r="E625">
        <v>11800</v>
      </c>
      <c r="F625" t="s">
        <v>6</v>
      </c>
      <c r="G625" s="10">
        <f>tblSalaries[[#This Row],[clean Salary (in local currency)]]*VLOOKUP(tblSalaries[[#This Row],[Currency]],tblXrate[#Data],2,FALSE)/1000</f>
        <v>11.8</v>
      </c>
      <c r="H625" t="s">
        <v>1430</v>
      </c>
      <c r="I625" t="s">
        <v>20</v>
      </c>
      <c r="J625" t="s">
        <v>8</v>
      </c>
      <c r="K625" s="10" t="str">
        <f>VLOOKUP(tblSalaries[[#This Row],[Where do you work]],tblCountries[[Actual]:[Mapping2]],3,FALSE)</f>
        <v>India</v>
      </c>
      <c r="L625" t="s">
        <v>9</v>
      </c>
      <c r="M625">
        <v>10</v>
      </c>
      <c r="N625" s="10" t="str">
        <f>VLOOKUP(tblSalaries[[#This Row],[Years of Experience]],Table3[#Data],2,FALSE)</f>
        <v>7-10</v>
      </c>
      <c r="O625" s="10">
        <f>VLOOKUP(tblSalaries[[#This Row],[How many hours of a day you work on Excel]],Table8[#Data],2,FALSE)</f>
        <v>5</v>
      </c>
    </row>
    <row r="626" spans="2:15" ht="15" customHeight="1" x14ac:dyDescent="0.2">
      <c r="B626" t="s">
        <v>3073</v>
      </c>
      <c r="C626" s="1">
        <v>41057.660787037035</v>
      </c>
      <c r="D626" s="4" t="s">
        <v>1225</v>
      </c>
      <c r="E626">
        <v>600000</v>
      </c>
      <c r="F626" t="s">
        <v>40</v>
      </c>
      <c r="G626" s="10">
        <f>tblSalaries[[#This Row],[clean Salary (in local currency)]]*VLOOKUP(tblSalaries[[#This Row],[Currency]],tblXrate[#Data],2,FALSE)/1000</f>
        <v>10.684750012465541</v>
      </c>
      <c r="H626" t="s">
        <v>1226</v>
      </c>
      <c r="I626" t="s">
        <v>20</v>
      </c>
      <c r="J626" t="s">
        <v>8</v>
      </c>
      <c r="K626" s="10" t="str">
        <f>VLOOKUP(tblSalaries[[#This Row],[Where do you work]],tblCountries[[Actual]:[Mapping2]],3,FALSE)</f>
        <v>India</v>
      </c>
      <c r="L626" t="s">
        <v>9</v>
      </c>
      <c r="M626">
        <v>10</v>
      </c>
      <c r="N626" s="10" t="str">
        <f>VLOOKUP(tblSalaries[[#This Row],[Years of Experience]],Table3[#Data],2,FALSE)</f>
        <v>7-10</v>
      </c>
      <c r="O626" s="10">
        <f>VLOOKUP(tblSalaries[[#This Row],[How many hours of a day you work on Excel]],Table8[#Data],2,FALSE)</f>
        <v>5</v>
      </c>
    </row>
    <row r="627" spans="2:15" ht="15" customHeight="1" x14ac:dyDescent="0.2">
      <c r="B627" t="s">
        <v>3057</v>
      </c>
      <c r="C627" s="1">
        <v>41057.636342592596</v>
      </c>
      <c r="D627" s="4" t="s">
        <v>1209</v>
      </c>
      <c r="E627">
        <v>438000</v>
      </c>
      <c r="F627" t="s">
        <v>40</v>
      </c>
      <c r="G627" s="10">
        <f>tblSalaries[[#This Row],[clean Salary (in local currency)]]*VLOOKUP(tblSalaries[[#This Row],[Currency]],tblXrate[#Data],2,FALSE)/1000</f>
        <v>7.7998675090998448</v>
      </c>
      <c r="H627" t="s">
        <v>1210</v>
      </c>
      <c r="I627" t="s">
        <v>20</v>
      </c>
      <c r="J627" t="s">
        <v>8</v>
      </c>
      <c r="K627" s="10" t="str">
        <f>VLOOKUP(tblSalaries[[#This Row],[Where do you work]],tblCountries[[Actual]:[Mapping2]],3,FALSE)</f>
        <v>India</v>
      </c>
      <c r="L627" t="s">
        <v>25</v>
      </c>
      <c r="M627">
        <v>10</v>
      </c>
      <c r="N627" s="10" t="str">
        <f>VLOOKUP(tblSalaries[[#This Row],[Years of Experience]],Table3[#Data],2,FALSE)</f>
        <v>7-10</v>
      </c>
      <c r="O627" s="10">
        <f>VLOOKUP(tblSalaries[[#This Row],[How many hours of a day you work on Excel]],Table8[#Data],2,FALSE)</f>
        <v>1.5</v>
      </c>
    </row>
    <row r="628" spans="2:15" ht="15" customHeight="1" x14ac:dyDescent="0.2">
      <c r="B628" t="s">
        <v>3018</v>
      </c>
      <c r="C628" s="1">
        <v>41057.543703703705</v>
      </c>
      <c r="D628" s="4" t="s">
        <v>1174</v>
      </c>
      <c r="E628">
        <v>420000</v>
      </c>
      <c r="F628" t="s">
        <v>40</v>
      </c>
      <c r="G628" s="10">
        <f>tblSalaries[[#This Row],[clean Salary (in local currency)]]*VLOOKUP(tblSalaries[[#This Row],[Currency]],tblXrate[#Data],2,FALSE)/1000</f>
        <v>7.479325008725878</v>
      </c>
      <c r="H628" t="s">
        <v>20</v>
      </c>
      <c r="I628" t="s">
        <v>20</v>
      </c>
      <c r="J628" t="s">
        <v>8</v>
      </c>
      <c r="K628" s="10" t="str">
        <f>VLOOKUP(tblSalaries[[#This Row],[Where do you work]],tblCountries[[Actual]:[Mapping2]],3,FALSE)</f>
        <v>India</v>
      </c>
      <c r="L628" t="s">
        <v>18</v>
      </c>
      <c r="M628">
        <v>10</v>
      </c>
      <c r="N628" s="10" t="str">
        <f>VLOOKUP(tblSalaries[[#This Row],[Years of Experience]],Table3[#Data],2,FALSE)</f>
        <v>7-10</v>
      </c>
      <c r="O628" s="10">
        <f>VLOOKUP(tblSalaries[[#This Row],[How many hours of a day you work on Excel]],Table8[#Data],2,FALSE)</f>
        <v>2.5</v>
      </c>
    </row>
    <row r="629" spans="2:15" ht="15" customHeight="1" x14ac:dyDescent="0.2">
      <c r="B629" t="s">
        <v>2605</v>
      </c>
      <c r="C629" s="1">
        <v>41055.417685185188</v>
      </c>
      <c r="D629" s="4">
        <v>380000</v>
      </c>
      <c r="E629">
        <v>380000</v>
      </c>
      <c r="F629" t="s">
        <v>40</v>
      </c>
      <c r="G629" s="10">
        <f>tblSalaries[[#This Row],[clean Salary (in local currency)]]*VLOOKUP(tblSalaries[[#This Row],[Currency]],tblXrate[#Data],2,FALSE)/1000</f>
        <v>6.7670083412281752</v>
      </c>
      <c r="H629" t="s">
        <v>709</v>
      </c>
      <c r="I629" t="s">
        <v>52</v>
      </c>
      <c r="J629" t="s">
        <v>8</v>
      </c>
      <c r="K629" s="10" t="str">
        <f>VLOOKUP(tblSalaries[[#This Row],[Where do you work]],tblCountries[[Actual]:[Mapping2]],3,FALSE)</f>
        <v>India</v>
      </c>
      <c r="L629" t="s">
        <v>9</v>
      </c>
      <c r="M629">
        <v>10</v>
      </c>
      <c r="N629" s="10" t="str">
        <f>VLOOKUP(tblSalaries[[#This Row],[Years of Experience]],Table3[#Data],2,FALSE)</f>
        <v>7-10</v>
      </c>
      <c r="O629" s="10">
        <f>VLOOKUP(tblSalaries[[#This Row],[How many hours of a day you work on Excel]],Table8[#Data],2,FALSE)</f>
        <v>5</v>
      </c>
    </row>
    <row r="630" spans="2:15" ht="15" customHeight="1" x14ac:dyDescent="0.2">
      <c r="B630" t="s">
        <v>2833</v>
      </c>
      <c r="C630" s="1">
        <v>41056.005462962959</v>
      </c>
      <c r="D630" s="4">
        <v>6000</v>
      </c>
      <c r="E630">
        <v>6000</v>
      </c>
      <c r="F630" t="s">
        <v>6</v>
      </c>
      <c r="G630" s="10">
        <f>tblSalaries[[#This Row],[clean Salary (in local currency)]]*VLOOKUP(tblSalaries[[#This Row],[Currency]],tblXrate[#Data],2,FALSE)/1000</f>
        <v>6</v>
      </c>
      <c r="H630" t="s">
        <v>970</v>
      </c>
      <c r="I630" t="s">
        <v>20</v>
      </c>
      <c r="J630" t="s">
        <v>971</v>
      </c>
      <c r="K630" s="10" t="str">
        <f>VLOOKUP(tblSalaries[[#This Row],[Where do you work]],tblCountries[[Actual]:[Mapping2]],3,FALSE)</f>
        <v>Sou&amp;Cen America</v>
      </c>
      <c r="L630" t="s">
        <v>25</v>
      </c>
      <c r="M630">
        <v>10</v>
      </c>
      <c r="N630" s="10" t="str">
        <f>VLOOKUP(tblSalaries[[#This Row],[Years of Experience]],Table3[#Data],2,FALSE)</f>
        <v>7-10</v>
      </c>
      <c r="O630" s="10">
        <f>VLOOKUP(tblSalaries[[#This Row],[How many hours of a day you work on Excel]],Table8[#Data],2,FALSE)</f>
        <v>1.5</v>
      </c>
    </row>
    <row r="631" spans="2:15" ht="15" customHeight="1" x14ac:dyDescent="0.2">
      <c r="B631" t="s">
        <v>2871</v>
      </c>
      <c r="C631" s="1">
        <v>41056.52447916667</v>
      </c>
      <c r="D631" s="4" t="s">
        <v>1012</v>
      </c>
      <c r="E631">
        <v>300000</v>
      </c>
      <c r="F631" t="s">
        <v>40</v>
      </c>
      <c r="G631" s="10">
        <f>tblSalaries[[#This Row],[clean Salary (in local currency)]]*VLOOKUP(tblSalaries[[#This Row],[Currency]],tblXrate[#Data],2,FALSE)/1000</f>
        <v>5.3423750062327704</v>
      </c>
      <c r="H631" t="s">
        <v>1013</v>
      </c>
      <c r="I631" t="s">
        <v>20</v>
      </c>
      <c r="J631" t="s">
        <v>8</v>
      </c>
      <c r="K631" s="10" t="str">
        <f>VLOOKUP(tblSalaries[[#This Row],[Where do you work]],tblCountries[[Actual]:[Mapping2]],3,FALSE)</f>
        <v>India</v>
      </c>
      <c r="L631" t="s">
        <v>25</v>
      </c>
      <c r="M631">
        <v>10</v>
      </c>
      <c r="N631" s="10" t="str">
        <f>VLOOKUP(tblSalaries[[#This Row],[Years of Experience]],Table3[#Data],2,FALSE)</f>
        <v>7-10</v>
      </c>
      <c r="O631" s="10">
        <f>VLOOKUP(tblSalaries[[#This Row],[How many hours of a day you work on Excel]],Table8[#Data],2,FALSE)</f>
        <v>1.5</v>
      </c>
    </row>
    <row r="632" spans="2:15" ht="15" customHeight="1" x14ac:dyDescent="0.2">
      <c r="B632" t="s">
        <v>3849</v>
      </c>
      <c r="C632" s="1">
        <v>41077.533935185187</v>
      </c>
      <c r="D632" s="4">
        <v>5000</v>
      </c>
      <c r="E632">
        <v>5000</v>
      </c>
      <c r="F632" t="s">
        <v>6</v>
      </c>
      <c r="G632" s="10">
        <f>tblSalaries[[#This Row],[clean Salary (in local currency)]]*VLOOKUP(tblSalaries[[#This Row],[Currency]],tblXrate[#Data],2,FALSE)/1000</f>
        <v>5</v>
      </c>
      <c r="H632" t="s">
        <v>1112</v>
      </c>
      <c r="I632" t="s">
        <v>20</v>
      </c>
      <c r="J632" t="s">
        <v>8</v>
      </c>
      <c r="K632" s="10" t="str">
        <f>VLOOKUP(tblSalaries[[#This Row],[Where do you work]],tblCountries[[Actual]:[Mapping2]],3,FALSE)</f>
        <v>India</v>
      </c>
      <c r="L632" t="s">
        <v>18</v>
      </c>
      <c r="M632">
        <v>10</v>
      </c>
      <c r="N632" s="10" t="str">
        <f>VLOOKUP(tblSalaries[[#This Row],[Years of Experience]],Table3[#Data],2,FALSE)</f>
        <v>7-10</v>
      </c>
      <c r="O632" s="10">
        <f>VLOOKUP(tblSalaries[[#This Row],[How many hours of a day you work on Excel]],Table8[#Data],2,FALSE)</f>
        <v>2.5</v>
      </c>
    </row>
    <row r="633" spans="2:15" ht="15" customHeight="1" x14ac:dyDescent="0.2">
      <c r="B633" t="s">
        <v>2891</v>
      </c>
      <c r="C633" s="1">
        <v>41056.625717592593</v>
      </c>
      <c r="D633" s="4" t="s">
        <v>1040</v>
      </c>
      <c r="E633">
        <v>168000</v>
      </c>
      <c r="F633" t="s">
        <v>3951</v>
      </c>
      <c r="G633" s="10">
        <f>tblSalaries[[#This Row],[clean Salary (in local currency)]]*VLOOKUP(tblSalaries[[#This Row],[Currency]],tblXrate[#Data],2,FALSE)/1000</f>
        <v>3.9824487793083341</v>
      </c>
      <c r="H633" t="s">
        <v>1041</v>
      </c>
      <c r="I633" t="s">
        <v>20</v>
      </c>
      <c r="J633" t="s">
        <v>347</v>
      </c>
      <c r="K633" s="10" t="str">
        <f>VLOOKUP(tblSalaries[[#This Row],[Where do you work]],tblCountries[[Actual]:[Mapping2]],3,FALSE)</f>
        <v>East&amp;South Asia</v>
      </c>
      <c r="L633" t="s">
        <v>9</v>
      </c>
      <c r="M633">
        <v>10</v>
      </c>
      <c r="N633" s="10" t="str">
        <f>VLOOKUP(tblSalaries[[#This Row],[Years of Experience]],Table3[#Data],2,FALSE)</f>
        <v>7-10</v>
      </c>
      <c r="O633" s="10">
        <f>VLOOKUP(tblSalaries[[#This Row],[How many hours of a day you work on Excel]],Table8[#Data],2,FALSE)</f>
        <v>5</v>
      </c>
    </row>
    <row r="634" spans="2:15" ht="15" customHeight="1" x14ac:dyDescent="0.2">
      <c r="B634" t="s">
        <v>2989</v>
      </c>
      <c r="C634" s="1">
        <v>41057.435972222222</v>
      </c>
      <c r="D634" s="4">
        <v>180000</v>
      </c>
      <c r="E634">
        <v>180000</v>
      </c>
      <c r="F634" t="s">
        <v>40</v>
      </c>
      <c r="G634" s="10">
        <f>tblSalaries[[#This Row],[clean Salary (in local currency)]]*VLOOKUP(tblSalaries[[#This Row],[Currency]],tblXrate[#Data],2,FALSE)/1000</f>
        <v>3.2054250037396623</v>
      </c>
      <c r="H634" t="s">
        <v>1136</v>
      </c>
      <c r="I634" t="s">
        <v>20</v>
      </c>
      <c r="J634" t="s">
        <v>1137</v>
      </c>
      <c r="K634" s="10" t="str">
        <f>VLOOKUP(tblSalaries[[#This Row],[Where do you work]],tblCountries[[Actual]:[Mapping2]],3,FALSE)</f>
        <v>India</v>
      </c>
      <c r="L634" t="s">
        <v>9</v>
      </c>
      <c r="M634">
        <v>10</v>
      </c>
      <c r="N634" s="10" t="str">
        <f>VLOOKUP(tblSalaries[[#This Row],[Years of Experience]],Table3[#Data],2,FALSE)</f>
        <v>7-10</v>
      </c>
      <c r="O634" s="10">
        <f>VLOOKUP(tblSalaries[[#This Row],[How many hours of a day you work on Excel]],Table8[#Data],2,FALSE)</f>
        <v>5</v>
      </c>
    </row>
    <row r="635" spans="2:15" ht="15" customHeight="1" x14ac:dyDescent="0.2">
      <c r="B635" t="s">
        <v>3135</v>
      </c>
      <c r="C635" s="1">
        <v>41057.863553240742</v>
      </c>
      <c r="D635" s="4">
        <v>168000</v>
      </c>
      <c r="E635">
        <v>168000</v>
      </c>
      <c r="F635" t="s">
        <v>32</v>
      </c>
      <c r="G635" s="10">
        <f>tblSalaries[[#This Row],[clean Salary (in local currency)]]*VLOOKUP(tblSalaries[[#This Row],[Currency]],tblXrate[#Data],2,FALSE)/1000</f>
        <v>1.783166904422254</v>
      </c>
      <c r="H635" t="s">
        <v>1290</v>
      </c>
      <c r="I635" t="s">
        <v>310</v>
      </c>
      <c r="J635" t="s">
        <v>17</v>
      </c>
      <c r="K635" s="10" t="str">
        <f>VLOOKUP(tblSalaries[[#This Row],[Where do you work]],tblCountries[[Actual]:[Mapping2]],3,FALSE)</f>
        <v>East&amp;South Asia</v>
      </c>
      <c r="L635" t="s">
        <v>9</v>
      </c>
      <c r="M635">
        <v>10</v>
      </c>
      <c r="N635" s="10" t="str">
        <f>VLOOKUP(tblSalaries[[#This Row],[Years of Experience]],Table3[#Data],2,FALSE)</f>
        <v>7-10</v>
      </c>
      <c r="O635" s="10">
        <f>VLOOKUP(tblSalaries[[#This Row],[How many hours of a day you work on Excel]],Table8[#Data],2,FALSE)</f>
        <v>5</v>
      </c>
    </row>
    <row r="636" spans="2:15" ht="15" customHeight="1" x14ac:dyDescent="0.2">
      <c r="B636" t="s">
        <v>3406</v>
      </c>
      <c r="C636" s="1">
        <v>41059.095856481479</v>
      </c>
      <c r="D636" s="4" t="s">
        <v>1585</v>
      </c>
      <c r="E636">
        <v>92000</v>
      </c>
      <c r="F636" t="s">
        <v>6</v>
      </c>
      <c r="G636" s="10">
        <f>tblSalaries[[#This Row],[clean Salary (in local currency)]]*VLOOKUP(tblSalaries[[#This Row],[Currency]],tblXrate[#Data],2,FALSE)/1000</f>
        <v>92</v>
      </c>
      <c r="H636" t="s">
        <v>488</v>
      </c>
      <c r="I636" t="s">
        <v>488</v>
      </c>
      <c r="J636" t="s">
        <v>15</v>
      </c>
      <c r="K636" s="10" t="str">
        <f>VLOOKUP(tblSalaries[[#This Row],[Where do you work]],tblCountries[[Actual]:[Mapping2]],3,FALSE)</f>
        <v>USA</v>
      </c>
      <c r="L636" t="s">
        <v>18</v>
      </c>
      <c r="M636">
        <v>9</v>
      </c>
      <c r="N636" s="10" t="str">
        <f>VLOOKUP(tblSalaries[[#This Row],[Years of Experience]],Table3[#Data],2,FALSE)</f>
        <v>7-10</v>
      </c>
      <c r="O636" s="10">
        <f>VLOOKUP(tblSalaries[[#This Row],[How many hours of a day you work on Excel]],Table8[#Data],2,FALSE)</f>
        <v>2.5</v>
      </c>
    </row>
    <row r="637" spans="2:15" ht="15" customHeight="1" x14ac:dyDescent="0.2">
      <c r="B637" t="s">
        <v>3665</v>
      </c>
      <c r="C637" s="1">
        <v>41065.947534722225</v>
      </c>
      <c r="D637" s="4">
        <v>92000</v>
      </c>
      <c r="E637">
        <v>92000</v>
      </c>
      <c r="F637" t="s">
        <v>6</v>
      </c>
      <c r="G637" s="10">
        <f>tblSalaries[[#This Row],[clean Salary (in local currency)]]*VLOOKUP(tblSalaries[[#This Row],[Currency]],tblXrate[#Data],2,FALSE)/1000</f>
        <v>92</v>
      </c>
      <c r="H637" t="s">
        <v>1832</v>
      </c>
      <c r="I637" t="s">
        <v>20</v>
      </c>
      <c r="J637" t="s">
        <v>15</v>
      </c>
      <c r="K637" s="10" t="str">
        <f>VLOOKUP(tblSalaries[[#This Row],[Where do you work]],tblCountries[[Actual]:[Mapping2]],3,FALSE)</f>
        <v>USA</v>
      </c>
      <c r="L637" t="s">
        <v>9</v>
      </c>
      <c r="M637">
        <v>9</v>
      </c>
      <c r="N637" s="10" t="str">
        <f>VLOOKUP(tblSalaries[[#This Row],[Years of Experience]],Table3[#Data],2,FALSE)</f>
        <v>7-10</v>
      </c>
      <c r="O637" s="10">
        <f>VLOOKUP(tblSalaries[[#This Row],[How many hours of a day you work on Excel]],Table8[#Data],2,FALSE)</f>
        <v>5</v>
      </c>
    </row>
    <row r="638" spans="2:15" ht="15" customHeight="1" x14ac:dyDescent="0.2">
      <c r="B638" t="s">
        <v>3457</v>
      </c>
      <c r="C638" s="1">
        <v>41059.792592592596</v>
      </c>
      <c r="D638" s="4">
        <v>85000</v>
      </c>
      <c r="E638">
        <v>85000</v>
      </c>
      <c r="F638" t="s">
        <v>6</v>
      </c>
      <c r="G638" s="10">
        <f>tblSalaries[[#This Row],[clean Salary (in local currency)]]*VLOOKUP(tblSalaries[[#This Row],[Currency]],tblXrate[#Data],2,FALSE)/1000</f>
        <v>85</v>
      </c>
      <c r="H638" t="s">
        <v>1639</v>
      </c>
      <c r="I638" t="s">
        <v>20</v>
      </c>
      <c r="J638" t="s">
        <v>15</v>
      </c>
      <c r="K638" s="10" t="str">
        <f>VLOOKUP(tblSalaries[[#This Row],[Where do you work]],tblCountries[[Actual]:[Mapping2]],3,FALSE)</f>
        <v>USA</v>
      </c>
      <c r="L638" t="s">
        <v>9</v>
      </c>
      <c r="M638">
        <v>9</v>
      </c>
      <c r="N638" s="10" t="str">
        <f>VLOOKUP(tblSalaries[[#This Row],[Years of Experience]],Table3[#Data],2,FALSE)</f>
        <v>7-10</v>
      </c>
      <c r="O638" s="10">
        <f>VLOOKUP(tblSalaries[[#This Row],[How many hours of a day you work on Excel]],Table8[#Data],2,FALSE)</f>
        <v>5</v>
      </c>
    </row>
    <row r="639" spans="2:15" ht="15" customHeight="1" x14ac:dyDescent="0.2">
      <c r="B639" t="s">
        <v>3740</v>
      </c>
      <c r="C639" s="1">
        <v>41070.104131944441</v>
      </c>
      <c r="D639" s="4">
        <v>80000</v>
      </c>
      <c r="E639">
        <v>80000</v>
      </c>
      <c r="F639" t="s">
        <v>6</v>
      </c>
      <c r="G639" s="10">
        <f>tblSalaries[[#This Row],[clean Salary (in local currency)]]*VLOOKUP(tblSalaries[[#This Row],[Currency]],tblXrate[#Data],2,FALSE)/1000</f>
        <v>80</v>
      </c>
      <c r="H639" t="s">
        <v>279</v>
      </c>
      <c r="I639" t="s">
        <v>279</v>
      </c>
      <c r="J639" t="s">
        <v>143</v>
      </c>
      <c r="K639" s="10" t="str">
        <f>VLOOKUP(tblSalaries[[#This Row],[Where do you work]],tblCountries[[Actual]:[Mapping2]],3,FALSE)</f>
        <v>Sou&amp;Cen America</v>
      </c>
      <c r="L639" t="s">
        <v>25</v>
      </c>
      <c r="M639">
        <v>9</v>
      </c>
      <c r="N639" s="10" t="str">
        <f>VLOOKUP(tblSalaries[[#This Row],[Years of Experience]],Table3[#Data],2,FALSE)</f>
        <v>7-10</v>
      </c>
      <c r="O639" s="10">
        <f>VLOOKUP(tblSalaries[[#This Row],[How many hours of a day you work on Excel]],Table8[#Data],2,FALSE)</f>
        <v>1.5</v>
      </c>
    </row>
    <row r="640" spans="2:15" ht="15" customHeight="1" x14ac:dyDescent="0.2">
      <c r="B640" t="s">
        <v>3805</v>
      </c>
      <c r="C640" s="1">
        <v>41074.303252314814</v>
      </c>
      <c r="D640" s="4">
        <v>80000</v>
      </c>
      <c r="E640">
        <v>80000</v>
      </c>
      <c r="F640" t="s">
        <v>6</v>
      </c>
      <c r="G640" s="10">
        <f>tblSalaries[[#This Row],[clean Salary (in local currency)]]*VLOOKUP(tblSalaries[[#This Row],[Currency]],tblXrate[#Data],2,FALSE)/1000</f>
        <v>80</v>
      </c>
      <c r="H640" t="s">
        <v>1941</v>
      </c>
      <c r="I640" t="s">
        <v>488</v>
      </c>
      <c r="J640" t="s">
        <v>15</v>
      </c>
      <c r="K640" s="10" t="str">
        <f>VLOOKUP(tblSalaries[[#This Row],[Where do you work]],tblCountries[[Actual]:[Mapping2]],3,FALSE)</f>
        <v>USA</v>
      </c>
      <c r="L640" t="s">
        <v>9</v>
      </c>
      <c r="M640">
        <v>9</v>
      </c>
      <c r="N640" s="10" t="str">
        <f>VLOOKUP(tblSalaries[[#This Row],[Years of Experience]],Table3[#Data],2,FALSE)</f>
        <v>7-10</v>
      </c>
      <c r="O640" s="10">
        <f>VLOOKUP(tblSalaries[[#This Row],[How many hours of a day you work on Excel]],Table8[#Data],2,FALSE)</f>
        <v>5</v>
      </c>
    </row>
    <row r="641" spans="2:15" ht="15" customHeight="1" x14ac:dyDescent="0.2">
      <c r="B641" t="s">
        <v>3403</v>
      </c>
      <c r="C641" s="1">
        <v>41059.075208333335</v>
      </c>
      <c r="D641" s="4">
        <v>75000</v>
      </c>
      <c r="E641">
        <v>75000</v>
      </c>
      <c r="F641" t="s">
        <v>6</v>
      </c>
      <c r="G641" s="10">
        <f>tblSalaries[[#This Row],[clean Salary (in local currency)]]*VLOOKUP(tblSalaries[[#This Row],[Currency]],tblXrate[#Data],2,FALSE)/1000</f>
        <v>75</v>
      </c>
      <c r="H641" t="s">
        <v>1582</v>
      </c>
      <c r="I641" t="s">
        <v>52</v>
      </c>
      <c r="J641" t="s">
        <v>15</v>
      </c>
      <c r="K641" s="10" t="str">
        <f>VLOOKUP(tblSalaries[[#This Row],[Where do you work]],tblCountries[[Actual]:[Mapping2]],3,FALSE)</f>
        <v>USA</v>
      </c>
      <c r="L641" t="s">
        <v>25</v>
      </c>
      <c r="M641">
        <v>9</v>
      </c>
      <c r="N641" s="10" t="str">
        <f>VLOOKUP(tblSalaries[[#This Row],[Years of Experience]],Table3[#Data],2,FALSE)</f>
        <v>7-10</v>
      </c>
      <c r="O641" s="10">
        <f>VLOOKUP(tblSalaries[[#This Row],[How many hours of a day you work on Excel]],Table8[#Data],2,FALSE)</f>
        <v>1.5</v>
      </c>
    </row>
    <row r="642" spans="2:15" ht="15" customHeight="1" x14ac:dyDescent="0.2">
      <c r="B642" t="s">
        <v>3564</v>
      </c>
      <c r="C642" s="1">
        <v>41061.755636574075</v>
      </c>
      <c r="D642" s="4" t="s">
        <v>1743</v>
      </c>
      <c r="E642">
        <v>75000</v>
      </c>
      <c r="F642" t="s">
        <v>6</v>
      </c>
      <c r="G642" s="10">
        <f>tblSalaries[[#This Row],[clean Salary (in local currency)]]*VLOOKUP(tblSalaries[[#This Row],[Currency]],tblXrate[#Data],2,FALSE)/1000</f>
        <v>75</v>
      </c>
      <c r="H642" t="s">
        <v>356</v>
      </c>
      <c r="I642" t="s">
        <v>356</v>
      </c>
      <c r="J642" t="s">
        <v>24</v>
      </c>
      <c r="K642" s="10" t="str">
        <f>VLOOKUP(tblSalaries[[#This Row],[Where do you work]],tblCountries[[Actual]:[Mapping2]],3,FALSE)</f>
        <v>EU-16</v>
      </c>
      <c r="L642" t="s">
        <v>18</v>
      </c>
      <c r="M642">
        <v>9</v>
      </c>
      <c r="N642" s="10" t="str">
        <f>VLOOKUP(tblSalaries[[#This Row],[Years of Experience]],Table3[#Data],2,FALSE)</f>
        <v>7-10</v>
      </c>
      <c r="O642" s="10">
        <f>VLOOKUP(tblSalaries[[#This Row],[How many hours of a day you work on Excel]],Table8[#Data],2,FALSE)</f>
        <v>2.5</v>
      </c>
    </row>
    <row r="643" spans="2:15" ht="15" customHeight="1" x14ac:dyDescent="0.2">
      <c r="B643" t="s">
        <v>3622</v>
      </c>
      <c r="C643" s="1">
        <v>41064.188807870371</v>
      </c>
      <c r="D643" s="4">
        <v>70000</v>
      </c>
      <c r="E643">
        <v>70000</v>
      </c>
      <c r="F643" t="s">
        <v>6</v>
      </c>
      <c r="G643" s="10">
        <f>tblSalaries[[#This Row],[clean Salary (in local currency)]]*VLOOKUP(tblSalaries[[#This Row],[Currency]],tblXrate[#Data],2,FALSE)/1000</f>
        <v>70</v>
      </c>
      <c r="H643" t="s">
        <v>1791</v>
      </c>
      <c r="I643" t="s">
        <v>20</v>
      </c>
      <c r="J643" t="s">
        <v>15</v>
      </c>
      <c r="K643" s="10" t="str">
        <f>VLOOKUP(tblSalaries[[#This Row],[Where do you work]],tblCountries[[Actual]:[Mapping2]],3,FALSE)</f>
        <v>USA</v>
      </c>
      <c r="L643" t="s">
        <v>9</v>
      </c>
      <c r="M643">
        <v>9</v>
      </c>
      <c r="N643" s="10" t="str">
        <f>VLOOKUP(tblSalaries[[#This Row],[Years of Experience]],Table3[#Data],2,FALSE)</f>
        <v>7-10</v>
      </c>
      <c r="O643" s="10">
        <f>VLOOKUP(tblSalaries[[#This Row],[How many hours of a day you work on Excel]],Table8[#Data],2,FALSE)</f>
        <v>5</v>
      </c>
    </row>
    <row r="644" spans="2:15" ht="15" customHeight="1" x14ac:dyDescent="0.2">
      <c r="B644" t="s">
        <v>3054</v>
      </c>
      <c r="C644" s="1">
        <v>41057.620648148149</v>
      </c>
      <c r="D644" s="4" t="s">
        <v>1206</v>
      </c>
      <c r="E644">
        <v>1600000</v>
      </c>
      <c r="F644" t="s">
        <v>40</v>
      </c>
      <c r="G644" s="10">
        <f>tblSalaries[[#This Row],[clean Salary (in local currency)]]*VLOOKUP(tblSalaries[[#This Row],[Currency]],tblXrate[#Data],2,FALSE)/1000</f>
        <v>28.49266669990811</v>
      </c>
      <c r="H644" t="s">
        <v>1207</v>
      </c>
      <c r="I644" t="s">
        <v>52</v>
      </c>
      <c r="J644" t="s">
        <v>8</v>
      </c>
      <c r="K644" s="10" t="str">
        <f>VLOOKUP(tblSalaries[[#This Row],[Where do you work]],tblCountries[[Actual]:[Mapping2]],3,FALSE)</f>
        <v>India</v>
      </c>
      <c r="L644" t="s">
        <v>13</v>
      </c>
      <c r="M644">
        <v>9</v>
      </c>
      <c r="N644" s="10" t="str">
        <f>VLOOKUP(tblSalaries[[#This Row],[Years of Experience]],Table3[#Data],2,FALSE)</f>
        <v>7-10</v>
      </c>
      <c r="O644" s="10">
        <f>VLOOKUP(tblSalaries[[#This Row],[How many hours of a day you work on Excel]],Table8[#Data],2,FALSE)</f>
        <v>8</v>
      </c>
    </row>
    <row r="645" spans="2:15" ht="15" customHeight="1" x14ac:dyDescent="0.2">
      <c r="B645" t="s">
        <v>3743</v>
      </c>
      <c r="C645" s="1">
        <v>41070.624062499999</v>
      </c>
      <c r="D645" s="4">
        <v>1300000</v>
      </c>
      <c r="E645">
        <v>1300000</v>
      </c>
      <c r="F645" t="s">
        <v>40</v>
      </c>
      <c r="G645" s="10">
        <f>tblSalaries[[#This Row],[clean Salary (in local currency)]]*VLOOKUP(tblSalaries[[#This Row],[Currency]],tblXrate[#Data],2,FALSE)/1000</f>
        <v>23.150291693675339</v>
      </c>
      <c r="H645" t="s">
        <v>52</v>
      </c>
      <c r="I645" t="s">
        <v>52</v>
      </c>
      <c r="J645" t="s">
        <v>8</v>
      </c>
      <c r="K645" s="10" t="str">
        <f>VLOOKUP(tblSalaries[[#This Row],[Where do you work]],tblCountries[[Actual]:[Mapping2]],3,FALSE)</f>
        <v>India</v>
      </c>
      <c r="L645" t="s">
        <v>13</v>
      </c>
      <c r="M645">
        <v>9</v>
      </c>
      <c r="N645" s="10" t="str">
        <f>VLOOKUP(tblSalaries[[#This Row],[Years of Experience]],Table3[#Data],2,FALSE)</f>
        <v>7-10</v>
      </c>
      <c r="O645" s="10">
        <f>VLOOKUP(tblSalaries[[#This Row],[How many hours of a day you work on Excel]],Table8[#Data],2,FALSE)</f>
        <v>8</v>
      </c>
    </row>
    <row r="646" spans="2:15" ht="15" customHeight="1" x14ac:dyDescent="0.2">
      <c r="B646" t="s">
        <v>2896</v>
      </c>
      <c r="C646" s="1">
        <v>41056.656157407408</v>
      </c>
      <c r="D646" s="4" t="s">
        <v>1045</v>
      </c>
      <c r="E646">
        <v>600000</v>
      </c>
      <c r="F646" t="s">
        <v>40</v>
      </c>
      <c r="G646" s="10">
        <f>tblSalaries[[#This Row],[clean Salary (in local currency)]]*VLOOKUP(tblSalaries[[#This Row],[Currency]],tblXrate[#Data],2,FALSE)/1000</f>
        <v>10.684750012465541</v>
      </c>
      <c r="H646" t="s">
        <v>52</v>
      </c>
      <c r="I646" t="s">
        <v>52</v>
      </c>
      <c r="J646" t="s">
        <v>8</v>
      </c>
      <c r="K646" s="10" t="str">
        <f>VLOOKUP(tblSalaries[[#This Row],[Where do you work]],tblCountries[[Actual]:[Mapping2]],3,FALSE)</f>
        <v>India</v>
      </c>
      <c r="L646" t="s">
        <v>13</v>
      </c>
      <c r="M646">
        <v>9</v>
      </c>
      <c r="N646" s="10" t="str">
        <f>VLOOKUP(tblSalaries[[#This Row],[Years of Experience]],Table3[#Data],2,FALSE)</f>
        <v>7-10</v>
      </c>
      <c r="O646" s="10">
        <f>VLOOKUP(tblSalaries[[#This Row],[How many hours of a day you work on Excel]],Table8[#Data],2,FALSE)</f>
        <v>8</v>
      </c>
    </row>
    <row r="647" spans="2:15" ht="15" customHeight="1" x14ac:dyDescent="0.2">
      <c r="B647" t="s">
        <v>3608</v>
      </c>
      <c r="C647" s="1">
        <v>41063.424108796295</v>
      </c>
      <c r="D647" s="4">
        <v>6545</v>
      </c>
      <c r="E647">
        <v>6545</v>
      </c>
      <c r="F647" t="s">
        <v>6</v>
      </c>
      <c r="G647" s="10">
        <f>tblSalaries[[#This Row],[clean Salary (in local currency)]]*VLOOKUP(tblSalaries[[#This Row],[Currency]],tblXrate[#Data],2,FALSE)/1000</f>
        <v>6.5449999999999999</v>
      </c>
      <c r="H647" t="s">
        <v>700</v>
      </c>
      <c r="I647" t="s">
        <v>52</v>
      </c>
      <c r="J647" t="s">
        <v>8</v>
      </c>
      <c r="K647" s="10" t="str">
        <f>VLOOKUP(tblSalaries[[#This Row],[Where do you work]],tblCountries[[Actual]:[Mapping2]],3,FALSE)</f>
        <v>India</v>
      </c>
      <c r="L647" t="s">
        <v>13</v>
      </c>
      <c r="M647">
        <v>9</v>
      </c>
      <c r="N647" s="10" t="str">
        <f>VLOOKUP(tblSalaries[[#This Row],[Years of Experience]],Table3[#Data],2,FALSE)</f>
        <v>7-10</v>
      </c>
      <c r="O647" s="10">
        <f>VLOOKUP(tblSalaries[[#This Row],[How many hours of a day you work on Excel]],Table8[#Data],2,FALSE)</f>
        <v>8</v>
      </c>
    </row>
    <row r="648" spans="2:15" ht="15" customHeight="1" x14ac:dyDescent="0.2">
      <c r="B648" t="s">
        <v>3008</v>
      </c>
      <c r="C648" s="1">
        <v>41057.518541666665</v>
      </c>
      <c r="D648" s="4">
        <v>65000</v>
      </c>
      <c r="E648">
        <v>65000</v>
      </c>
      <c r="F648" t="s">
        <v>6</v>
      </c>
      <c r="G648" s="10">
        <f>tblSalaries[[#This Row],[clean Salary (in local currency)]]*VLOOKUP(tblSalaries[[#This Row],[Currency]],tblXrate[#Data],2,FALSE)/1000</f>
        <v>65</v>
      </c>
      <c r="H648" t="s">
        <v>488</v>
      </c>
      <c r="I648" t="s">
        <v>488</v>
      </c>
      <c r="J648" t="s">
        <v>15</v>
      </c>
      <c r="K648" s="10" t="str">
        <f>VLOOKUP(tblSalaries[[#This Row],[Where do you work]],tblCountries[[Actual]:[Mapping2]],3,FALSE)</f>
        <v>USA</v>
      </c>
      <c r="L648" t="s">
        <v>9</v>
      </c>
      <c r="M648">
        <v>9</v>
      </c>
      <c r="N648" s="10" t="str">
        <f>VLOOKUP(tblSalaries[[#This Row],[Years of Experience]],Table3[#Data],2,FALSE)</f>
        <v>7-10</v>
      </c>
      <c r="O648" s="10">
        <f>VLOOKUP(tblSalaries[[#This Row],[How many hours of a day you work on Excel]],Table8[#Data],2,FALSE)</f>
        <v>5</v>
      </c>
    </row>
    <row r="649" spans="2:15" ht="15" customHeight="1" x14ac:dyDescent="0.2">
      <c r="B649" t="s">
        <v>3596</v>
      </c>
      <c r="C649" s="1">
        <v>41062.870127314818</v>
      </c>
      <c r="D649" s="4" t="s">
        <v>1765</v>
      </c>
      <c r="E649">
        <v>37000</v>
      </c>
      <c r="F649" t="s">
        <v>69</v>
      </c>
      <c r="G649" s="10">
        <f>tblSalaries[[#This Row],[clean Salary (in local currency)]]*VLOOKUP(tblSalaries[[#This Row],[Currency]],tblXrate[#Data],2,FALSE)/1000</f>
        <v>58.318596066489512</v>
      </c>
      <c r="H649" t="s">
        <v>1766</v>
      </c>
      <c r="I649" t="s">
        <v>20</v>
      </c>
      <c r="J649" t="s">
        <v>71</v>
      </c>
      <c r="K649" s="10" t="str">
        <f>VLOOKUP(tblSalaries[[#This Row],[Where do you work]],tblCountries[[Actual]:[Mapping2]],3,FALSE)</f>
        <v>UK</v>
      </c>
      <c r="L649" t="s">
        <v>9</v>
      </c>
      <c r="M649">
        <v>9</v>
      </c>
      <c r="N649" s="10" t="str">
        <f>VLOOKUP(tblSalaries[[#This Row],[Years of Experience]],Table3[#Data],2,FALSE)</f>
        <v>7-10</v>
      </c>
      <c r="O649" s="10">
        <f>VLOOKUP(tblSalaries[[#This Row],[How many hours of a day you work on Excel]],Table8[#Data],2,FALSE)</f>
        <v>5</v>
      </c>
    </row>
    <row r="650" spans="2:15" ht="15" customHeight="1" x14ac:dyDescent="0.2">
      <c r="B650" t="s">
        <v>3803</v>
      </c>
      <c r="C650" s="1">
        <v>41074.114386574074</v>
      </c>
      <c r="D650" s="4">
        <v>57000</v>
      </c>
      <c r="E650">
        <v>57000</v>
      </c>
      <c r="F650" t="s">
        <v>6</v>
      </c>
      <c r="G650" s="10">
        <f>tblSalaries[[#This Row],[clean Salary (in local currency)]]*VLOOKUP(tblSalaries[[#This Row],[Currency]],tblXrate[#Data],2,FALSE)/1000</f>
        <v>57</v>
      </c>
      <c r="H650" t="s">
        <v>1369</v>
      </c>
      <c r="I650" t="s">
        <v>310</v>
      </c>
      <c r="J650" t="s">
        <v>15</v>
      </c>
      <c r="K650" s="10" t="str">
        <f>VLOOKUP(tblSalaries[[#This Row],[Where do you work]],tblCountries[[Actual]:[Mapping2]],3,FALSE)</f>
        <v>USA</v>
      </c>
      <c r="L650" t="s">
        <v>9</v>
      </c>
      <c r="M650">
        <v>9</v>
      </c>
      <c r="N650" s="10" t="str">
        <f>VLOOKUP(tblSalaries[[#This Row],[Years of Experience]],Table3[#Data],2,FALSE)</f>
        <v>7-10</v>
      </c>
      <c r="O650" s="10">
        <f>VLOOKUP(tblSalaries[[#This Row],[How many hours of a day you work on Excel]],Table8[#Data],2,FALSE)</f>
        <v>5</v>
      </c>
    </row>
    <row r="651" spans="2:15" ht="15" customHeight="1" x14ac:dyDescent="0.2">
      <c r="B651" t="s">
        <v>3176</v>
      </c>
      <c r="C651" s="1">
        <v>41057.972939814812</v>
      </c>
      <c r="D651" s="4" t="s">
        <v>1342</v>
      </c>
      <c r="E651">
        <v>4300000</v>
      </c>
      <c r="F651" t="s">
        <v>1343</v>
      </c>
      <c r="G651" s="10">
        <f>tblSalaries[[#This Row],[clean Salary (in local currency)]]*VLOOKUP(tblSalaries[[#This Row],[Currency]],tblXrate[#Data],2,FALSE)/1000</f>
        <v>51.497005988023957</v>
      </c>
      <c r="H651" t="s">
        <v>642</v>
      </c>
      <c r="I651" t="s">
        <v>52</v>
      </c>
      <c r="J651" t="s">
        <v>1344</v>
      </c>
      <c r="K651" s="10" t="str">
        <f>VLOOKUP(tblSalaries[[#This Row],[Where do you work]],tblCountries[[Actual]:[Mapping2]],3,FALSE)</f>
        <v>Africa</v>
      </c>
      <c r="L651" t="s">
        <v>9</v>
      </c>
      <c r="M651">
        <v>9</v>
      </c>
      <c r="N651" s="10" t="str">
        <f>VLOOKUP(tblSalaries[[#This Row],[Years of Experience]],Table3[#Data],2,FALSE)</f>
        <v>7-10</v>
      </c>
      <c r="O651" s="10">
        <f>VLOOKUP(tblSalaries[[#This Row],[How many hours of a day you work on Excel]],Table8[#Data],2,FALSE)</f>
        <v>5</v>
      </c>
    </row>
    <row r="652" spans="2:15" ht="15" customHeight="1" x14ac:dyDescent="0.2">
      <c r="B652" t="s">
        <v>3162</v>
      </c>
      <c r="C652" s="1">
        <v>41057.952997685185</v>
      </c>
      <c r="D652" s="4" t="s">
        <v>1323</v>
      </c>
      <c r="E652">
        <v>32000</v>
      </c>
      <c r="F652" t="s">
        <v>69</v>
      </c>
      <c r="G652" s="10">
        <f>tblSalaries[[#This Row],[clean Salary (in local currency)]]*VLOOKUP(tblSalaries[[#This Row],[Currency]],tblXrate[#Data],2,FALSE)/1000</f>
        <v>50.437704706153092</v>
      </c>
      <c r="H652" t="s">
        <v>1324</v>
      </c>
      <c r="I652" t="s">
        <v>20</v>
      </c>
      <c r="J652" t="s">
        <v>88</v>
      </c>
      <c r="K652" s="10" t="str">
        <f>VLOOKUP(tblSalaries[[#This Row],[Where do you work]],tblCountries[[Actual]:[Mapping2]],3,FALSE)</f>
        <v>Canada</v>
      </c>
      <c r="L652" t="s">
        <v>9</v>
      </c>
      <c r="M652">
        <v>9</v>
      </c>
      <c r="N652" s="10" t="str">
        <f>VLOOKUP(tblSalaries[[#This Row],[Years of Experience]],Table3[#Data],2,FALSE)</f>
        <v>7-10</v>
      </c>
      <c r="O652" s="10">
        <f>VLOOKUP(tblSalaries[[#This Row],[How many hours of a day you work on Excel]],Table8[#Data],2,FALSE)</f>
        <v>5</v>
      </c>
    </row>
    <row r="653" spans="2:15" ht="15" customHeight="1" x14ac:dyDescent="0.2">
      <c r="B653" t="s">
        <v>3063</v>
      </c>
      <c r="C653" s="1">
        <v>41057.648344907408</v>
      </c>
      <c r="D653" s="4" t="s">
        <v>1216</v>
      </c>
      <c r="E653">
        <v>2500000</v>
      </c>
      <c r="F653" t="s">
        <v>40</v>
      </c>
      <c r="G653" s="10">
        <f>tblSalaries[[#This Row],[clean Salary (in local currency)]]*VLOOKUP(tblSalaries[[#This Row],[Currency]],tblXrate[#Data],2,FALSE)/1000</f>
        <v>44.51979171860642</v>
      </c>
      <c r="H653" t="s">
        <v>1217</v>
      </c>
      <c r="I653" t="s">
        <v>4001</v>
      </c>
      <c r="J653" t="s">
        <v>8</v>
      </c>
      <c r="K653" s="10" t="str">
        <f>VLOOKUP(tblSalaries[[#This Row],[Where do you work]],tblCountries[[Actual]:[Mapping2]],3,FALSE)</f>
        <v>India</v>
      </c>
      <c r="L653" t="s">
        <v>9</v>
      </c>
      <c r="M653">
        <v>9</v>
      </c>
      <c r="N653" s="10" t="str">
        <f>VLOOKUP(tblSalaries[[#This Row],[Years of Experience]],Table3[#Data],2,FALSE)</f>
        <v>7-10</v>
      </c>
      <c r="O653" s="10">
        <f>VLOOKUP(tblSalaries[[#This Row],[How many hours of a day you work on Excel]],Table8[#Data],2,FALSE)</f>
        <v>5</v>
      </c>
    </row>
    <row r="654" spans="2:15" ht="15" customHeight="1" x14ac:dyDescent="0.2">
      <c r="B654" t="s">
        <v>2903</v>
      </c>
      <c r="C654" s="1">
        <v>41056.715694444443</v>
      </c>
      <c r="D654" s="4">
        <v>36000</v>
      </c>
      <c r="E654">
        <v>36000</v>
      </c>
      <c r="F654" t="s">
        <v>6</v>
      </c>
      <c r="G654" s="10">
        <f>tblSalaries[[#This Row],[clean Salary (in local currency)]]*VLOOKUP(tblSalaries[[#This Row],[Currency]],tblXrate[#Data],2,FALSE)/1000</f>
        <v>36</v>
      </c>
      <c r="H654" t="s">
        <v>1051</v>
      </c>
      <c r="I654" t="s">
        <v>488</v>
      </c>
      <c r="J654" t="s">
        <v>1052</v>
      </c>
      <c r="K654" s="10" t="str">
        <f>VLOOKUP(tblSalaries[[#This Row],[Where do you work]],tblCountries[[Actual]:[Mapping2]],3,FALSE)</f>
        <v>EU</v>
      </c>
      <c r="L654" t="s">
        <v>18</v>
      </c>
      <c r="M654">
        <v>9</v>
      </c>
      <c r="N654" s="10" t="str">
        <f>VLOOKUP(tblSalaries[[#This Row],[Years of Experience]],Table3[#Data],2,FALSE)</f>
        <v>7-10</v>
      </c>
      <c r="O654" s="10">
        <f>VLOOKUP(tblSalaries[[#This Row],[How many hours of a day you work on Excel]],Table8[#Data],2,FALSE)</f>
        <v>2.5</v>
      </c>
    </row>
    <row r="655" spans="2:15" ht="15" customHeight="1" x14ac:dyDescent="0.2">
      <c r="B655" t="s">
        <v>2650</v>
      </c>
      <c r="C655" s="1">
        <v>41055.517465277779</v>
      </c>
      <c r="D655" s="4">
        <v>21500</v>
      </c>
      <c r="E655">
        <v>21500</v>
      </c>
      <c r="F655" t="s">
        <v>6</v>
      </c>
      <c r="G655" s="10">
        <f>tblSalaries[[#This Row],[clean Salary (in local currency)]]*VLOOKUP(tblSalaries[[#This Row],[Currency]],tblXrate[#Data],2,FALSE)/1000</f>
        <v>21.5</v>
      </c>
      <c r="H655" t="s">
        <v>756</v>
      </c>
      <c r="I655" t="s">
        <v>20</v>
      </c>
      <c r="J655" t="s">
        <v>8</v>
      </c>
      <c r="K655" s="10" t="str">
        <f>VLOOKUP(tblSalaries[[#This Row],[Where do you work]],tblCountries[[Actual]:[Mapping2]],3,FALSE)</f>
        <v>India</v>
      </c>
      <c r="L655" t="s">
        <v>9</v>
      </c>
      <c r="M655">
        <v>9</v>
      </c>
      <c r="N655" s="10" t="str">
        <f>VLOOKUP(tblSalaries[[#This Row],[Years of Experience]],Table3[#Data],2,FALSE)</f>
        <v>7-10</v>
      </c>
      <c r="O655" s="10">
        <f>VLOOKUP(tblSalaries[[#This Row],[How many hours of a day you work on Excel]],Table8[#Data],2,FALSE)</f>
        <v>5</v>
      </c>
    </row>
    <row r="656" spans="2:15" ht="15" customHeight="1" x14ac:dyDescent="0.2">
      <c r="B656" t="s">
        <v>3294</v>
      </c>
      <c r="C656" s="1">
        <v>41058.642187500001</v>
      </c>
      <c r="D656" s="4">
        <v>1200000</v>
      </c>
      <c r="E656">
        <v>1200000</v>
      </c>
      <c r="F656" t="s">
        <v>40</v>
      </c>
      <c r="G656" s="10">
        <f>tblSalaries[[#This Row],[clean Salary (in local currency)]]*VLOOKUP(tblSalaries[[#This Row],[Currency]],tblXrate[#Data],2,FALSE)/1000</f>
        <v>21.369500024931082</v>
      </c>
      <c r="H656" t="s">
        <v>1478</v>
      </c>
      <c r="I656" t="s">
        <v>52</v>
      </c>
      <c r="J656" t="s">
        <v>8</v>
      </c>
      <c r="K656" s="10" t="str">
        <f>VLOOKUP(tblSalaries[[#This Row],[Where do you work]],tblCountries[[Actual]:[Mapping2]],3,FALSE)</f>
        <v>India</v>
      </c>
      <c r="L656" t="s">
        <v>9</v>
      </c>
      <c r="M656">
        <v>9</v>
      </c>
      <c r="N656" s="10" t="str">
        <f>VLOOKUP(tblSalaries[[#This Row],[Years of Experience]],Table3[#Data],2,FALSE)</f>
        <v>7-10</v>
      </c>
      <c r="O656" s="10">
        <f>VLOOKUP(tblSalaries[[#This Row],[How many hours of a day you work on Excel]],Table8[#Data],2,FALSE)</f>
        <v>5</v>
      </c>
    </row>
    <row r="657" spans="2:15" ht="15" customHeight="1" x14ac:dyDescent="0.2">
      <c r="B657" t="s">
        <v>2673</v>
      </c>
      <c r="C657" s="1">
        <v>41055.544120370374</v>
      </c>
      <c r="D657" s="4">
        <v>720000</v>
      </c>
      <c r="E657">
        <v>720000</v>
      </c>
      <c r="F657" t="s">
        <v>3951</v>
      </c>
      <c r="G657" s="10">
        <f>tblSalaries[[#This Row],[clean Salary (in local currency)]]*VLOOKUP(tblSalaries[[#This Row],[Currency]],tblXrate[#Data],2,FALSE)/1000</f>
        <v>17.067637625607144</v>
      </c>
      <c r="H657" t="s">
        <v>454</v>
      </c>
      <c r="I657" t="s">
        <v>52</v>
      </c>
      <c r="J657" t="s">
        <v>347</v>
      </c>
      <c r="K657" s="10" t="str">
        <f>VLOOKUP(tblSalaries[[#This Row],[Where do you work]],tblCountries[[Actual]:[Mapping2]],3,FALSE)</f>
        <v>East&amp;South Asia</v>
      </c>
      <c r="L657" t="s">
        <v>9</v>
      </c>
      <c r="M657">
        <v>9</v>
      </c>
      <c r="N657" s="10" t="str">
        <f>VLOOKUP(tblSalaries[[#This Row],[Years of Experience]],Table3[#Data],2,FALSE)</f>
        <v>7-10</v>
      </c>
      <c r="O657" s="10">
        <f>VLOOKUP(tblSalaries[[#This Row],[How many hours of a day you work on Excel]],Table8[#Data],2,FALSE)</f>
        <v>5</v>
      </c>
    </row>
    <row r="658" spans="2:15" ht="15" customHeight="1" x14ac:dyDescent="0.2">
      <c r="B658" t="s">
        <v>3716</v>
      </c>
      <c r="C658" s="1">
        <v>41068.568576388891</v>
      </c>
      <c r="D658" s="4" t="s">
        <v>1872</v>
      </c>
      <c r="E658">
        <v>950000</v>
      </c>
      <c r="F658" t="s">
        <v>40</v>
      </c>
      <c r="G658" s="10">
        <f>tblSalaries[[#This Row],[clean Salary (in local currency)]]*VLOOKUP(tblSalaries[[#This Row],[Currency]],tblXrate[#Data],2,FALSE)/1000</f>
        <v>16.917520853070439</v>
      </c>
      <c r="H658" t="s">
        <v>1873</v>
      </c>
      <c r="I658" t="s">
        <v>52</v>
      </c>
      <c r="J658" t="s">
        <v>8</v>
      </c>
      <c r="K658" s="10" t="str">
        <f>VLOOKUP(tblSalaries[[#This Row],[Where do you work]],tblCountries[[Actual]:[Mapping2]],3,FALSE)</f>
        <v>India</v>
      </c>
      <c r="L658" t="s">
        <v>18</v>
      </c>
      <c r="M658">
        <v>9</v>
      </c>
      <c r="N658" s="10" t="str">
        <f>VLOOKUP(tblSalaries[[#This Row],[Years of Experience]],Table3[#Data],2,FALSE)</f>
        <v>7-10</v>
      </c>
      <c r="O658" s="10">
        <f>VLOOKUP(tblSalaries[[#This Row],[How many hours of a day you work on Excel]],Table8[#Data],2,FALSE)</f>
        <v>2.5</v>
      </c>
    </row>
    <row r="659" spans="2:15" ht="15" customHeight="1" x14ac:dyDescent="0.2">
      <c r="B659" t="s">
        <v>2831</v>
      </c>
      <c r="C659" s="1">
        <v>41055.999224537038</v>
      </c>
      <c r="D659" s="4" t="s">
        <v>968</v>
      </c>
      <c r="E659">
        <v>900000</v>
      </c>
      <c r="F659" t="s">
        <v>40</v>
      </c>
      <c r="G659" s="10">
        <f>tblSalaries[[#This Row],[clean Salary (in local currency)]]*VLOOKUP(tblSalaries[[#This Row],[Currency]],tblXrate[#Data],2,FALSE)/1000</f>
        <v>16.02712501869831</v>
      </c>
      <c r="H659" t="s">
        <v>938</v>
      </c>
      <c r="I659" t="s">
        <v>52</v>
      </c>
      <c r="J659" t="s">
        <v>8</v>
      </c>
      <c r="K659" s="10" t="str">
        <f>VLOOKUP(tblSalaries[[#This Row],[Where do you work]],tblCountries[[Actual]:[Mapping2]],3,FALSE)</f>
        <v>India</v>
      </c>
      <c r="L659" t="s">
        <v>25</v>
      </c>
      <c r="M659">
        <v>9</v>
      </c>
      <c r="N659" s="10" t="str">
        <f>VLOOKUP(tblSalaries[[#This Row],[Years of Experience]],Table3[#Data],2,FALSE)</f>
        <v>7-10</v>
      </c>
      <c r="O659" s="10">
        <f>VLOOKUP(tblSalaries[[#This Row],[How many hours of a day you work on Excel]],Table8[#Data],2,FALSE)</f>
        <v>1.5</v>
      </c>
    </row>
    <row r="660" spans="2:15" ht="15" customHeight="1" x14ac:dyDescent="0.2">
      <c r="B660" t="s">
        <v>3843</v>
      </c>
      <c r="C660" s="1">
        <v>41076.773206018515</v>
      </c>
      <c r="D660" s="4" t="s">
        <v>1186</v>
      </c>
      <c r="E660">
        <v>700000</v>
      </c>
      <c r="F660" t="s">
        <v>40</v>
      </c>
      <c r="G660" s="10">
        <f>tblSalaries[[#This Row],[clean Salary (in local currency)]]*VLOOKUP(tblSalaries[[#This Row],[Currency]],tblXrate[#Data],2,FALSE)/1000</f>
        <v>12.465541681209798</v>
      </c>
      <c r="H660" t="s">
        <v>1971</v>
      </c>
      <c r="I660" t="s">
        <v>52</v>
      </c>
      <c r="J660" t="s">
        <v>8</v>
      </c>
      <c r="K660" s="10" t="str">
        <f>VLOOKUP(tblSalaries[[#This Row],[Where do you work]],tblCountries[[Actual]:[Mapping2]],3,FALSE)</f>
        <v>India</v>
      </c>
      <c r="L660" t="s">
        <v>18</v>
      </c>
      <c r="M660">
        <v>9</v>
      </c>
      <c r="N660" s="10" t="str">
        <f>VLOOKUP(tblSalaries[[#This Row],[Years of Experience]],Table3[#Data],2,FALSE)</f>
        <v>7-10</v>
      </c>
      <c r="O660" s="10">
        <f>VLOOKUP(tblSalaries[[#This Row],[How many hours of a day you work on Excel]],Table8[#Data],2,FALSE)</f>
        <v>2.5</v>
      </c>
    </row>
    <row r="661" spans="2:15" ht="15" customHeight="1" x14ac:dyDescent="0.2">
      <c r="B661" t="s">
        <v>3542</v>
      </c>
      <c r="C661" s="1">
        <v>41061.115520833337</v>
      </c>
      <c r="D661" s="4" t="s">
        <v>457</v>
      </c>
      <c r="E661">
        <v>500000</v>
      </c>
      <c r="F661" t="s">
        <v>40</v>
      </c>
      <c r="G661" s="10">
        <f>tblSalaries[[#This Row],[clean Salary (in local currency)]]*VLOOKUP(tblSalaries[[#This Row],[Currency]],tblXrate[#Data],2,FALSE)/1000</f>
        <v>8.9039583437212837</v>
      </c>
      <c r="H661" t="s">
        <v>243</v>
      </c>
      <c r="I661" t="s">
        <v>20</v>
      </c>
      <c r="J661" t="s">
        <v>8</v>
      </c>
      <c r="K661" s="10" t="str">
        <f>VLOOKUP(tblSalaries[[#This Row],[Where do you work]],tblCountries[[Actual]:[Mapping2]],3,FALSE)</f>
        <v>India</v>
      </c>
      <c r="L661" t="s">
        <v>9</v>
      </c>
      <c r="M661">
        <v>9</v>
      </c>
      <c r="N661" s="10" t="str">
        <f>VLOOKUP(tblSalaries[[#This Row],[Years of Experience]],Table3[#Data],2,FALSE)</f>
        <v>7-10</v>
      </c>
      <c r="O661" s="10">
        <f>VLOOKUP(tblSalaries[[#This Row],[How many hours of a day you work on Excel]],Table8[#Data],2,FALSE)</f>
        <v>5</v>
      </c>
    </row>
    <row r="662" spans="2:15" ht="15" customHeight="1" x14ac:dyDescent="0.2">
      <c r="B662" t="s">
        <v>3112</v>
      </c>
      <c r="C662" s="1">
        <v>41057.751898148148</v>
      </c>
      <c r="D662" s="4" t="s">
        <v>694</v>
      </c>
      <c r="E662">
        <v>400000</v>
      </c>
      <c r="F662" t="s">
        <v>40</v>
      </c>
      <c r="G662" s="10">
        <f>tblSalaries[[#This Row],[clean Salary (in local currency)]]*VLOOKUP(tblSalaries[[#This Row],[Currency]],tblXrate[#Data],2,FALSE)/1000</f>
        <v>7.1231666749770275</v>
      </c>
      <c r="H662" t="s">
        <v>1265</v>
      </c>
      <c r="I662" t="s">
        <v>3999</v>
      </c>
      <c r="J662" t="s">
        <v>8</v>
      </c>
      <c r="K662" s="10" t="str">
        <f>VLOOKUP(tblSalaries[[#This Row],[Where do you work]],tblCountries[[Actual]:[Mapping2]],3,FALSE)</f>
        <v>India</v>
      </c>
      <c r="L662" t="s">
        <v>9</v>
      </c>
      <c r="M662">
        <v>9</v>
      </c>
      <c r="N662" s="10" t="str">
        <f>VLOOKUP(tblSalaries[[#This Row],[Years of Experience]],Table3[#Data],2,FALSE)</f>
        <v>7-10</v>
      </c>
      <c r="O662" s="10">
        <f>VLOOKUP(tblSalaries[[#This Row],[How many hours of a day you work on Excel]],Table8[#Data],2,FALSE)</f>
        <v>5</v>
      </c>
    </row>
    <row r="663" spans="2:15" ht="15" customHeight="1" x14ac:dyDescent="0.2">
      <c r="B663" t="s">
        <v>3204</v>
      </c>
      <c r="C663" s="1">
        <v>41058.057627314818</v>
      </c>
      <c r="D663" s="4" t="s">
        <v>395</v>
      </c>
      <c r="E663">
        <v>1000000</v>
      </c>
      <c r="F663" t="s">
        <v>40</v>
      </c>
      <c r="G663" s="10">
        <f>tblSalaries[[#This Row],[clean Salary (in local currency)]]*VLOOKUP(tblSalaries[[#This Row],[Currency]],tblXrate[#Data],2,FALSE)/1000</f>
        <v>17.807916687442567</v>
      </c>
      <c r="H663" t="s">
        <v>1020</v>
      </c>
      <c r="I663" t="s">
        <v>52</v>
      </c>
      <c r="J663" t="s">
        <v>8</v>
      </c>
      <c r="K663" s="10" t="str">
        <f>VLOOKUP(tblSalaries[[#This Row],[Where do you work]],tblCountries[[Actual]:[Mapping2]],3,FALSE)</f>
        <v>India</v>
      </c>
      <c r="L663" t="s">
        <v>9</v>
      </c>
      <c r="M663">
        <v>8.5</v>
      </c>
      <c r="N663" s="10" t="str">
        <f>VLOOKUP(tblSalaries[[#This Row],[Years of Experience]],Table3[#Data],2,FALSE)</f>
        <v>7-10</v>
      </c>
      <c r="O663" s="10">
        <f>VLOOKUP(tblSalaries[[#This Row],[How many hours of a day you work on Excel]],Table8[#Data],2,FALSE)</f>
        <v>5</v>
      </c>
    </row>
    <row r="664" spans="2:15" ht="15" customHeight="1" x14ac:dyDescent="0.2">
      <c r="B664" t="s">
        <v>2993</v>
      </c>
      <c r="C664" s="1">
        <v>41057.445925925924</v>
      </c>
      <c r="D664" s="4">
        <v>170000</v>
      </c>
      <c r="E664">
        <v>170000</v>
      </c>
      <c r="F664" t="s">
        <v>82</v>
      </c>
      <c r="G664" s="10">
        <f>tblSalaries[[#This Row],[clean Salary (in local currency)]]*VLOOKUP(tblSalaries[[#This Row],[Currency]],tblXrate[#Data],2,FALSE)/1000</f>
        <v>173.38464158844809</v>
      </c>
      <c r="H664" t="s">
        <v>1142</v>
      </c>
      <c r="I664" t="s">
        <v>356</v>
      </c>
      <c r="J664" t="s">
        <v>84</v>
      </c>
      <c r="K664" s="10" t="str">
        <f>VLOOKUP(tblSalaries[[#This Row],[Where do you work]],tblCountries[[Actual]:[Mapping2]],3,FALSE)</f>
        <v>Australia &amp; NZ</v>
      </c>
      <c r="L664" t="s">
        <v>18</v>
      </c>
      <c r="M664">
        <v>8</v>
      </c>
      <c r="N664" s="10" t="str">
        <f>VLOOKUP(tblSalaries[[#This Row],[Years of Experience]],Table3[#Data],2,FALSE)</f>
        <v>7-10</v>
      </c>
      <c r="O664" s="10">
        <f>VLOOKUP(tblSalaries[[#This Row],[How many hours of a day you work on Excel]],Table8[#Data],2,FALSE)</f>
        <v>2.5</v>
      </c>
    </row>
    <row r="665" spans="2:15" ht="15" customHeight="1" x14ac:dyDescent="0.2">
      <c r="B665" t="s">
        <v>3863</v>
      </c>
      <c r="C665" s="1">
        <v>41079.332638888889</v>
      </c>
      <c r="D665" s="4">
        <v>120000</v>
      </c>
      <c r="E665">
        <v>120000</v>
      </c>
      <c r="F665" t="s">
        <v>82</v>
      </c>
      <c r="G665" s="10">
        <f>tblSalaries[[#This Row],[clean Salary (in local currency)]]*VLOOKUP(tblSalaries[[#This Row],[Currency]],tblXrate[#Data],2,FALSE)/1000</f>
        <v>122.38915876831629</v>
      </c>
      <c r="H665" t="s">
        <v>52</v>
      </c>
      <c r="I665" t="s">
        <v>52</v>
      </c>
      <c r="J665" t="s">
        <v>84</v>
      </c>
      <c r="K665" s="10" t="str">
        <f>VLOOKUP(tblSalaries[[#This Row],[Where do you work]],tblCountries[[Actual]:[Mapping2]],3,FALSE)</f>
        <v>Australia &amp; NZ</v>
      </c>
      <c r="L665" t="s">
        <v>25</v>
      </c>
      <c r="M665">
        <v>8</v>
      </c>
      <c r="N665" s="10" t="str">
        <f>VLOOKUP(tblSalaries[[#This Row],[Years of Experience]],Table3[#Data],2,FALSE)</f>
        <v>7-10</v>
      </c>
      <c r="O665" s="10">
        <f>VLOOKUP(tblSalaries[[#This Row],[How many hours of a day you work on Excel]],Table8[#Data],2,FALSE)</f>
        <v>1.5</v>
      </c>
    </row>
    <row r="666" spans="2:15" ht="15" customHeight="1" x14ac:dyDescent="0.2">
      <c r="B666" t="s">
        <v>3703</v>
      </c>
      <c r="C666" s="1">
        <v>41067.866712962961</v>
      </c>
      <c r="D666" s="4" t="s">
        <v>1864</v>
      </c>
      <c r="E666">
        <v>73000</v>
      </c>
      <c r="F666" t="s">
        <v>69</v>
      </c>
      <c r="G666" s="10">
        <f>tblSalaries[[#This Row],[clean Salary (in local currency)]]*VLOOKUP(tblSalaries[[#This Row],[Currency]],tblXrate[#Data],2,FALSE)/1000</f>
        <v>115.06101386091174</v>
      </c>
      <c r="H666" t="s">
        <v>181</v>
      </c>
      <c r="I666" t="s">
        <v>488</v>
      </c>
      <c r="J666" t="s">
        <v>71</v>
      </c>
      <c r="K666" s="10" t="str">
        <f>VLOOKUP(tblSalaries[[#This Row],[Where do you work]],tblCountries[[Actual]:[Mapping2]],3,FALSE)</f>
        <v>UK</v>
      </c>
      <c r="L666" t="s">
        <v>9</v>
      </c>
      <c r="M666">
        <v>8</v>
      </c>
      <c r="N666" s="10" t="str">
        <f>VLOOKUP(tblSalaries[[#This Row],[Years of Experience]],Table3[#Data],2,FALSE)</f>
        <v>7-10</v>
      </c>
      <c r="O666" s="10">
        <f>VLOOKUP(tblSalaries[[#This Row],[How many hours of a day you work on Excel]],Table8[#Data],2,FALSE)</f>
        <v>5</v>
      </c>
    </row>
    <row r="667" spans="2:15" ht="15" customHeight="1" x14ac:dyDescent="0.2">
      <c r="B667" t="s">
        <v>2967</v>
      </c>
      <c r="C667" s="1">
        <v>41057.33320601852</v>
      </c>
      <c r="D667" s="4">
        <v>110000</v>
      </c>
      <c r="E667">
        <v>110000</v>
      </c>
      <c r="F667" t="s">
        <v>82</v>
      </c>
      <c r="G667" s="10">
        <f>tblSalaries[[#This Row],[clean Salary (in local currency)]]*VLOOKUP(tblSalaries[[#This Row],[Currency]],tblXrate[#Data],2,FALSE)/1000</f>
        <v>112.19006220428993</v>
      </c>
      <c r="H667" t="s">
        <v>1113</v>
      </c>
      <c r="I667" t="s">
        <v>52</v>
      </c>
      <c r="J667" t="s">
        <v>84</v>
      </c>
      <c r="K667" s="10" t="str">
        <f>VLOOKUP(tblSalaries[[#This Row],[Where do you work]],tblCountries[[Actual]:[Mapping2]],3,FALSE)</f>
        <v>Australia &amp; NZ</v>
      </c>
      <c r="L667" t="s">
        <v>18</v>
      </c>
      <c r="M667">
        <v>8</v>
      </c>
      <c r="N667" s="10" t="str">
        <f>VLOOKUP(tblSalaries[[#This Row],[Years of Experience]],Table3[#Data],2,FALSE)</f>
        <v>7-10</v>
      </c>
      <c r="O667" s="10">
        <f>VLOOKUP(tblSalaries[[#This Row],[How many hours of a day you work on Excel]],Table8[#Data],2,FALSE)</f>
        <v>2.5</v>
      </c>
    </row>
    <row r="668" spans="2:15" ht="15" customHeight="1" x14ac:dyDescent="0.2">
      <c r="B668" t="s">
        <v>3827</v>
      </c>
      <c r="C668" s="1">
        <v>41075.759166666663</v>
      </c>
      <c r="D668" s="4">
        <v>112000</v>
      </c>
      <c r="E668">
        <v>112000</v>
      </c>
      <c r="F668" t="s">
        <v>6</v>
      </c>
      <c r="G668" s="10">
        <f>tblSalaries[[#This Row],[clean Salary (in local currency)]]*VLOOKUP(tblSalaries[[#This Row],[Currency]],tblXrate[#Data],2,FALSE)/1000</f>
        <v>112</v>
      </c>
      <c r="H668" t="s">
        <v>635</v>
      </c>
      <c r="I668" t="s">
        <v>52</v>
      </c>
      <c r="J668" t="s">
        <v>15</v>
      </c>
      <c r="K668" s="10" t="str">
        <f>VLOOKUP(tblSalaries[[#This Row],[Where do you work]],tblCountries[[Actual]:[Mapping2]],3,FALSE)</f>
        <v>USA</v>
      </c>
      <c r="L668" t="s">
        <v>18</v>
      </c>
      <c r="M668">
        <v>8</v>
      </c>
      <c r="N668" s="10" t="str">
        <f>VLOOKUP(tblSalaries[[#This Row],[Years of Experience]],Table3[#Data],2,FALSE)</f>
        <v>7-10</v>
      </c>
      <c r="O668" s="10">
        <f>VLOOKUP(tblSalaries[[#This Row],[How many hours of a day you work on Excel]],Table8[#Data],2,FALSE)</f>
        <v>2.5</v>
      </c>
    </row>
    <row r="669" spans="2:15" ht="15" customHeight="1" x14ac:dyDescent="0.2">
      <c r="B669" t="s">
        <v>3659</v>
      </c>
      <c r="C669" s="1">
        <v>41065.863437499997</v>
      </c>
      <c r="D669" s="4">
        <v>90000</v>
      </c>
      <c r="E669">
        <v>90000</v>
      </c>
      <c r="F669" t="s">
        <v>6</v>
      </c>
      <c r="G669" s="10">
        <f>tblSalaries[[#This Row],[clean Salary (in local currency)]]*VLOOKUP(tblSalaries[[#This Row],[Currency]],tblXrate[#Data],2,FALSE)/1000</f>
        <v>90</v>
      </c>
      <c r="H669" t="s">
        <v>1827</v>
      </c>
      <c r="I669" t="s">
        <v>20</v>
      </c>
      <c r="J669" t="s">
        <v>15</v>
      </c>
      <c r="K669" s="10" t="str">
        <f>VLOOKUP(tblSalaries[[#This Row],[Where do you work]],tblCountries[[Actual]:[Mapping2]],3,FALSE)</f>
        <v>USA</v>
      </c>
      <c r="L669" t="s">
        <v>18</v>
      </c>
      <c r="M669">
        <v>8</v>
      </c>
      <c r="N669" s="10" t="str">
        <f>VLOOKUP(tblSalaries[[#This Row],[Years of Experience]],Table3[#Data],2,FALSE)</f>
        <v>7-10</v>
      </c>
      <c r="O669" s="10">
        <f>VLOOKUP(tblSalaries[[#This Row],[How many hours of a day you work on Excel]],Table8[#Data],2,FALSE)</f>
        <v>2.5</v>
      </c>
    </row>
    <row r="670" spans="2:15" ht="15" customHeight="1" x14ac:dyDescent="0.2">
      <c r="B670" t="s">
        <v>2969</v>
      </c>
      <c r="C670" s="1">
        <v>41057.349120370367</v>
      </c>
      <c r="D670" s="4" t="s">
        <v>1115</v>
      </c>
      <c r="E670">
        <v>85000</v>
      </c>
      <c r="F670" t="s">
        <v>6</v>
      </c>
      <c r="G670" s="10">
        <f>tblSalaries[[#This Row],[clean Salary (in local currency)]]*VLOOKUP(tblSalaries[[#This Row],[Currency]],tblXrate[#Data],2,FALSE)/1000</f>
        <v>85</v>
      </c>
      <c r="H670" t="s">
        <v>1116</v>
      </c>
      <c r="I670" t="s">
        <v>3999</v>
      </c>
      <c r="J670" t="s">
        <v>84</v>
      </c>
      <c r="K670" s="10" t="str">
        <f>VLOOKUP(tblSalaries[[#This Row],[Where do you work]],tblCountries[[Actual]:[Mapping2]],3,FALSE)</f>
        <v>Australia &amp; NZ</v>
      </c>
      <c r="L670" t="s">
        <v>9</v>
      </c>
      <c r="M670">
        <v>8</v>
      </c>
      <c r="N670" s="10" t="str">
        <f>VLOOKUP(tblSalaries[[#This Row],[Years of Experience]],Table3[#Data],2,FALSE)</f>
        <v>7-10</v>
      </c>
      <c r="O670" s="10">
        <f>VLOOKUP(tblSalaries[[#This Row],[How many hours of a day you work on Excel]],Table8[#Data],2,FALSE)</f>
        <v>5</v>
      </c>
    </row>
    <row r="671" spans="2:15" ht="15" customHeight="1" x14ac:dyDescent="0.2">
      <c r="B671" t="s">
        <v>3589</v>
      </c>
      <c r="C671" s="1">
        <v>41062.320856481485</v>
      </c>
      <c r="D671" s="4">
        <v>85000</v>
      </c>
      <c r="E671">
        <v>85000</v>
      </c>
      <c r="F671" t="s">
        <v>6</v>
      </c>
      <c r="G671" s="10">
        <f>tblSalaries[[#This Row],[clean Salary (in local currency)]]*VLOOKUP(tblSalaries[[#This Row],[Currency]],tblXrate[#Data],2,FALSE)/1000</f>
        <v>85</v>
      </c>
      <c r="H671" t="s">
        <v>89</v>
      </c>
      <c r="I671" t="s">
        <v>310</v>
      </c>
      <c r="J671" t="s">
        <v>15</v>
      </c>
      <c r="K671" s="10" t="str">
        <f>VLOOKUP(tblSalaries[[#This Row],[Where do you work]],tblCountries[[Actual]:[Mapping2]],3,FALSE)</f>
        <v>USA</v>
      </c>
      <c r="L671" t="s">
        <v>18</v>
      </c>
      <c r="M671">
        <v>8</v>
      </c>
      <c r="N671" s="10" t="str">
        <f>VLOOKUP(tblSalaries[[#This Row],[Years of Experience]],Table3[#Data],2,FALSE)</f>
        <v>7-10</v>
      </c>
      <c r="O671" s="10">
        <f>VLOOKUP(tblSalaries[[#This Row],[How many hours of a day you work on Excel]],Table8[#Data],2,FALSE)</f>
        <v>2.5</v>
      </c>
    </row>
    <row r="672" spans="2:15" ht="15" customHeight="1" x14ac:dyDescent="0.2">
      <c r="B672" t="s">
        <v>2631</v>
      </c>
      <c r="C672" s="1">
        <v>41055.4843287037</v>
      </c>
      <c r="D672" s="4">
        <v>80000</v>
      </c>
      <c r="E672">
        <v>80000</v>
      </c>
      <c r="F672" t="s">
        <v>6</v>
      </c>
      <c r="G672" s="10">
        <f>tblSalaries[[#This Row],[clean Salary (in local currency)]]*VLOOKUP(tblSalaries[[#This Row],[Currency]],tblXrate[#Data],2,FALSE)/1000</f>
        <v>80</v>
      </c>
      <c r="H672" t="s">
        <v>735</v>
      </c>
      <c r="I672" t="s">
        <v>52</v>
      </c>
      <c r="J672" t="s">
        <v>15</v>
      </c>
      <c r="K672" s="10" t="str">
        <f>VLOOKUP(tblSalaries[[#This Row],[Where do you work]],tblCountries[[Actual]:[Mapping2]],3,FALSE)</f>
        <v>USA</v>
      </c>
      <c r="L672" t="s">
        <v>9</v>
      </c>
      <c r="M672">
        <v>8</v>
      </c>
      <c r="N672" s="10" t="str">
        <f>VLOOKUP(tblSalaries[[#This Row],[Years of Experience]],Table3[#Data],2,FALSE)</f>
        <v>7-10</v>
      </c>
      <c r="O672" s="10">
        <f>VLOOKUP(tblSalaries[[#This Row],[How many hours of a day you work on Excel]],Table8[#Data],2,FALSE)</f>
        <v>5</v>
      </c>
    </row>
    <row r="673" spans="2:15" ht="15" customHeight="1" x14ac:dyDescent="0.2">
      <c r="B673" t="s">
        <v>3378</v>
      </c>
      <c r="C673" s="1">
        <v>41058.951620370368</v>
      </c>
      <c r="D673" s="4">
        <v>80000</v>
      </c>
      <c r="E673">
        <v>80000</v>
      </c>
      <c r="F673" t="s">
        <v>6</v>
      </c>
      <c r="G673" s="10">
        <f>tblSalaries[[#This Row],[clean Salary (in local currency)]]*VLOOKUP(tblSalaries[[#This Row],[Currency]],tblXrate[#Data],2,FALSE)/1000</f>
        <v>80</v>
      </c>
      <c r="H673" t="s">
        <v>1561</v>
      </c>
      <c r="I673" t="s">
        <v>356</v>
      </c>
      <c r="J673" t="s">
        <v>15</v>
      </c>
      <c r="K673" s="10" t="str">
        <f>VLOOKUP(tblSalaries[[#This Row],[Where do you work]],tblCountries[[Actual]:[Mapping2]],3,FALSE)</f>
        <v>USA</v>
      </c>
      <c r="L673" t="s">
        <v>18</v>
      </c>
      <c r="M673">
        <v>8</v>
      </c>
      <c r="N673" s="10" t="str">
        <f>VLOOKUP(tblSalaries[[#This Row],[Years of Experience]],Table3[#Data],2,FALSE)</f>
        <v>7-10</v>
      </c>
      <c r="O673" s="10">
        <f>VLOOKUP(tblSalaries[[#This Row],[How many hours of a day you work on Excel]],Table8[#Data],2,FALSE)</f>
        <v>2.5</v>
      </c>
    </row>
    <row r="674" spans="2:15" ht="15" customHeight="1" x14ac:dyDescent="0.2">
      <c r="B674" t="s">
        <v>3868</v>
      </c>
      <c r="C674" s="1">
        <v>41079.814872685187</v>
      </c>
      <c r="D674" s="4">
        <v>74000</v>
      </c>
      <c r="E674">
        <v>74000</v>
      </c>
      <c r="F674" t="s">
        <v>82</v>
      </c>
      <c r="G674" s="10">
        <f>tblSalaries[[#This Row],[clean Salary (in local currency)]]*VLOOKUP(tblSalaries[[#This Row],[Currency]],tblXrate[#Data],2,FALSE)/1000</f>
        <v>75.473314573795037</v>
      </c>
      <c r="H674" t="s">
        <v>1241</v>
      </c>
      <c r="I674" t="s">
        <v>20</v>
      </c>
      <c r="J674" t="s">
        <v>84</v>
      </c>
      <c r="K674" s="10" t="str">
        <f>VLOOKUP(tblSalaries[[#This Row],[Where do you work]],tblCountries[[Actual]:[Mapping2]],3,FALSE)</f>
        <v>Australia &amp; NZ</v>
      </c>
      <c r="L674" t="s">
        <v>9</v>
      </c>
      <c r="M674">
        <v>8</v>
      </c>
      <c r="N674" s="10" t="str">
        <f>VLOOKUP(tblSalaries[[#This Row],[Years of Experience]],Table3[#Data],2,FALSE)</f>
        <v>7-10</v>
      </c>
      <c r="O674" s="10">
        <f>VLOOKUP(tblSalaries[[#This Row],[How many hours of a day you work on Excel]],Table8[#Data],2,FALSE)</f>
        <v>5</v>
      </c>
    </row>
    <row r="675" spans="2:15" ht="15" customHeight="1" x14ac:dyDescent="0.2">
      <c r="B675" t="s">
        <v>3098</v>
      </c>
      <c r="C675" s="1">
        <v>41057.711886574078</v>
      </c>
      <c r="D675" s="4" t="s">
        <v>1249</v>
      </c>
      <c r="E675">
        <v>45000</v>
      </c>
      <c r="F675" t="s">
        <v>69</v>
      </c>
      <c r="G675" s="10">
        <f>tblSalaries[[#This Row],[clean Salary (in local currency)]]*VLOOKUP(tblSalaries[[#This Row],[Currency]],tblXrate[#Data],2,FALSE)/1000</f>
        <v>70.928022243027783</v>
      </c>
      <c r="H675" t="s">
        <v>1250</v>
      </c>
      <c r="I675" t="s">
        <v>4001</v>
      </c>
      <c r="J675" t="s">
        <v>71</v>
      </c>
      <c r="K675" s="10" t="str">
        <f>VLOOKUP(tblSalaries[[#This Row],[Where do you work]],tblCountries[[Actual]:[Mapping2]],3,FALSE)</f>
        <v>UK</v>
      </c>
      <c r="L675" t="s">
        <v>9</v>
      </c>
      <c r="M675">
        <v>8</v>
      </c>
      <c r="N675" s="10" t="str">
        <f>VLOOKUP(tblSalaries[[#This Row],[Years of Experience]],Table3[#Data],2,FALSE)</f>
        <v>7-10</v>
      </c>
      <c r="O675" s="10">
        <f>VLOOKUP(tblSalaries[[#This Row],[How many hours of a day you work on Excel]],Table8[#Data],2,FALSE)</f>
        <v>5</v>
      </c>
    </row>
    <row r="676" spans="2:15" ht="15" customHeight="1" x14ac:dyDescent="0.2">
      <c r="B676" t="s">
        <v>3253</v>
      </c>
      <c r="C676" s="1">
        <v>41058.422465277778</v>
      </c>
      <c r="D676" s="4">
        <v>70000</v>
      </c>
      <c r="E676">
        <v>70000</v>
      </c>
      <c r="F676" t="s">
        <v>6</v>
      </c>
      <c r="G676" s="10">
        <f>tblSalaries[[#This Row],[clean Salary (in local currency)]]*VLOOKUP(tblSalaries[[#This Row],[Currency]],tblXrate[#Data],2,FALSE)/1000</f>
        <v>70</v>
      </c>
      <c r="H676" t="s">
        <v>201</v>
      </c>
      <c r="I676" t="s">
        <v>52</v>
      </c>
      <c r="J676" t="s">
        <v>15</v>
      </c>
      <c r="K676" s="10" t="str">
        <f>VLOOKUP(tblSalaries[[#This Row],[Where do you work]],tblCountries[[Actual]:[Mapping2]],3,FALSE)</f>
        <v>USA</v>
      </c>
      <c r="L676" t="s">
        <v>9</v>
      </c>
      <c r="M676">
        <v>8</v>
      </c>
      <c r="N676" s="10" t="str">
        <f>VLOOKUP(tblSalaries[[#This Row],[Years of Experience]],Table3[#Data],2,FALSE)</f>
        <v>7-10</v>
      </c>
      <c r="O676" s="10">
        <f>VLOOKUP(tblSalaries[[#This Row],[How many hours of a day you work on Excel]],Table8[#Data],2,FALSE)</f>
        <v>5</v>
      </c>
    </row>
    <row r="677" spans="2:15" ht="15" customHeight="1" x14ac:dyDescent="0.2">
      <c r="B677" t="s">
        <v>2856</v>
      </c>
      <c r="C677" s="1">
        <v>41056.194826388892</v>
      </c>
      <c r="D677" s="4">
        <v>65000</v>
      </c>
      <c r="E677">
        <v>65000</v>
      </c>
      <c r="F677" t="s">
        <v>6</v>
      </c>
      <c r="G677" s="10">
        <f>tblSalaries[[#This Row],[clean Salary (in local currency)]]*VLOOKUP(tblSalaries[[#This Row],[Currency]],tblXrate[#Data],2,FALSE)/1000</f>
        <v>65</v>
      </c>
      <c r="H677" t="s">
        <v>994</v>
      </c>
      <c r="I677" t="s">
        <v>20</v>
      </c>
      <c r="J677" t="s">
        <v>15</v>
      </c>
      <c r="K677" s="10" t="str">
        <f>VLOOKUP(tblSalaries[[#This Row],[Where do you work]],tblCountries[[Actual]:[Mapping2]],3,FALSE)</f>
        <v>USA</v>
      </c>
      <c r="L677" t="s">
        <v>25</v>
      </c>
      <c r="M677">
        <v>8</v>
      </c>
      <c r="N677" s="10" t="str">
        <f>VLOOKUP(tblSalaries[[#This Row],[Years of Experience]],Table3[#Data],2,FALSE)</f>
        <v>7-10</v>
      </c>
      <c r="O677" s="10">
        <f>VLOOKUP(tblSalaries[[#This Row],[How many hours of a day you work on Excel]],Table8[#Data],2,FALSE)</f>
        <v>1.5</v>
      </c>
    </row>
    <row r="678" spans="2:15" ht="15" customHeight="1" x14ac:dyDescent="0.2">
      <c r="B678" t="s">
        <v>3529</v>
      </c>
      <c r="C678" s="1">
        <v>41060.920173611114</v>
      </c>
      <c r="D678" s="4">
        <v>125000</v>
      </c>
      <c r="E678">
        <v>125000</v>
      </c>
      <c r="F678" t="s">
        <v>6</v>
      </c>
      <c r="G678" s="10">
        <f>tblSalaries[[#This Row],[clean Salary (in local currency)]]*VLOOKUP(tblSalaries[[#This Row],[Currency]],tblXrate[#Data],2,FALSE)/1000</f>
        <v>125</v>
      </c>
      <c r="H678" t="s">
        <v>356</v>
      </c>
      <c r="I678" t="s">
        <v>356</v>
      </c>
      <c r="J678" t="s">
        <v>15</v>
      </c>
      <c r="K678" s="10" t="str">
        <f>VLOOKUP(tblSalaries[[#This Row],[Where do you work]],tblCountries[[Actual]:[Mapping2]],3,FALSE)</f>
        <v>USA</v>
      </c>
      <c r="L678" t="s">
        <v>13</v>
      </c>
      <c r="M678">
        <v>8</v>
      </c>
      <c r="N678" s="10" t="str">
        <f>VLOOKUP(tblSalaries[[#This Row],[Years of Experience]],Table3[#Data],2,FALSE)</f>
        <v>7-10</v>
      </c>
      <c r="O678" s="10">
        <f>VLOOKUP(tblSalaries[[#This Row],[How many hours of a day you work on Excel]],Table8[#Data],2,FALSE)</f>
        <v>8</v>
      </c>
    </row>
    <row r="679" spans="2:15" ht="15" customHeight="1" x14ac:dyDescent="0.2">
      <c r="B679" t="s">
        <v>3663</v>
      </c>
      <c r="C679" s="1">
        <v>41065.916435185187</v>
      </c>
      <c r="D679" s="4">
        <v>65000</v>
      </c>
      <c r="E679">
        <v>65000</v>
      </c>
      <c r="F679" t="s">
        <v>6</v>
      </c>
      <c r="G679" s="10">
        <f>tblSalaries[[#This Row],[clean Salary (in local currency)]]*VLOOKUP(tblSalaries[[#This Row],[Currency]],tblXrate[#Data],2,FALSE)/1000</f>
        <v>65</v>
      </c>
      <c r="H679" t="s">
        <v>207</v>
      </c>
      <c r="I679" t="s">
        <v>20</v>
      </c>
      <c r="J679" t="s">
        <v>15</v>
      </c>
      <c r="K679" s="10" t="str">
        <f>VLOOKUP(tblSalaries[[#This Row],[Where do you work]],tblCountries[[Actual]:[Mapping2]],3,FALSE)</f>
        <v>USA</v>
      </c>
      <c r="L679" t="s">
        <v>9</v>
      </c>
      <c r="M679">
        <v>8</v>
      </c>
      <c r="N679" s="10" t="str">
        <f>VLOOKUP(tblSalaries[[#This Row],[Years of Experience]],Table3[#Data],2,FALSE)</f>
        <v>7-10</v>
      </c>
      <c r="O679" s="10">
        <f>VLOOKUP(tblSalaries[[#This Row],[How many hours of a day you work on Excel]],Table8[#Data],2,FALSE)</f>
        <v>5</v>
      </c>
    </row>
    <row r="680" spans="2:15" ht="15" customHeight="1" x14ac:dyDescent="0.2">
      <c r="B680" t="s">
        <v>2788</v>
      </c>
      <c r="C680" s="1">
        <v>41055.868136574078</v>
      </c>
      <c r="D680" s="4">
        <v>96000</v>
      </c>
      <c r="E680">
        <v>96000</v>
      </c>
      <c r="F680" t="s">
        <v>6</v>
      </c>
      <c r="G680" s="10">
        <f>tblSalaries[[#This Row],[clean Salary (in local currency)]]*VLOOKUP(tblSalaries[[#This Row],[Currency]],tblXrate[#Data],2,FALSE)/1000</f>
        <v>96</v>
      </c>
      <c r="H680" t="s">
        <v>721</v>
      </c>
      <c r="I680" t="s">
        <v>3999</v>
      </c>
      <c r="J680" t="s">
        <v>8</v>
      </c>
      <c r="K680" s="10" t="str">
        <f>VLOOKUP(tblSalaries[[#This Row],[Where do you work]],tblCountries[[Actual]:[Mapping2]],3,FALSE)</f>
        <v>India</v>
      </c>
      <c r="L680" t="s">
        <v>13</v>
      </c>
      <c r="M680">
        <v>8</v>
      </c>
      <c r="N680" s="10" t="str">
        <f>VLOOKUP(tblSalaries[[#This Row],[Years of Experience]],Table3[#Data],2,FALSE)</f>
        <v>7-10</v>
      </c>
      <c r="O680" s="10">
        <f>VLOOKUP(tblSalaries[[#This Row],[How many hours of a day you work on Excel]],Table8[#Data],2,FALSE)</f>
        <v>8</v>
      </c>
    </row>
    <row r="681" spans="2:15" ht="15" customHeight="1" x14ac:dyDescent="0.2">
      <c r="B681" t="s">
        <v>3084</v>
      </c>
      <c r="C681" s="1">
        <v>41057.681157407409</v>
      </c>
      <c r="D681" s="4">
        <v>58000</v>
      </c>
      <c r="E681">
        <v>58000</v>
      </c>
      <c r="F681" t="s">
        <v>69</v>
      </c>
      <c r="G681" s="10">
        <f>tblSalaries[[#This Row],[clean Salary (in local currency)]]*VLOOKUP(tblSalaries[[#This Row],[Currency]],tblXrate[#Data],2,FALSE)/1000</f>
        <v>91.418339779902482</v>
      </c>
      <c r="H681" t="s">
        <v>1235</v>
      </c>
      <c r="I681" t="s">
        <v>20</v>
      </c>
      <c r="J681" t="s">
        <v>71</v>
      </c>
      <c r="K681" s="10" t="str">
        <f>VLOOKUP(tblSalaries[[#This Row],[Where do you work]],tblCountries[[Actual]:[Mapping2]],3,FALSE)</f>
        <v>UK</v>
      </c>
      <c r="L681" t="s">
        <v>13</v>
      </c>
      <c r="M681">
        <v>8</v>
      </c>
      <c r="N681" s="10" t="str">
        <f>VLOOKUP(tblSalaries[[#This Row],[Years of Experience]],Table3[#Data],2,FALSE)</f>
        <v>7-10</v>
      </c>
      <c r="O681" s="10">
        <f>VLOOKUP(tblSalaries[[#This Row],[How many hours of a day you work on Excel]],Table8[#Data],2,FALSE)</f>
        <v>8</v>
      </c>
    </row>
    <row r="682" spans="2:15" ht="15" customHeight="1" x14ac:dyDescent="0.2">
      <c r="B682" t="s">
        <v>3515</v>
      </c>
      <c r="C682" s="1">
        <v>41060.687604166669</v>
      </c>
      <c r="D682" s="4">
        <v>48360</v>
      </c>
      <c r="E682">
        <v>48360</v>
      </c>
      <c r="F682" t="s">
        <v>69</v>
      </c>
      <c r="G682" s="10">
        <f>tblSalaries[[#This Row],[clean Salary (in local currency)]]*VLOOKUP(tblSalaries[[#This Row],[Currency]],tblXrate[#Data],2,FALSE)/1000</f>
        <v>76.223981237173859</v>
      </c>
      <c r="H682" t="s">
        <v>1692</v>
      </c>
      <c r="I682" t="s">
        <v>52</v>
      </c>
      <c r="J682" t="s">
        <v>71</v>
      </c>
      <c r="K682" s="10" t="str">
        <f>VLOOKUP(tblSalaries[[#This Row],[Where do you work]],tblCountries[[Actual]:[Mapping2]],3,FALSE)</f>
        <v>UK</v>
      </c>
      <c r="L682" t="s">
        <v>13</v>
      </c>
      <c r="M682">
        <v>8</v>
      </c>
      <c r="N682" s="10" t="str">
        <f>VLOOKUP(tblSalaries[[#This Row],[Years of Experience]],Table3[#Data],2,FALSE)</f>
        <v>7-10</v>
      </c>
      <c r="O682" s="10">
        <f>VLOOKUP(tblSalaries[[#This Row],[How many hours of a day you work on Excel]],Table8[#Data],2,FALSE)</f>
        <v>8</v>
      </c>
    </row>
    <row r="683" spans="2:15" ht="15" customHeight="1" x14ac:dyDescent="0.2">
      <c r="B683" t="s">
        <v>3278</v>
      </c>
      <c r="C683" s="1">
        <v>41058.577928240738</v>
      </c>
      <c r="D683" s="4">
        <v>45000</v>
      </c>
      <c r="E683">
        <v>45000</v>
      </c>
      <c r="F683" t="s">
        <v>6</v>
      </c>
      <c r="G683" s="10">
        <f>tblSalaries[[#This Row],[clean Salary (in local currency)]]*VLOOKUP(tblSalaries[[#This Row],[Currency]],tblXrate[#Data],2,FALSE)/1000</f>
        <v>45</v>
      </c>
      <c r="H683" t="s">
        <v>1455</v>
      </c>
      <c r="I683" t="s">
        <v>20</v>
      </c>
      <c r="J683" t="s">
        <v>17</v>
      </c>
      <c r="K683" s="10" t="str">
        <f>VLOOKUP(tblSalaries[[#This Row],[Where do you work]],tblCountries[[Actual]:[Mapping2]],3,FALSE)</f>
        <v>East&amp;South Asia</v>
      </c>
      <c r="L683" t="s">
        <v>13</v>
      </c>
      <c r="M683">
        <v>8</v>
      </c>
      <c r="N683" s="10" t="str">
        <f>VLOOKUP(tblSalaries[[#This Row],[Years of Experience]],Table3[#Data],2,FALSE)</f>
        <v>7-10</v>
      </c>
      <c r="O683" s="10">
        <f>VLOOKUP(tblSalaries[[#This Row],[How many hours of a day you work on Excel]],Table8[#Data],2,FALSE)</f>
        <v>8</v>
      </c>
    </row>
    <row r="684" spans="2:15" ht="15" customHeight="1" x14ac:dyDescent="0.2">
      <c r="B684" t="s">
        <v>3474</v>
      </c>
      <c r="C684" s="1">
        <v>41059.938576388886</v>
      </c>
      <c r="D684" s="4" t="s">
        <v>1651</v>
      </c>
      <c r="E684">
        <v>33500</v>
      </c>
      <c r="F684" t="s">
        <v>22</v>
      </c>
      <c r="G684" s="10">
        <f>tblSalaries[[#This Row],[clean Salary (in local currency)]]*VLOOKUP(tblSalaries[[#This Row],[Currency]],tblXrate[#Data],2,FALSE)/1000</f>
        <v>42.558381206218861</v>
      </c>
      <c r="H684" t="s">
        <v>1652</v>
      </c>
      <c r="I684" t="s">
        <v>488</v>
      </c>
      <c r="J684" t="s">
        <v>24</v>
      </c>
      <c r="K684" s="10" t="str">
        <f>VLOOKUP(tblSalaries[[#This Row],[Where do you work]],tblCountries[[Actual]:[Mapping2]],3,FALSE)</f>
        <v>EU-16</v>
      </c>
      <c r="L684" t="s">
        <v>13</v>
      </c>
      <c r="M684">
        <v>8</v>
      </c>
      <c r="N684" s="10" t="str">
        <f>VLOOKUP(tblSalaries[[#This Row],[Years of Experience]],Table3[#Data],2,FALSE)</f>
        <v>7-10</v>
      </c>
      <c r="O684" s="10">
        <f>VLOOKUP(tblSalaries[[#This Row],[How many hours of a day you work on Excel]],Table8[#Data],2,FALSE)</f>
        <v>8</v>
      </c>
    </row>
    <row r="685" spans="2:15" ht="15" customHeight="1" x14ac:dyDescent="0.2">
      <c r="B685" t="s">
        <v>3038</v>
      </c>
      <c r="C685" s="1">
        <v>41057.596296296295</v>
      </c>
      <c r="D685" s="4">
        <v>26000</v>
      </c>
      <c r="E685">
        <v>26000</v>
      </c>
      <c r="F685" t="s">
        <v>69</v>
      </c>
      <c r="G685" s="10">
        <f>tblSalaries[[#This Row],[clean Salary (in local currency)]]*VLOOKUP(tblSalaries[[#This Row],[Currency]],tblXrate[#Data],2,FALSE)/1000</f>
        <v>40.980635073749383</v>
      </c>
      <c r="H685" t="s">
        <v>356</v>
      </c>
      <c r="I685" t="s">
        <v>356</v>
      </c>
      <c r="J685" t="s">
        <v>71</v>
      </c>
      <c r="K685" s="10" t="str">
        <f>VLOOKUP(tblSalaries[[#This Row],[Where do you work]],tblCountries[[Actual]:[Mapping2]],3,FALSE)</f>
        <v>UK</v>
      </c>
      <c r="L685" t="s">
        <v>13</v>
      </c>
      <c r="M685">
        <v>8</v>
      </c>
      <c r="N685" s="10" t="str">
        <f>VLOOKUP(tblSalaries[[#This Row],[Years of Experience]],Table3[#Data],2,FALSE)</f>
        <v>7-10</v>
      </c>
      <c r="O685" s="10">
        <f>VLOOKUP(tblSalaries[[#This Row],[How many hours of a day you work on Excel]],Table8[#Data],2,FALSE)</f>
        <v>8</v>
      </c>
    </row>
    <row r="686" spans="2:15" ht="15" customHeight="1" x14ac:dyDescent="0.2">
      <c r="B686" t="s">
        <v>2840</v>
      </c>
      <c r="C686" s="1">
        <v>41056.063136574077</v>
      </c>
      <c r="D686" s="4" t="s">
        <v>977</v>
      </c>
      <c r="E686">
        <v>30000</v>
      </c>
      <c r="F686" t="s">
        <v>22</v>
      </c>
      <c r="G686" s="10">
        <f>tblSalaries[[#This Row],[clean Salary (in local currency)]]*VLOOKUP(tblSalaries[[#This Row],[Currency]],tblXrate[#Data],2,FALSE)/1000</f>
        <v>38.111983169748235</v>
      </c>
      <c r="H686" t="s">
        <v>978</v>
      </c>
      <c r="I686" t="s">
        <v>310</v>
      </c>
      <c r="J686" t="s">
        <v>979</v>
      </c>
      <c r="K686" s="10" t="str">
        <f>VLOOKUP(tblSalaries[[#This Row],[Where do you work]],tblCountries[[Actual]:[Mapping2]],3,FALSE)</f>
        <v>EU-16</v>
      </c>
      <c r="L686" t="s">
        <v>13</v>
      </c>
      <c r="M686">
        <v>8</v>
      </c>
      <c r="N686" s="10" t="str">
        <f>VLOOKUP(tblSalaries[[#This Row],[Years of Experience]],Table3[#Data],2,FALSE)</f>
        <v>7-10</v>
      </c>
      <c r="O686" s="10">
        <f>VLOOKUP(tblSalaries[[#This Row],[How many hours of a day you work on Excel]],Table8[#Data],2,FALSE)</f>
        <v>8</v>
      </c>
    </row>
    <row r="687" spans="2:15" ht="15" customHeight="1" x14ac:dyDescent="0.2">
      <c r="B687" t="s">
        <v>2748</v>
      </c>
      <c r="C687" s="1">
        <v>41055.690937500003</v>
      </c>
      <c r="D687" s="4" t="s">
        <v>864</v>
      </c>
      <c r="E687">
        <v>24000</v>
      </c>
      <c r="F687" t="s">
        <v>69</v>
      </c>
      <c r="G687" s="10">
        <f>tblSalaries[[#This Row],[clean Salary (in local currency)]]*VLOOKUP(tblSalaries[[#This Row],[Currency]],tblXrate[#Data],2,FALSE)/1000</f>
        <v>37.828278529614821</v>
      </c>
      <c r="H687" t="s">
        <v>865</v>
      </c>
      <c r="I687" t="s">
        <v>67</v>
      </c>
      <c r="J687" t="s">
        <v>71</v>
      </c>
      <c r="K687" s="10" t="str">
        <f>VLOOKUP(tblSalaries[[#This Row],[Where do you work]],tblCountries[[Actual]:[Mapping2]],3,FALSE)</f>
        <v>UK</v>
      </c>
      <c r="L687" t="s">
        <v>13</v>
      </c>
      <c r="M687">
        <v>8</v>
      </c>
      <c r="N687" s="10" t="str">
        <f>VLOOKUP(tblSalaries[[#This Row],[Years of Experience]],Table3[#Data],2,FALSE)</f>
        <v>7-10</v>
      </c>
      <c r="O687" s="10">
        <f>VLOOKUP(tblSalaries[[#This Row],[How many hours of a day you work on Excel]],Table8[#Data],2,FALSE)</f>
        <v>8</v>
      </c>
    </row>
    <row r="688" spans="2:15" ht="15" customHeight="1" x14ac:dyDescent="0.2">
      <c r="B688" t="s">
        <v>3355</v>
      </c>
      <c r="C688" s="1">
        <v>41058.894016203703</v>
      </c>
      <c r="D688" s="4">
        <v>36000</v>
      </c>
      <c r="E688">
        <v>36000</v>
      </c>
      <c r="F688" t="s">
        <v>6</v>
      </c>
      <c r="G688" s="10">
        <f>tblSalaries[[#This Row],[clean Salary (in local currency)]]*VLOOKUP(tblSalaries[[#This Row],[Currency]],tblXrate[#Data],2,FALSE)/1000</f>
        <v>36</v>
      </c>
      <c r="H688" t="s">
        <v>1144</v>
      </c>
      <c r="I688" t="s">
        <v>67</v>
      </c>
      <c r="J688" t="s">
        <v>15</v>
      </c>
      <c r="K688" s="10" t="str">
        <f>VLOOKUP(tblSalaries[[#This Row],[Where do you work]],tblCountries[[Actual]:[Mapping2]],3,FALSE)</f>
        <v>USA</v>
      </c>
      <c r="L688" t="s">
        <v>13</v>
      </c>
      <c r="M688">
        <v>8</v>
      </c>
      <c r="N688" s="10" t="str">
        <f>VLOOKUP(tblSalaries[[#This Row],[Years of Experience]],Table3[#Data],2,FALSE)</f>
        <v>7-10</v>
      </c>
      <c r="O688" s="10">
        <f>VLOOKUP(tblSalaries[[#This Row],[How many hours of a day you work on Excel]],Table8[#Data],2,FALSE)</f>
        <v>8</v>
      </c>
    </row>
    <row r="689" spans="2:15" ht="15" customHeight="1" x14ac:dyDescent="0.2">
      <c r="B689" t="s">
        <v>3645</v>
      </c>
      <c r="C689" s="1">
        <v>41065.163611111115</v>
      </c>
      <c r="D689" s="4" t="s">
        <v>1816</v>
      </c>
      <c r="E689">
        <v>30500</v>
      </c>
      <c r="F689" t="s">
        <v>6</v>
      </c>
      <c r="G689" s="10">
        <f>tblSalaries[[#This Row],[clean Salary (in local currency)]]*VLOOKUP(tblSalaries[[#This Row],[Currency]],tblXrate[#Data],2,FALSE)/1000</f>
        <v>30.5</v>
      </c>
      <c r="H689" t="s">
        <v>14</v>
      </c>
      <c r="I689" t="s">
        <v>20</v>
      </c>
      <c r="J689" t="s">
        <v>143</v>
      </c>
      <c r="K689" s="10" t="str">
        <f>VLOOKUP(tblSalaries[[#This Row],[Where do you work]],tblCountries[[Actual]:[Mapping2]],3,FALSE)</f>
        <v>Sou&amp;Cen America</v>
      </c>
      <c r="L689" t="s">
        <v>13</v>
      </c>
      <c r="M689">
        <v>8</v>
      </c>
      <c r="N689" s="10" t="str">
        <f>VLOOKUP(tblSalaries[[#This Row],[Years of Experience]],Table3[#Data],2,FALSE)</f>
        <v>7-10</v>
      </c>
      <c r="O689" s="10">
        <f>VLOOKUP(tblSalaries[[#This Row],[How many hours of a day you work on Excel]],Table8[#Data],2,FALSE)</f>
        <v>8</v>
      </c>
    </row>
    <row r="690" spans="2:15" ht="15" customHeight="1" x14ac:dyDescent="0.2">
      <c r="B690" t="s">
        <v>3691</v>
      </c>
      <c r="C690" s="1">
        <v>41066.946018518516</v>
      </c>
      <c r="D690" s="4">
        <v>25000</v>
      </c>
      <c r="E690">
        <v>25000</v>
      </c>
      <c r="F690" t="s">
        <v>6</v>
      </c>
      <c r="G690" s="10">
        <f>tblSalaries[[#This Row],[clean Salary (in local currency)]]*VLOOKUP(tblSalaries[[#This Row],[Currency]],tblXrate[#Data],2,FALSE)/1000</f>
        <v>25</v>
      </c>
      <c r="H690" t="s">
        <v>1853</v>
      </c>
      <c r="I690" t="s">
        <v>20</v>
      </c>
      <c r="J690" t="s">
        <v>8</v>
      </c>
      <c r="K690" s="10" t="str">
        <f>VLOOKUP(tblSalaries[[#This Row],[Where do you work]],tblCountries[[Actual]:[Mapping2]],3,FALSE)</f>
        <v>India</v>
      </c>
      <c r="L690" t="s">
        <v>13</v>
      </c>
      <c r="M690">
        <v>8</v>
      </c>
      <c r="N690" s="10" t="str">
        <f>VLOOKUP(tblSalaries[[#This Row],[Years of Experience]],Table3[#Data],2,FALSE)</f>
        <v>7-10</v>
      </c>
      <c r="O690" s="10">
        <f>VLOOKUP(tblSalaries[[#This Row],[How many hours of a day you work on Excel]],Table8[#Data],2,FALSE)</f>
        <v>8</v>
      </c>
    </row>
    <row r="691" spans="2:15" ht="15" customHeight="1" x14ac:dyDescent="0.2">
      <c r="B691" t="s">
        <v>3520</v>
      </c>
      <c r="C691" s="1">
        <v>41060.774652777778</v>
      </c>
      <c r="D691" s="4">
        <v>24864</v>
      </c>
      <c r="E691">
        <v>24864</v>
      </c>
      <c r="F691" t="s">
        <v>6</v>
      </c>
      <c r="G691" s="10">
        <f>tblSalaries[[#This Row],[clean Salary (in local currency)]]*VLOOKUP(tblSalaries[[#This Row],[Currency]],tblXrate[#Data],2,FALSE)/1000</f>
        <v>24.864000000000001</v>
      </c>
      <c r="H691" t="s">
        <v>1699</v>
      </c>
      <c r="I691" t="s">
        <v>52</v>
      </c>
      <c r="J691" t="s">
        <v>1700</v>
      </c>
      <c r="K691" s="10" t="str">
        <f>VLOOKUP(tblSalaries[[#This Row],[Where do you work]],tblCountries[[Actual]:[Mapping2]],3,FALSE)</f>
        <v>Africa</v>
      </c>
      <c r="L691" t="s">
        <v>13</v>
      </c>
      <c r="M691">
        <v>8</v>
      </c>
      <c r="N691" s="10" t="str">
        <f>VLOOKUP(tblSalaries[[#This Row],[Years of Experience]],Table3[#Data],2,FALSE)</f>
        <v>7-10</v>
      </c>
      <c r="O691" s="10">
        <f>VLOOKUP(tblSalaries[[#This Row],[How many hours of a day you work on Excel]],Table8[#Data],2,FALSE)</f>
        <v>8</v>
      </c>
    </row>
    <row r="692" spans="2:15" ht="15" customHeight="1" x14ac:dyDescent="0.2">
      <c r="B692" t="s">
        <v>3170</v>
      </c>
      <c r="C692" s="1">
        <v>41057.962754629632</v>
      </c>
      <c r="D692" s="4" t="s">
        <v>1333</v>
      </c>
      <c r="E692">
        <v>2000000</v>
      </c>
      <c r="F692" t="s">
        <v>32</v>
      </c>
      <c r="G692" s="10">
        <f>tblSalaries[[#This Row],[clean Salary (in local currency)]]*VLOOKUP(tblSalaries[[#This Row],[Currency]],tblXrate[#Data],2,FALSE)/1000</f>
        <v>21.228177433598262</v>
      </c>
      <c r="H692" t="s">
        <v>1334</v>
      </c>
      <c r="I692" t="s">
        <v>356</v>
      </c>
      <c r="J692" t="s">
        <v>17</v>
      </c>
      <c r="K692" s="10" t="str">
        <f>VLOOKUP(tblSalaries[[#This Row],[Where do you work]],tblCountries[[Actual]:[Mapping2]],3,FALSE)</f>
        <v>East&amp;South Asia</v>
      </c>
      <c r="L692" t="s">
        <v>13</v>
      </c>
      <c r="M692">
        <v>8</v>
      </c>
      <c r="N692" s="10" t="str">
        <f>VLOOKUP(tblSalaries[[#This Row],[Years of Experience]],Table3[#Data],2,FALSE)</f>
        <v>7-10</v>
      </c>
      <c r="O692" s="10">
        <f>VLOOKUP(tblSalaries[[#This Row],[How many hours of a day you work on Excel]],Table8[#Data],2,FALSE)</f>
        <v>8</v>
      </c>
    </row>
    <row r="693" spans="2:15" ht="15" customHeight="1" x14ac:dyDescent="0.2">
      <c r="B693" t="s">
        <v>3109</v>
      </c>
      <c r="C693" s="1">
        <v>41057.73809027778</v>
      </c>
      <c r="D693" s="4">
        <v>19000</v>
      </c>
      <c r="E693">
        <v>19000</v>
      </c>
      <c r="F693" t="s">
        <v>6</v>
      </c>
      <c r="G693" s="10">
        <f>tblSalaries[[#This Row],[clean Salary (in local currency)]]*VLOOKUP(tblSalaries[[#This Row],[Currency]],tblXrate[#Data],2,FALSE)/1000</f>
        <v>19</v>
      </c>
      <c r="H693" t="s">
        <v>1261</v>
      </c>
      <c r="I693" t="s">
        <v>3999</v>
      </c>
      <c r="J693" t="s">
        <v>71</v>
      </c>
      <c r="K693" s="10" t="str">
        <f>VLOOKUP(tblSalaries[[#This Row],[Where do you work]],tblCountries[[Actual]:[Mapping2]],3,FALSE)</f>
        <v>UK</v>
      </c>
      <c r="L693" t="s">
        <v>13</v>
      </c>
      <c r="M693">
        <v>8</v>
      </c>
      <c r="N693" s="10" t="str">
        <f>VLOOKUP(tblSalaries[[#This Row],[Years of Experience]],Table3[#Data],2,FALSE)</f>
        <v>7-10</v>
      </c>
      <c r="O693" s="10">
        <f>VLOOKUP(tblSalaries[[#This Row],[How many hours of a day you work on Excel]],Table8[#Data],2,FALSE)</f>
        <v>8</v>
      </c>
    </row>
    <row r="694" spans="2:15" ht="15" customHeight="1" x14ac:dyDescent="0.2">
      <c r="B694" t="s">
        <v>3288</v>
      </c>
      <c r="C694" s="1">
        <v>41058.624432870369</v>
      </c>
      <c r="D694" s="4" t="s">
        <v>1469</v>
      </c>
      <c r="E694">
        <v>48500</v>
      </c>
      <c r="F694" t="s">
        <v>22</v>
      </c>
      <c r="G694" s="10">
        <f>tblSalaries[[#This Row],[clean Salary (in local currency)]]*VLOOKUP(tblSalaries[[#This Row],[Currency]],tblXrate[#Data],2,FALSE)/1000</f>
        <v>61.614372791092983</v>
      </c>
      <c r="H694" t="s">
        <v>1470</v>
      </c>
      <c r="I694" t="s">
        <v>20</v>
      </c>
      <c r="J694" t="s">
        <v>628</v>
      </c>
      <c r="K694" s="10" t="str">
        <f>VLOOKUP(tblSalaries[[#This Row],[Where do you work]],tblCountries[[Actual]:[Mapping2]],3,FALSE)</f>
        <v>EU-16</v>
      </c>
      <c r="L694" t="s">
        <v>9</v>
      </c>
      <c r="M694">
        <v>8</v>
      </c>
      <c r="N694" s="10" t="str">
        <f>VLOOKUP(tblSalaries[[#This Row],[Years of Experience]],Table3[#Data],2,FALSE)</f>
        <v>7-10</v>
      </c>
      <c r="O694" s="10">
        <f>VLOOKUP(tblSalaries[[#This Row],[How many hours of a day you work on Excel]],Table8[#Data],2,FALSE)</f>
        <v>5</v>
      </c>
    </row>
    <row r="695" spans="2:15" ht="15" customHeight="1" x14ac:dyDescent="0.2">
      <c r="B695" t="s">
        <v>2995</v>
      </c>
      <c r="C695" s="1">
        <v>41057.480092592596</v>
      </c>
      <c r="D695" s="4">
        <v>18000</v>
      </c>
      <c r="E695">
        <v>18000</v>
      </c>
      <c r="F695" t="s">
        <v>6</v>
      </c>
      <c r="G695" s="10">
        <f>tblSalaries[[#This Row],[clean Salary (in local currency)]]*VLOOKUP(tblSalaries[[#This Row],[Currency]],tblXrate[#Data],2,FALSE)/1000</f>
        <v>18</v>
      </c>
      <c r="H695" t="s">
        <v>1144</v>
      </c>
      <c r="I695" t="s">
        <v>67</v>
      </c>
      <c r="J695" t="s">
        <v>8</v>
      </c>
      <c r="K695" s="10" t="str">
        <f>VLOOKUP(tblSalaries[[#This Row],[Where do you work]],tblCountries[[Actual]:[Mapping2]],3,FALSE)</f>
        <v>India</v>
      </c>
      <c r="L695" t="s">
        <v>13</v>
      </c>
      <c r="M695">
        <v>8</v>
      </c>
      <c r="N695" s="10" t="str">
        <f>VLOOKUP(tblSalaries[[#This Row],[Years of Experience]],Table3[#Data],2,FALSE)</f>
        <v>7-10</v>
      </c>
      <c r="O695" s="10">
        <f>VLOOKUP(tblSalaries[[#This Row],[How many hours of a day you work on Excel]],Table8[#Data],2,FALSE)</f>
        <v>8</v>
      </c>
    </row>
    <row r="696" spans="2:15" ht="15" customHeight="1" x14ac:dyDescent="0.2">
      <c r="B696" t="s">
        <v>2924</v>
      </c>
      <c r="C696" s="1">
        <v>41056.960659722223</v>
      </c>
      <c r="D696" s="4">
        <v>1000000</v>
      </c>
      <c r="E696">
        <v>1000000</v>
      </c>
      <c r="F696" t="s">
        <v>40</v>
      </c>
      <c r="G696" s="10">
        <f>tblSalaries[[#This Row],[clean Salary (in local currency)]]*VLOOKUP(tblSalaries[[#This Row],[Currency]],tblXrate[#Data],2,FALSE)/1000</f>
        <v>17.807916687442567</v>
      </c>
      <c r="H696" t="s">
        <v>1072</v>
      </c>
      <c r="I696" t="s">
        <v>52</v>
      </c>
      <c r="J696" t="s">
        <v>8</v>
      </c>
      <c r="K696" s="10" t="str">
        <f>VLOOKUP(tblSalaries[[#This Row],[Where do you work]],tblCountries[[Actual]:[Mapping2]],3,FALSE)</f>
        <v>India</v>
      </c>
      <c r="L696" t="s">
        <v>13</v>
      </c>
      <c r="M696">
        <v>8</v>
      </c>
      <c r="N696" s="10" t="str">
        <f>VLOOKUP(tblSalaries[[#This Row],[Years of Experience]],Table3[#Data],2,FALSE)</f>
        <v>7-10</v>
      </c>
      <c r="O696" s="10">
        <f>VLOOKUP(tblSalaries[[#This Row],[How many hours of a day you work on Excel]],Table8[#Data],2,FALSE)</f>
        <v>8</v>
      </c>
    </row>
    <row r="697" spans="2:15" ht="15" customHeight="1" x14ac:dyDescent="0.2">
      <c r="B697" t="s">
        <v>2988</v>
      </c>
      <c r="C697" s="1">
        <v>41057.435937499999</v>
      </c>
      <c r="D697" s="4" t="s">
        <v>1134</v>
      </c>
      <c r="E697">
        <v>1000000</v>
      </c>
      <c r="F697" t="s">
        <v>40</v>
      </c>
      <c r="G697" s="10">
        <f>tblSalaries[[#This Row],[clean Salary (in local currency)]]*VLOOKUP(tblSalaries[[#This Row],[Currency]],tblXrate[#Data],2,FALSE)/1000</f>
        <v>17.807916687442567</v>
      </c>
      <c r="H697" t="s">
        <v>1135</v>
      </c>
      <c r="I697" t="s">
        <v>52</v>
      </c>
      <c r="J697" t="s">
        <v>8</v>
      </c>
      <c r="K697" s="10" t="str">
        <f>VLOOKUP(tblSalaries[[#This Row],[Where do you work]],tblCountries[[Actual]:[Mapping2]],3,FALSE)</f>
        <v>India</v>
      </c>
      <c r="L697" t="s">
        <v>13</v>
      </c>
      <c r="M697">
        <v>8</v>
      </c>
      <c r="N697" s="10" t="str">
        <f>VLOOKUP(tblSalaries[[#This Row],[Years of Experience]],Table3[#Data],2,FALSE)</f>
        <v>7-10</v>
      </c>
      <c r="O697" s="10">
        <f>VLOOKUP(tblSalaries[[#This Row],[How many hours of a day you work on Excel]],Table8[#Data],2,FALSE)</f>
        <v>8</v>
      </c>
    </row>
    <row r="698" spans="2:15" ht="15" customHeight="1" x14ac:dyDescent="0.2">
      <c r="B698" t="s">
        <v>3263</v>
      </c>
      <c r="C698" s="1">
        <v>41058.49082175926</v>
      </c>
      <c r="D698" s="4" t="s">
        <v>1436</v>
      </c>
      <c r="E698">
        <v>900000</v>
      </c>
      <c r="F698" t="s">
        <v>40</v>
      </c>
      <c r="G698" s="10">
        <f>tblSalaries[[#This Row],[clean Salary (in local currency)]]*VLOOKUP(tblSalaries[[#This Row],[Currency]],tblXrate[#Data],2,FALSE)/1000</f>
        <v>16.02712501869831</v>
      </c>
      <c r="H698" t="s">
        <v>1437</v>
      </c>
      <c r="I698" t="s">
        <v>488</v>
      </c>
      <c r="J698" t="s">
        <v>8</v>
      </c>
      <c r="K698" s="10" t="str">
        <f>VLOOKUP(tblSalaries[[#This Row],[Where do you work]],tblCountries[[Actual]:[Mapping2]],3,FALSE)</f>
        <v>India</v>
      </c>
      <c r="L698" t="s">
        <v>13</v>
      </c>
      <c r="M698">
        <v>8</v>
      </c>
      <c r="N698" s="10" t="str">
        <f>VLOOKUP(tblSalaries[[#This Row],[Years of Experience]],Table3[#Data],2,FALSE)</f>
        <v>7-10</v>
      </c>
      <c r="O698" s="10">
        <f>VLOOKUP(tblSalaries[[#This Row],[How many hours of a day you work on Excel]],Table8[#Data],2,FALSE)</f>
        <v>8</v>
      </c>
    </row>
    <row r="699" spans="2:15" ht="15" customHeight="1" x14ac:dyDescent="0.2">
      <c r="B699" t="s">
        <v>3543</v>
      </c>
      <c r="C699" s="1">
        <v>41061.125740740739</v>
      </c>
      <c r="D699" s="4">
        <v>1320</v>
      </c>
      <c r="E699">
        <v>15840</v>
      </c>
      <c r="F699" t="s">
        <v>6</v>
      </c>
      <c r="G699" s="10">
        <f>tblSalaries[[#This Row],[clean Salary (in local currency)]]*VLOOKUP(tblSalaries[[#This Row],[Currency]],tblXrate[#Data],2,FALSE)/1000</f>
        <v>15.84</v>
      </c>
      <c r="H699" t="s">
        <v>1721</v>
      </c>
      <c r="I699" t="s">
        <v>20</v>
      </c>
      <c r="J699" t="s">
        <v>1722</v>
      </c>
      <c r="K699" s="10" t="str">
        <f>VLOOKUP(tblSalaries[[#This Row],[Where do you work]],tblCountries[[Actual]:[Mapping2]],3,FALSE)</f>
        <v>Sou&amp;Cen America</v>
      </c>
      <c r="L699" t="s">
        <v>13</v>
      </c>
      <c r="M699">
        <v>8</v>
      </c>
      <c r="N699" s="10" t="str">
        <f>VLOOKUP(tblSalaries[[#This Row],[Years of Experience]],Table3[#Data],2,FALSE)</f>
        <v>7-10</v>
      </c>
      <c r="O699" s="10">
        <f>VLOOKUP(tblSalaries[[#This Row],[How many hours of a day you work on Excel]],Table8[#Data],2,FALSE)</f>
        <v>8</v>
      </c>
    </row>
    <row r="700" spans="2:15" ht="15" customHeight="1" x14ac:dyDescent="0.2">
      <c r="B700" t="s">
        <v>3540</v>
      </c>
      <c r="C700" s="1">
        <v>41061.074803240743</v>
      </c>
      <c r="D700" s="4">
        <v>15000</v>
      </c>
      <c r="E700">
        <v>15000</v>
      </c>
      <c r="F700" t="s">
        <v>6</v>
      </c>
      <c r="G700" s="10">
        <f>tblSalaries[[#This Row],[clean Salary (in local currency)]]*VLOOKUP(tblSalaries[[#This Row],[Currency]],tblXrate[#Data],2,FALSE)/1000</f>
        <v>15</v>
      </c>
      <c r="H700" t="s">
        <v>955</v>
      </c>
      <c r="I700" t="s">
        <v>20</v>
      </c>
      <c r="J700" t="s">
        <v>15</v>
      </c>
      <c r="K700" s="10" t="str">
        <f>VLOOKUP(tblSalaries[[#This Row],[Where do you work]],tblCountries[[Actual]:[Mapping2]],3,FALSE)</f>
        <v>USA</v>
      </c>
      <c r="L700" t="s">
        <v>13</v>
      </c>
      <c r="M700">
        <v>8</v>
      </c>
      <c r="N700" s="10" t="str">
        <f>VLOOKUP(tblSalaries[[#This Row],[Years of Experience]],Table3[#Data],2,FALSE)</f>
        <v>7-10</v>
      </c>
      <c r="O700" s="10">
        <f>VLOOKUP(tblSalaries[[#This Row],[How many hours of a day you work on Excel]],Table8[#Data],2,FALSE)</f>
        <v>8</v>
      </c>
    </row>
    <row r="701" spans="2:15" ht="15" customHeight="1" x14ac:dyDescent="0.2">
      <c r="B701" t="s">
        <v>2865</v>
      </c>
      <c r="C701" s="1">
        <v>41056.409375000003</v>
      </c>
      <c r="D701" s="4">
        <v>5000</v>
      </c>
      <c r="E701">
        <v>60000</v>
      </c>
      <c r="F701" t="s">
        <v>6</v>
      </c>
      <c r="G701" s="10">
        <f>tblSalaries[[#This Row],[clean Salary (in local currency)]]*VLOOKUP(tblSalaries[[#This Row],[Currency]],tblXrate[#Data],2,FALSE)/1000</f>
        <v>60</v>
      </c>
      <c r="H701" t="s">
        <v>1004</v>
      </c>
      <c r="I701" t="s">
        <v>20</v>
      </c>
      <c r="J701" t="s">
        <v>15</v>
      </c>
      <c r="K701" s="10" t="str">
        <f>VLOOKUP(tblSalaries[[#This Row],[Where do you work]],tblCountries[[Actual]:[Mapping2]],3,FALSE)</f>
        <v>USA</v>
      </c>
      <c r="L701" t="s">
        <v>18</v>
      </c>
      <c r="M701">
        <v>8</v>
      </c>
      <c r="N701" s="10" t="str">
        <f>VLOOKUP(tblSalaries[[#This Row],[Years of Experience]],Table3[#Data],2,FALSE)</f>
        <v>7-10</v>
      </c>
      <c r="O701" s="10">
        <f>VLOOKUP(tblSalaries[[#This Row],[How many hours of a day you work on Excel]],Table8[#Data],2,FALSE)</f>
        <v>2.5</v>
      </c>
    </row>
    <row r="702" spans="2:15" ht="15" customHeight="1" x14ac:dyDescent="0.2">
      <c r="B702" t="s">
        <v>3550</v>
      </c>
      <c r="C702" s="1">
        <v>41061.247453703705</v>
      </c>
      <c r="D702" s="4" t="s">
        <v>1728</v>
      </c>
      <c r="E702">
        <v>120000</v>
      </c>
      <c r="F702" t="s">
        <v>1729</v>
      </c>
      <c r="G702" s="10">
        <f>tblSalaries[[#This Row],[clean Salary (in local currency)]]*VLOOKUP(tblSalaries[[#This Row],[Currency]],tblXrate[#Data],2,FALSE)/1000</f>
        <v>13.745704467353951</v>
      </c>
      <c r="H702" t="s">
        <v>1730</v>
      </c>
      <c r="I702" t="s">
        <v>488</v>
      </c>
      <c r="J702" t="s">
        <v>1731</v>
      </c>
      <c r="K702" s="10" t="str">
        <f>VLOOKUP(tblSalaries[[#This Row],[Where do you work]],tblCountries[[Actual]:[Mapping2]],3,FALSE)</f>
        <v>Africa</v>
      </c>
      <c r="L702" t="s">
        <v>13</v>
      </c>
      <c r="M702">
        <v>8</v>
      </c>
      <c r="N702" s="10" t="str">
        <f>VLOOKUP(tblSalaries[[#This Row],[Years of Experience]],Table3[#Data],2,FALSE)</f>
        <v>7-10</v>
      </c>
      <c r="O702" s="10">
        <f>VLOOKUP(tblSalaries[[#This Row],[How many hours of a day you work on Excel]],Table8[#Data],2,FALSE)</f>
        <v>8</v>
      </c>
    </row>
    <row r="703" spans="2:15" ht="15" customHeight="1" x14ac:dyDescent="0.2">
      <c r="B703" t="s">
        <v>3779</v>
      </c>
      <c r="C703" s="1">
        <v>41072.841249999998</v>
      </c>
      <c r="D703" s="4">
        <v>8900</v>
      </c>
      <c r="E703">
        <v>1281600</v>
      </c>
      <c r="F703" t="s">
        <v>32</v>
      </c>
      <c r="G703" s="10">
        <f>tblSalaries[[#This Row],[clean Salary (in local currency)]]*VLOOKUP(tblSalaries[[#This Row],[Currency]],tblXrate[#Data],2,FALSE)/1000</f>
        <v>13.603016099449768</v>
      </c>
      <c r="H703" t="s">
        <v>1916</v>
      </c>
      <c r="I703" t="s">
        <v>52</v>
      </c>
      <c r="J703" t="s">
        <v>1448</v>
      </c>
      <c r="K703" s="10" t="str">
        <f>VLOOKUP(tblSalaries[[#This Row],[Where do you work]],tblCountries[[Actual]:[Mapping2]],3,FALSE)</f>
        <v>East&amp;South Asia</v>
      </c>
      <c r="L703" t="s">
        <v>13</v>
      </c>
      <c r="M703">
        <v>8</v>
      </c>
      <c r="N703" s="10" t="str">
        <f>VLOOKUP(tblSalaries[[#This Row],[Years of Experience]],Table3[#Data],2,FALSE)</f>
        <v>7-10</v>
      </c>
      <c r="O703" s="10">
        <f>VLOOKUP(tblSalaries[[#This Row],[How many hours of a day you work on Excel]],Table8[#Data],2,FALSE)</f>
        <v>8</v>
      </c>
    </row>
    <row r="704" spans="2:15" ht="15" customHeight="1" x14ac:dyDescent="0.2">
      <c r="B704" t="s">
        <v>3828</v>
      </c>
      <c r="C704" s="1">
        <v>41075.833634259259</v>
      </c>
      <c r="D704" s="4">
        <v>11000</v>
      </c>
      <c r="E704">
        <v>11000</v>
      </c>
      <c r="F704" t="s">
        <v>6</v>
      </c>
      <c r="G704" s="10">
        <f>tblSalaries[[#This Row],[clean Salary (in local currency)]]*VLOOKUP(tblSalaries[[#This Row],[Currency]],tblXrate[#Data],2,FALSE)/1000</f>
        <v>11</v>
      </c>
      <c r="H704" t="s">
        <v>1939</v>
      </c>
      <c r="I704" t="s">
        <v>52</v>
      </c>
      <c r="J704" t="s">
        <v>8</v>
      </c>
      <c r="K704" s="10" t="str">
        <f>VLOOKUP(tblSalaries[[#This Row],[Where do you work]],tblCountries[[Actual]:[Mapping2]],3,FALSE)</f>
        <v>India</v>
      </c>
      <c r="L704" t="s">
        <v>13</v>
      </c>
      <c r="M704">
        <v>8</v>
      </c>
      <c r="N704" s="10" t="str">
        <f>VLOOKUP(tblSalaries[[#This Row],[Years of Experience]],Table3[#Data],2,FALSE)</f>
        <v>7-10</v>
      </c>
      <c r="O704" s="10">
        <f>VLOOKUP(tblSalaries[[#This Row],[How many hours of a day you work on Excel]],Table8[#Data],2,FALSE)</f>
        <v>8</v>
      </c>
    </row>
    <row r="705" spans="2:15" ht="15" customHeight="1" x14ac:dyDescent="0.2">
      <c r="B705" t="s">
        <v>2914</v>
      </c>
      <c r="C705" s="1">
        <v>41056.877858796295</v>
      </c>
      <c r="D705" s="4">
        <v>600000</v>
      </c>
      <c r="E705">
        <v>600000</v>
      </c>
      <c r="F705" t="s">
        <v>40</v>
      </c>
      <c r="G705" s="10">
        <f>tblSalaries[[#This Row],[clean Salary (in local currency)]]*VLOOKUP(tblSalaries[[#This Row],[Currency]],tblXrate[#Data],2,FALSE)/1000</f>
        <v>10.684750012465541</v>
      </c>
      <c r="H705" t="s">
        <v>108</v>
      </c>
      <c r="I705" t="s">
        <v>20</v>
      </c>
      <c r="J705" t="s">
        <v>8</v>
      </c>
      <c r="K705" s="10" t="str">
        <f>VLOOKUP(tblSalaries[[#This Row],[Where do you work]],tblCountries[[Actual]:[Mapping2]],3,FALSE)</f>
        <v>India</v>
      </c>
      <c r="L705" t="s">
        <v>13</v>
      </c>
      <c r="M705">
        <v>8</v>
      </c>
      <c r="N705" s="10" t="str">
        <f>VLOOKUP(tblSalaries[[#This Row],[Years of Experience]],Table3[#Data],2,FALSE)</f>
        <v>7-10</v>
      </c>
      <c r="O705" s="10">
        <f>VLOOKUP(tblSalaries[[#This Row],[How many hours of a day you work on Excel]],Table8[#Data],2,FALSE)</f>
        <v>8</v>
      </c>
    </row>
    <row r="706" spans="2:15" ht="15" customHeight="1" x14ac:dyDescent="0.2">
      <c r="B706" t="s">
        <v>2851</v>
      </c>
      <c r="C706" s="1">
        <v>41056.166828703703</v>
      </c>
      <c r="D706" s="4" t="s">
        <v>988</v>
      </c>
      <c r="E706">
        <v>540000</v>
      </c>
      <c r="F706" t="s">
        <v>40</v>
      </c>
      <c r="G706" s="10">
        <f>tblSalaries[[#This Row],[clean Salary (in local currency)]]*VLOOKUP(tblSalaries[[#This Row],[Currency]],tblXrate[#Data],2,FALSE)/1000</f>
        <v>9.6162750112189865</v>
      </c>
      <c r="H706" t="s">
        <v>251</v>
      </c>
      <c r="I706" t="s">
        <v>20</v>
      </c>
      <c r="J706" t="s">
        <v>8</v>
      </c>
      <c r="K706" s="10" t="str">
        <f>VLOOKUP(tblSalaries[[#This Row],[Where do you work]],tblCountries[[Actual]:[Mapping2]],3,FALSE)</f>
        <v>India</v>
      </c>
      <c r="L706" t="s">
        <v>13</v>
      </c>
      <c r="M706">
        <v>8</v>
      </c>
      <c r="N706" s="10" t="str">
        <f>VLOOKUP(tblSalaries[[#This Row],[Years of Experience]],Table3[#Data],2,FALSE)</f>
        <v>7-10</v>
      </c>
      <c r="O706" s="10">
        <f>VLOOKUP(tblSalaries[[#This Row],[How many hours of a day you work on Excel]],Table8[#Data],2,FALSE)</f>
        <v>8</v>
      </c>
    </row>
    <row r="707" spans="2:15" ht="15" customHeight="1" x14ac:dyDescent="0.2">
      <c r="B707" t="s">
        <v>2922</v>
      </c>
      <c r="C707" s="1">
        <v>41056.944884259261</v>
      </c>
      <c r="D707" s="4" t="s">
        <v>1070</v>
      </c>
      <c r="E707">
        <v>19200</v>
      </c>
      <c r="F707" t="s">
        <v>3900</v>
      </c>
      <c r="G707" s="10">
        <f>tblSalaries[[#This Row],[clean Salary (in local currency)]]*VLOOKUP(tblSalaries[[#This Row],[Currency]],tblXrate[#Data],2,FALSE)/1000</f>
        <v>9.4901984044603918</v>
      </c>
      <c r="H707" t="s">
        <v>1071</v>
      </c>
      <c r="I707" t="s">
        <v>20</v>
      </c>
      <c r="J707" t="s">
        <v>143</v>
      </c>
      <c r="K707" s="10" t="str">
        <f>VLOOKUP(tblSalaries[[#This Row],[Where do you work]],tblCountries[[Actual]:[Mapping2]],3,FALSE)</f>
        <v>Sou&amp;Cen America</v>
      </c>
      <c r="L707" t="s">
        <v>13</v>
      </c>
      <c r="M707">
        <v>8</v>
      </c>
      <c r="N707" s="10" t="str">
        <f>VLOOKUP(tblSalaries[[#This Row],[Years of Experience]],Table3[#Data],2,FALSE)</f>
        <v>7-10</v>
      </c>
      <c r="O707" s="10">
        <f>VLOOKUP(tblSalaries[[#This Row],[How many hours of a day you work on Excel]],Table8[#Data],2,FALSE)</f>
        <v>8</v>
      </c>
    </row>
    <row r="708" spans="2:15" ht="15" customHeight="1" x14ac:dyDescent="0.2">
      <c r="B708" t="s">
        <v>2703</v>
      </c>
      <c r="C708" s="1">
        <v>41055.591574074075</v>
      </c>
      <c r="D708" s="4" t="s">
        <v>813</v>
      </c>
      <c r="E708">
        <v>450000</v>
      </c>
      <c r="F708" t="s">
        <v>40</v>
      </c>
      <c r="G708" s="10">
        <f>tblSalaries[[#This Row],[clean Salary (in local currency)]]*VLOOKUP(tblSalaries[[#This Row],[Currency]],tblXrate[#Data],2,FALSE)/1000</f>
        <v>8.0135625093491551</v>
      </c>
      <c r="H708" t="s">
        <v>153</v>
      </c>
      <c r="I708" t="s">
        <v>20</v>
      </c>
      <c r="J708" t="s">
        <v>8</v>
      </c>
      <c r="K708" s="10" t="str">
        <f>VLOOKUP(tblSalaries[[#This Row],[Where do you work]],tblCountries[[Actual]:[Mapping2]],3,FALSE)</f>
        <v>India</v>
      </c>
      <c r="L708" t="s">
        <v>13</v>
      </c>
      <c r="M708">
        <v>8</v>
      </c>
      <c r="N708" s="10" t="str">
        <f>VLOOKUP(tblSalaries[[#This Row],[Years of Experience]],Table3[#Data],2,FALSE)</f>
        <v>7-10</v>
      </c>
      <c r="O708" s="10">
        <f>VLOOKUP(tblSalaries[[#This Row],[How many hours of a day you work on Excel]],Table8[#Data],2,FALSE)</f>
        <v>8</v>
      </c>
    </row>
    <row r="709" spans="2:15" ht="15" customHeight="1" x14ac:dyDescent="0.2">
      <c r="B709" t="s">
        <v>2660</v>
      </c>
      <c r="C709" s="1">
        <v>41055.53224537037</v>
      </c>
      <c r="D709" s="4">
        <v>5800</v>
      </c>
      <c r="E709">
        <v>5800</v>
      </c>
      <c r="F709" t="s">
        <v>6</v>
      </c>
      <c r="G709" s="10">
        <f>tblSalaries[[#This Row],[clean Salary (in local currency)]]*VLOOKUP(tblSalaries[[#This Row],[Currency]],tblXrate[#Data],2,FALSE)/1000</f>
        <v>5.8</v>
      </c>
      <c r="H709" t="s">
        <v>768</v>
      </c>
      <c r="I709" t="s">
        <v>52</v>
      </c>
      <c r="J709" t="s">
        <v>8</v>
      </c>
      <c r="K709" s="10" t="str">
        <f>VLOOKUP(tblSalaries[[#This Row],[Where do you work]],tblCountries[[Actual]:[Mapping2]],3,FALSE)</f>
        <v>India</v>
      </c>
      <c r="L709" t="s">
        <v>13</v>
      </c>
      <c r="M709">
        <v>8</v>
      </c>
      <c r="N709" s="10" t="str">
        <f>VLOOKUP(tblSalaries[[#This Row],[Years of Experience]],Table3[#Data],2,FALSE)</f>
        <v>7-10</v>
      </c>
      <c r="O709" s="10">
        <f>VLOOKUP(tblSalaries[[#This Row],[How many hours of a day you work on Excel]],Table8[#Data],2,FALSE)</f>
        <v>8</v>
      </c>
    </row>
    <row r="710" spans="2:15" ht="15" customHeight="1" x14ac:dyDescent="0.2">
      <c r="B710" t="s">
        <v>3050</v>
      </c>
      <c r="C710" s="1">
        <v>41057.615763888891</v>
      </c>
      <c r="D710" s="4">
        <v>5100</v>
      </c>
      <c r="E710">
        <v>5100</v>
      </c>
      <c r="F710" t="s">
        <v>6</v>
      </c>
      <c r="G710" s="10">
        <f>tblSalaries[[#This Row],[clean Salary (in local currency)]]*VLOOKUP(tblSalaries[[#This Row],[Currency]],tblXrate[#Data],2,FALSE)/1000</f>
        <v>5.0999999999999996</v>
      </c>
      <c r="H710" t="s">
        <v>721</v>
      </c>
      <c r="I710" t="s">
        <v>3999</v>
      </c>
      <c r="J710" t="s">
        <v>8</v>
      </c>
      <c r="K710" s="10" t="str">
        <f>VLOOKUP(tblSalaries[[#This Row],[Where do you work]],tblCountries[[Actual]:[Mapping2]],3,FALSE)</f>
        <v>India</v>
      </c>
      <c r="L710" t="s">
        <v>13</v>
      </c>
      <c r="M710">
        <v>8</v>
      </c>
      <c r="N710" s="10" t="str">
        <f>VLOOKUP(tblSalaries[[#This Row],[Years of Experience]],Table3[#Data],2,FALSE)</f>
        <v>7-10</v>
      </c>
      <c r="O710" s="10">
        <f>VLOOKUP(tblSalaries[[#This Row],[How many hours of a day you work on Excel]],Table8[#Data],2,FALSE)</f>
        <v>8</v>
      </c>
    </row>
    <row r="711" spans="2:15" ht="15" customHeight="1" x14ac:dyDescent="0.2">
      <c r="B711" t="s">
        <v>3781</v>
      </c>
      <c r="C711" s="1">
        <v>41072.908263888887</v>
      </c>
      <c r="D711" s="4">
        <v>280000</v>
      </c>
      <c r="E711">
        <v>280000</v>
      </c>
      <c r="F711" t="s">
        <v>40</v>
      </c>
      <c r="G711" s="10">
        <f>tblSalaries[[#This Row],[clean Salary (in local currency)]]*VLOOKUP(tblSalaries[[#This Row],[Currency]],tblXrate[#Data],2,FALSE)/1000</f>
        <v>4.986216672483919</v>
      </c>
      <c r="H711" t="s">
        <v>1918</v>
      </c>
      <c r="I711" t="s">
        <v>20</v>
      </c>
      <c r="J711" t="s">
        <v>8</v>
      </c>
      <c r="K711" s="10" t="str">
        <f>VLOOKUP(tblSalaries[[#This Row],[Where do you work]],tblCountries[[Actual]:[Mapping2]],3,FALSE)</f>
        <v>India</v>
      </c>
      <c r="L711" t="s">
        <v>13</v>
      </c>
      <c r="M711">
        <v>8</v>
      </c>
      <c r="N711" s="10" t="str">
        <f>VLOOKUP(tblSalaries[[#This Row],[Years of Experience]],Table3[#Data],2,FALSE)</f>
        <v>7-10</v>
      </c>
      <c r="O711" s="10">
        <f>VLOOKUP(tblSalaries[[#This Row],[How many hours of a day you work on Excel]],Table8[#Data],2,FALSE)</f>
        <v>8</v>
      </c>
    </row>
    <row r="712" spans="2:15" ht="15" customHeight="1" x14ac:dyDescent="0.2">
      <c r="B712" t="s">
        <v>3477</v>
      </c>
      <c r="C712" s="1">
        <v>41059.958148148151</v>
      </c>
      <c r="D712" s="4" t="s">
        <v>1655</v>
      </c>
      <c r="E712">
        <v>278000</v>
      </c>
      <c r="F712" t="s">
        <v>40</v>
      </c>
      <c r="G712" s="10">
        <f>tblSalaries[[#This Row],[clean Salary (in local currency)]]*VLOOKUP(tblSalaries[[#This Row],[Currency]],tblXrate[#Data],2,FALSE)/1000</f>
        <v>4.9506008391090335</v>
      </c>
      <c r="H712" t="s">
        <v>721</v>
      </c>
      <c r="I712" t="s">
        <v>3999</v>
      </c>
      <c r="J712" t="s">
        <v>8</v>
      </c>
      <c r="K712" s="10" t="str">
        <f>VLOOKUP(tblSalaries[[#This Row],[Where do you work]],tblCountries[[Actual]:[Mapping2]],3,FALSE)</f>
        <v>India</v>
      </c>
      <c r="L712" t="s">
        <v>13</v>
      </c>
      <c r="M712">
        <v>8</v>
      </c>
      <c r="N712" s="10" t="str">
        <f>VLOOKUP(tblSalaries[[#This Row],[Years of Experience]],Table3[#Data],2,FALSE)</f>
        <v>7-10</v>
      </c>
      <c r="O712" s="10">
        <f>VLOOKUP(tblSalaries[[#This Row],[How many hours of a day you work on Excel]],Table8[#Data],2,FALSE)</f>
        <v>8</v>
      </c>
    </row>
    <row r="713" spans="2:15" ht="15" customHeight="1" x14ac:dyDescent="0.2">
      <c r="B713" t="s">
        <v>3335</v>
      </c>
      <c r="C713" s="1">
        <v>41058.795995370368</v>
      </c>
      <c r="D713" s="4" t="s">
        <v>1520</v>
      </c>
      <c r="E713">
        <v>250000</v>
      </c>
      <c r="F713" t="s">
        <v>40</v>
      </c>
      <c r="G713" s="10">
        <f>tblSalaries[[#This Row],[clean Salary (in local currency)]]*VLOOKUP(tblSalaries[[#This Row],[Currency]],tblXrate[#Data],2,FALSE)/1000</f>
        <v>4.4519791718606418</v>
      </c>
      <c r="H713" t="s">
        <v>1521</v>
      </c>
      <c r="I713" t="s">
        <v>20</v>
      </c>
      <c r="J713" t="s">
        <v>8</v>
      </c>
      <c r="K713" s="10" t="str">
        <f>VLOOKUP(tblSalaries[[#This Row],[Where do you work]],tblCountries[[Actual]:[Mapping2]],3,FALSE)</f>
        <v>India</v>
      </c>
      <c r="L713" t="s">
        <v>13</v>
      </c>
      <c r="M713">
        <v>8</v>
      </c>
      <c r="N713" s="10" t="str">
        <f>VLOOKUP(tblSalaries[[#This Row],[Years of Experience]],Table3[#Data],2,FALSE)</f>
        <v>7-10</v>
      </c>
      <c r="O713" s="10">
        <f>VLOOKUP(tblSalaries[[#This Row],[How many hours of a day you work on Excel]],Table8[#Data],2,FALSE)</f>
        <v>8</v>
      </c>
    </row>
    <row r="714" spans="2:15" ht="15" customHeight="1" x14ac:dyDescent="0.2">
      <c r="B714" t="s">
        <v>2647</v>
      </c>
      <c r="C714" s="1">
        <v>41055.513807870368</v>
      </c>
      <c r="D714" s="4">
        <v>4000</v>
      </c>
      <c r="E714">
        <v>4000</v>
      </c>
      <c r="F714" t="s">
        <v>6</v>
      </c>
      <c r="G714" s="10">
        <f>tblSalaries[[#This Row],[clean Salary (in local currency)]]*VLOOKUP(tblSalaries[[#This Row],[Currency]],tblXrate[#Data],2,FALSE)/1000</f>
        <v>4</v>
      </c>
      <c r="H714" t="s">
        <v>754</v>
      </c>
      <c r="I714" t="s">
        <v>52</v>
      </c>
      <c r="J714" t="s">
        <v>8</v>
      </c>
      <c r="K714" s="10" t="str">
        <f>VLOOKUP(tblSalaries[[#This Row],[Where do you work]],tblCountries[[Actual]:[Mapping2]],3,FALSE)</f>
        <v>India</v>
      </c>
      <c r="L714" t="s">
        <v>13</v>
      </c>
      <c r="M714">
        <v>8</v>
      </c>
      <c r="N714" s="10" t="str">
        <f>VLOOKUP(tblSalaries[[#This Row],[Years of Experience]],Table3[#Data],2,FALSE)</f>
        <v>7-10</v>
      </c>
      <c r="O714" s="10">
        <f>VLOOKUP(tblSalaries[[#This Row],[How many hours of a day you work on Excel]],Table8[#Data],2,FALSE)</f>
        <v>8</v>
      </c>
    </row>
    <row r="715" spans="2:15" ht="15" customHeight="1" x14ac:dyDescent="0.2">
      <c r="B715" t="s">
        <v>3029</v>
      </c>
      <c r="C715" s="1">
        <v>41057.571238425924</v>
      </c>
      <c r="D715" s="4" t="s">
        <v>1183</v>
      </c>
      <c r="E715">
        <v>200000</v>
      </c>
      <c r="F715" t="s">
        <v>40</v>
      </c>
      <c r="G715" s="10">
        <f>tblSalaries[[#This Row],[clean Salary (in local currency)]]*VLOOKUP(tblSalaries[[#This Row],[Currency]],tblXrate[#Data],2,FALSE)/1000</f>
        <v>3.5615833374885137</v>
      </c>
      <c r="H715" t="s">
        <v>1184</v>
      </c>
      <c r="I715" t="s">
        <v>52</v>
      </c>
      <c r="J715" t="s">
        <v>8</v>
      </c>
      <c r="K715" s="10" t="str">
        <f>VLOOKUP(tblSalaries[[#This Row],[Where do you work]],tblCountries[[Actual]:[Mapping2]],3,FALSE)</f>
        <v>India</v>
      </c>
      <c r="L715" t="s">
        <v>13</v>
      </c>
      <c r="M715">
        <v>8</v>
      </c>
      <c r="N715" s="10" t="str">
        <f>VLOOKUP(tblSalaries[[#This Row],[Years of Experience]],Table3[#Data],2,FALSE)</f>
        <v>7-10</v>
      </c>
      <c r="O715" s="10">
        <f>VLOOKUP(tblSalaries[[#This Row],[How many hours of a day you work on Excel]],Table8[#Data],2,FALSE)</f>
        <v>8</v>
      </c>
    </row>
    <row r="716" spans="2:15" ht="15" customHeight="1" x14ac:dyDescent="0.2">
      <c r="B716" t="s">
        <v>2913</v>
      </c>
      <c r="C716" s="1">
        <v>41056.869386574072</v>
      </c>
      <c r="D716" s="4">
        <v>180000</v>
      </c>
      <c r="E716">
        <v>180000</v>
      </c>
      <c r="F716" t="s">
        <v>40</v>
      </c>
      <c r="G716" s="10">
        <f>tblSalaries[[#This Row],[clean Salary (in local currency)]]*VLOOKUP(tblSalaries[[#This Row],[Currency]],tblXrate[#Data],2,FALSE)/1000</f>
        <v>3.2054250037396623</v>
      </c>
      <c r="H716" t="s">
        <v>1062</v>
      </c>
      <c r="I716" t="s">
        <v>3999</v>
      </c>
      <c r="J716" t="s">
        <v>8</v>
      </c>
      <c r="K716" s="10" t="str">
        <f>VLOOKUP(tblSalaries[[#This Row],[Where do you work]],tblCountries[[Actual]:[Mapping2]],3,FALSE)</f>
        <v>India</v>
      </c>
      <c r="L716" t="s">
        <v>13</v>
      </c>
      <c r="M716">
        <v>8</v>
      </c>
      <c r="N716" s="10" t="str">
        <f>VLOOKUP(tblSalaries[[#This Row],[Years of Experience]],Table3[#Data],2,FALSE)</f>
        <v>7-10</v>
      </c>
      <c r="O716" s="10">
        <f>VLOOKUP(tblSalaries[[#This Row],[How many hours of a day you work on Excel]],Table8[#Data],2,FALSE)</f>
        <v>8</v>
      </c>
    </row>
    <row r="717" spans="2:15" ht="15" customHeight="1" x14ac:dyDescent="0.2">
      <c r="B717" t="s">
        <v>3667</v>
      </c>
      <c r="C717" s="1">
        <v>41065.965092592596</v>
      </c>
      <c r="D717" s="4" t="s">
        <v>1833</v>
      </c>
      <c r="E717">
        <v>35500</v>
      </c>
      <c r="F717" t="s">
        <v>69</v>
      </c>
      <c r="G717" s="10">
        <f>tblSalaries[[#This Row],[clean Salary (in local currency)]]*VLOOKUP(tblSalaries[[#This Row],[Currency]],tblXrate[#Data],2,FALSE)/1000</f>
        <v>55.954328658388583</v>
      </c>
      <c r="H717" t="s">
        <v>1287</v>
      </c>
      <c r="I717" t="s">
        <v>310</v>
      </c>
      <c r="J717" t="s">
        <v>71</v>
      </c>
      <c r="K717" s="10" t="str">
        <f>VLOOKUP(tblSalaries[[#This Row],[Where do you work]],tblCountries[[Actual]:[Mapping2]],3,FALSE)</f>
        <v>UK</v>
      </c>
      <c r="L717" t="s">
        <v>9</v>
      </c>
      <c r="M717">
        <v>8</v>
      </c>
      <c r="N717" s="10" t="str">
        <f>VLOOKUP(tblSalaries[[#This Row],[Years of Experience]],Table3[#Data],2,FALSE)</f>
        <v>7-10</v>
      </c>
      <c r="O717" s="10">
        <f>VLOOKUP(tblSalaries[[#This Row],[How many hours of a day you work on Excel]],Table8[#Data],2,FALSE)</f>
        <v>5</v>
      </c>
    </row>
    <row r="718" spans="2:15" ht="15" customHeight="1" x14ac:dyDescent="0.2">
      <c r="B718" t="s">
        <v>3343</v>
      </c>
      <c r="C718" s="1">
        <v>41058.819155092591</v>
      </c>
      <c r="D718" s="4" t="s">
        <v>1530</v>
      </c>
      <c r="E718">
        <v>4000000</v>
      </c>
      <c r="F718" t="s">
        <v>1531</v>
      </c>
      <c r="G718" s="10">
        <f>tblSalaries[[#This Row],[clean Salary (in local currency)]]*VLOOKUP(tblSalaries[[#This Row],[Currency]],tblXrate[#Data],2,FALSE)/1000</f>
        <v>50.694322109187965</v>
      </c>
      <c r="H718" t="s">
        <v>1532</v>
      </c>
      <c r="I718" t="s">
        <v>20</v>
      </c>
      <c r="J718" t="s">
        <v>654</v>
      </c>
      <c r="K718" s="10" t="str">
        <f>VLOOKUP(tblSalaries[[#This Row],[Where do you work]],tblCountries[[Actual]:[Mapping2]],3,FALSE)</f>
        <v>East&amp;South Asia</v>
      </c>
      <c r="L718" t="s">
        <v>9</v>
      </c>
      <c r="M718">
        <v>8</v>
      </c>
      <c r="N718" s="10" t="str">
        <f>VLOOKUP(tblSalaries[[#This Row],[Years of Experience]],Table3[#Data],2,FALSE)</f>
        <v>7-10</v>
      </c>
      <c r="O718" s="10">
        <f>VLOOKUP(tblSalaries[[#This Row],[How many hours of a day you work on Excel]],Table8[#Data],2,FALSE)</f>
        <v>5</v>
      </c>
    </row>
    <row r="719" spans="2:15" ht="15" customHeight="1" x14ac:dyDescent="0.2">
      <c r="B719" t="s">
        <v>3592</v>
      </c>
      <c r="C719" s="1">
        <v>41062.732175925928</v>
      </c>
      <c r="D719" s="4" t="s">
        <v>1761</v>
      </c>
      <c r="E719">
        <v>50000</v>
      </c>
      <c r="F719" t="s">
        <v>6</v>
      </c>
      <c r="G719" s="10">
        <f>tblSalaries[[#This Row],[clean Salary (in local currency)]]*VLOOKUP(tblSalaries[[#This Row],[Currency]],tblXrate[#Data],2,FALSE)/1000</f>
        <v>50</v>
      </c>
      <c r="H719" t="s">
        <v>1762</v>
      </c>
      <c r="I719" t="s">
        <v>4001</v>
      </c>
      <c r="J719" t="s">
        <v>8</v>
      </c>
      <c r="K719" s="10" t="str">
        <f>VLOOKUP(tblSalaries[[#This Row],[Where do you work]],tblCountries[[Actual]:[Mapping2]],3,FALSE)</f>
        <v>India</v>
      </c>
      <c r="L719" t="s">
        <v>25</v>
      </c>
      <c r="M719">
        <v>8</v>
      </c>
      <c r="N719" s="10" t="str">
        <f>VLOOKUP(tblSalaries[[#This Row],[Years of Experience]],Table3[#Data],2,FALSE)</f>
        <v>7-10</v>
      </c>
      <c r="O719" s="10">
        <f>VLOOKUP(tblSalaries[[#This Row],[How many hours of a day you work on Excel]],Table8[#Data],2,FALSE)</f>
        <v>1.5</v>
      </c>
    </row>
    <row r="720" spans="2:15" ht="15" customHeight="1" x14ac:dyDescent="0.2">
      <c r="B720" t="s">
        <v>3882</v>
      </c>
      <c r="C720" s="1">
        <v>41080.163831018515</v>
      </c>
      <c r="D720" s="4">
        <v>46000</v>
      </c>
      <c r="E720">
        <v>46000</v>
      </c>
      <c r="F720" t="s">
        <v>6</v>
      </c>
      <c r="G720" s="10">
        <f>tblSalaries[[#This Row],[clean Salary (in local currency)]]*VLOOKUP(tblSalaries[[#This Row],[Currency]],tblXrate[#Data],2,FALSE)/1000</f>
        <v>46</v>
      </c>
      <c r="H720" t="s">
        <v>2000</v>
      </c>
      <c r="I720" t="s">
        <v>20</v>
      </c>
      <c r="J720" t="s">
        <v>15</v>
      </c>
      <c r="K720" s="10" t="str">
        <f>VLOOKUP(tblSalaries[[#This Row],[Where do you work]],tblCountries[[Actual]:[Mapping2]],3,FALSE)</f>
        <v>USA</v>
      </c>
      <c r="L720" t="s">
        <v>9</v>
      </c>
      <c r="M720">
        <v>8</v>
      </c>
      <c r="N720" s="10" t="str">
        <f>VLOOKUP(tblSalaries[[#This Row],[Years of Experience]],Table3[#Data],2,FALSE)</f>
        <v>7-10</v>
      </c>
      <c r="O720" s="10">
        <f>VLOOKUP(tblSalaries[[#This Row],[How many hours of a day you work on Excel]],Table8[#Data],2,FALSE)</f>
        <v>5</v>
      </c>
    </row>
    <row r="721" spans="2:15" ht="15" customHeight="1" x14ac:dyDescent="0.2">
      <c r="B721" t="s">
        <v>3213</v>
      </c>
      <c r="C721" s="1">
        <v>41058.09684027778</v>
      </c>
      <c r="D721" s="4" t="s">
        <v>400</v>
      </c>
      <c r="E721">
        <v>29000</v>
      </c>
      <c r="F721" t="s">
        <v>69</v>
      </c>
      <c r="G721" s="10">
        <f>tblSalaries[[#This Row],[clean Salary (in local currency)]]*VLOOKUP(tblSalaries[[#This Row],[Currency]],tblXrate[#Data],2,FALSE)/1000</f>
        <v>45.709169889951241</v>
      </c>
      <c r="H721" t="s">
        <v>1383</v>
      </c>
      <c r="I721" t="s">
        <v>310</v>
      </c>
      <c r="J721" t="s">
        <v>71</v>
      </c>
      <c r="K721" s="10" t="str">
        <f>VLOOKUP(tblSalaries[[#This Row],[Where do you work]],tblCountries[[Actual]:[Mapping2]],3,FALSE)</f>
        <v>UK</v>
      </c>
      <c r="L721" t="s">
        <v>18</v>
      </c>
      <c r="M721">
        <v>8</v>
      </c>
      <c r="N721" s="10" t="str">
        <f>VLOOKUP(tblSalaries[[#This Row],[Years of Experience]],Table3[#Data],2,FALSE)</f>
        <v>7-10</v>
      </c>
      <c r="O721" s="10">
        <f>VLOOKUP(tblSalaries[[#This Row],[How many hours of a day you work on Excel]],Table8[#Data],2,FALSE)</f>
        <v>2.5</v>
      </c>
    </row>
    <row r="722" spans="2:15" ht="15" customHeight="1" x14ac:dyDescent="0.2">
      <c r="B722" t="s">
        <v>3499</v>
      </c>
      <c r="C722" s="1">
        <v>41060.266608796293</v>
      </c>
      <c r="D722" s="4">
        <v>45000</v>
      </c>
      <c r="E722">
        <v>45000</v>
      </c>
      <c r="F722" t="s">
        <v>6</v>
      </c>
      <c r="G722" s="10">
        <f>tblSalaries[[#This Row],[clean Salary (in local currency)]]*VLOOKUP(tblSalaries[[#This Row],[Currency]],tblXrate[#Data],2,FALSE)/1000</f>
        <v>45</v>
      </c>
      <c r="H722" t="s">
        <v>207</v>
      </c>
      <c r="I722" t="s">
        <v>20</v>
      </c>
      <c r="J722" t="s">
        <v>15</v>
      </c>
      <c r="K722" s="10" t="str">
        <f>VLOOKUP(tblSalaries[[#This Row],[Where do you work]],tblCountries[[Actual]:[Mapping2]],3,FALSE)</f>
        <v>USA</v>
      </c>
      <c r="L722" t="s">
        <v>9</v>
      </c>
      <c r="M722">
        <v>8</v>
      </c>
      <c r="N722" s="10" t="str">
        <f>VLOOKUP(tblSalaries[[#This Row],[Years of Experience]],Table3[#Data],2,FALSE)</f>
        <v>7-10</v>
      </c>
      <c r="O722" s="10">
        <f>VLOOKUP(tblSalaries[[#This Row],[How many hours of a day you work on Excel]],Table8[#Data],2,FALSE)</f>
        <v>5</v>
      </c>
    </row>
    <row r="723" spans="2:15" ht="15" customHeight="1" x14ac:dyDescent="0.2">
      <c r="B723" t="s">
        <v>2885</v>
      </c>
      <c r="C723" s="1">
        <v>41056.598738425928</v>
      </c>
      <c r="D723" s="4" t="s">
        <v>1033</v>
      </c>
      <c r="E723">
        <v>2300000</v>
      </c>
      <c r="F723" t="s">
        <v>40</v>
      </c>
      <c r="G723" s="10">
        <f>tblSalaries[[#This Row],[clean Salary (in local currency)]]*VLOOKUP(tblSalaries[[#This Row],[Currency]],tblXrate[#Data],2,FALSE)/1000</f>
        <v>40.958208381117906</v>
      </c>
      <c r="H723" t="s">
        <v>1034</v>
      </c>
      <c r="I723" t="s">
        <v>52</v>
      </c>
      <c r="J723" t="s">
        <v>8</v>
      </c>
      <c r="K723" s="10" t="str">
        <f>VLOOKUP(tblSalaries[[#This Row],[Where do you work]],tblCountries[[Actual]:[Mapping2]],3,FALSE)</f>
        <v>India</v>
      </c>
      <c r="L723" t="s">
        <v>18</v>
      </c>
      <c r="M723">
        <v>8</v>
      </c>
      <c r="N723" s="10" t="str">
        <f>VLOOKUP(tblSalaries[[#This Row],[Years of Experience]],Table3[#Data],2,FALSE)</f>
        <v>7-10</v>
      </c>
      <c r="O723" s="10">
        <f>VLOOKUP(tblSalaries[[#This Row],[How many hours of a day you work on Excel]],Table8[#Data],2,FALSE)</f>
        <v>2.5</v>
      </c>
    </row>
    <row r="724" spans="2:15" ht="15" customHeight="1" x14ac:dyDescent="0.2">
      <c r="B724" t="s">
        <v>2586</v>
      </c>
      <c r="C724" s="1">
        <v>41055.337071759262</v>
      </c>
      <c r="D724" s="4">
        <v>40414</v>
      </c>
      <c r="E724">
        <v>40414</v>
      </c>
      <c r="F724" t="s">
        <v>6</v>
      </c>
      <c r="G724" s="10">
        <f>tblSalaries[[#This Row],[clean Salary (in local currency)]]*VLOOKUP(tblSalaries[[#This Row],[Currency]],tblXrate[#Data],2,FALSE)/1000</f>
        <v>40.414000000000001</v>
      </c>
      <c r="H724" t="s">
        <v>687</v>
      </c>
      <c r="I724" t="s">
        <v>20</v>
      </c>
      <c r="J724" t="s">
        <v>15</v>
      </c>
      <c r="K724" s="10" t="str">
        <f>VLOOKUP(tblSalaries[[#This Row],[Where do you work]],tblCountries[[Actual]:[Mapping2]],3,FALSE)</f>
        <v>USA</v>
      </c>
      <c r="L724" t="s">
        <v>9</v>
      </c>
      <c r="M724">
        <v>8</v>
      </c>
      <c r="N724" s="10" t="str">
        <f>VLOOKUP(tblSalaries[[#This Row],[Years of Experience]],Table3[#Data],2,FALSE)</f>
        <v>7-10</v>
      </c>
      <c r="O724" s="10">
        <f>VLOOKUP(tblSalaries[[#This Row],[How many hours of a day you work on Excel]],Table8[#Data],2,FALSE)</f>
        <v>5</v>
      </c>
    </row>
    <row r="725" spans="2:15" ht="15" customHeight="1" x14ac:dyDescent="0.2">
      <c r="B725" t="s">
        <v>3380</v>
      </c>
      <c r="C725" s="1">
        <v>41058.962500000001</v>
      </c>
      <c r="D725" s="4">
        <v>40000</v>
      </c>
      <c r="E725">
        <v>40000</v>
      </c>
      <c r="F725" t="s">
        <v>6</v>
      </c>
      <c r="G725" s="10">
        <f>tblSalaries[[#This Row],[clean Salary (in local currency)]]*VLOOKUP(tblSalaries[[#This Row],[Currency]],tblXrate[#Data],2,FALSE)/1000</f>
        <v>40</v>
      </c>
      <c r="H725" t="s">
        <v>1564</v>
      </c>
      <c r="I725" t="s">
        <v>52</v>
      </c>
      <c r="J725" t="s">
        <v>15</v>
      </c>
      <c r="K725" s="10" t="str">
        <f>VLOOKUP(tblSalaries[[#This Row],[Where do you work]],tblCountries[[Actual]:[Mapping2]],3,FALSE)</f>
        <v>USA</v>
      </c>
      <c r="L725" t="s">
        <v>25</v>
      </c>
      <c r="M725">
        <v>8</v>
      </c>
      <c r="N725" s="10" t="str">
        <f>VLOOKUP(tblSalaries[[#This Row],[Years of Experience]],Table3[#Data],2,FALSE)</f>
        <v>7-10</v>
      </c>
      <c r="O725" s="10">
        <f>VLOOKUP(tblSalaries[[#This Row],[How many hours of a day you work on Excel]],Table8[#Data],2,FALSE)</f>
        <v>1.5</v>
      </c>
    </row>
    <row r="726" spans="2:15" ht="15" customHeight="1" x14ac:dyDescent="0.2">
      <c r="B726" t="s">
        <v>3537</v>
      </c>
      <c r="C726" s="1">
        <v>41061.01290509259</v>
      </c>
      <c r="D726" s="4" t="s">
        <v>1717</v>
      </c>
      <c r="E726">
        <v>40000</v>
      </c>
      <c r="F726" t="s">
        <v>6</v>
      </c>
      <c r="G726" s="10">
        <f>tblSalaries[[#This Row],[clean Salary (in local currency)]]*VLOOKUP(tblSalaries[[#This Row],[Currency]],tblXrate[#Data],2,FALSE)/1000</f>
        <v>40</v>
      </c>
      <c r="H726" t="s">
        <v>1718</v>
      </c>
      <c r="I726" t="s">
        <v>20</v>
      </c>
      <c r="J726" t="s">
        <v>15</v>
      </c>
      <c r="K726" s="10" t="str">
        <f>VLOOKUP(tblSalaries[[#This Row],[Where do you work]],tblCountries[[Actual]:[Mapping2]],3,FALSE)</f>
        <v>USA</v>
      </c>
      <c r="L726" t="s">
        <v>9</v>
      </c>
      <c r="M726">
        <v>8</v>
      </c>
      <c r="N726" s="10" t="str">
        <f>VLOOKUP(tblSalaries[[#This Row],[Years of Experience]],Table3[#Data],2,FALSE)</f>
        <v>7-10</v>
      </c>
      <c r="O726" s="10">
        <f>VLOOKUP(tblSalaries[[#This Row],[How many hours of a day you work on Excel]],Table8[#Data],2,FALSE)</f>
        <v>5</v>
      </c>
    </row>
    <row r="727" spans="2:15" ht="15" customHeight="1" x14ac:dyDescent="0.2">
      <c r="B727" t="s">
        <v>3219</v>
      </c>
      <c r="C727" s="1">
        <v>41058.160520833335</v>
      </c>
      <c r="D727" s="4">
        <v>30</v>
      </c>
      <c r="E727">
        <v>30000</v>
      </c>
      <c r="F727" t="s">
        <v>22</v>
      </c>
      <c r="G727" s="10">
        <f>tblSalaries[[#This Row],[clean Salary (in local currency)]]*VLOOKUP(tblSalaries[[#This Row],[Currency]],tblXrate[#Data],2,FALSE)/1000</f>
        <v>38.111983169748235</v>
      </c>
      <c r="H727" t="s">
        <v>1388</v>
      </c>
      <c r="I727" t="s">
        <v>356</v>
      </c>
      <c r="J727" t="s">
        <v>1389</v>
      </c>
      <c r="K727" s="10" t="str">
        <f>VLOOKUP(tblSalaries[[#This Row],[Where do you work]],tblCountries[[Actual]:[Mapping2]],3,FALSE)</f>
        <v>EU-16</v>
      </c>
      <c r="L727" t="s">
        <v>25</v>
      </c>
      <c r="M727">
        <v>8</v>
      </c>
      <c r="N727" s="10" t="str">
        <f>VLOOKUP(tblSalaries[[#This Row],[Years of Experience]],Table3[#Data],2,FALSE)</f>
        <v>7-10</v>
      </c>
      <c r="O727" s="10">
        <f>VLOOKUP(tblSalaries[[#This Row],[How many hours of a day you work on Excel]],Table8[#Data],2,FALSE)</f>
        <v>1.5</v>
      </c>
    </row>
    <row r="728" spans="2:15" ht="15" customHeight="1" x14ac:dyDescent="0.2">
      <c r="B728" t="s">
        <v>3861</v>
      </c>
      <c r="C728" s="1">
        <v>41079.204930555556</v>
      </c>
      <c r="D728" s="4">
        <v>28000</v>
      </c>
      <c r="E728">
        <v>28000</v>
      </c>
      <c r="F728" t="s">
        <v>22</v>
      </c>
      <c r="G728" s="10">
        <f>tblSalaries[[#This Row],[clean Salary (in local currency)]]*VLOOKUP(tblSalaries[[#This Row],[Currency]],tblXrate[#Data],2,FALSE)/1000</f>
        <v>35.571184291765022</v>
      </c>
      <c r="H728" t="s">
        <v>270</v>
      </c>
      <c r="I728" t="s">
        <v>488</v>
      </c>
      <c r="J728" t="s">
        <v>608</v>
      </c>
      <c r="K728" s="10" t="str">
        <f>VLOOKUP(tblSalaries[[#This Row],[Where do you work]],tblCountries[[Actual]:[Mapping2]],3,FALSE)</f>
        <v>EU-16</v>
      </c>
      <c r="L728" t="s">
        <v>9</v>
      </c>
      <c r="M728">
        <v>8</v>
      </c>
      <c r="N728" s="10" t="str">
        <f>VLOOKUP(tblSalaries[[#This Row],[Years of Experience]],Table3[#Data],2,FALSE)</f>
        <v>7-10</v>
      </c>
      <c r="O728" s="10">
        <f>VLOOKUP(tblSalaries[[#This Row],[How many hours of a day you work on Excel]],Table8[#Data],2,FALSE)</f>
        <v>5</v>
      </c>
    </row>
    <row r="729" spans="2:15" ht="15" customHeight="1" x14ac:dyDescent="0.2">
      <c r="B729" t="s">
        <v>2606</v>
      </c>
      <c r="C729" s="1">
        <v>41055.430960648147</v>
      </c>
      <c r="D729" s="4">
        <v>30000</v>
      </c>
      <c r="E729">
        <v>30000</v>
      </c>
      <c r="F729" t="s">
        <v>6</v>
      </c>
      <c r="G729" s="10">
        <f>tblSalaries[[#This Row],[clean Salary (in local currency)]]*VLOOKUP(tblSalaries[[#This Row],[Currency]],tblXrate[#Data],2,FALSE)/1000</f>
        <v>30</v>
      </c>
      <c r="H729" t="s">
        <v>710</v>
      </c>
      <c r="I729" t="s">
        <v>20</v>
      </c>
      <c r="J729" t="s">
        <v>15</v>
      </c>
      <c r="K729" s="10" t="str">
        <f>VLOOKUP(tblSalaries[[#This Row],[Where do you work]],tblCountries[[Actual]:[Mapping2]],3,FALSE)</f>
        <v>USA</v>
      </c>
      <c r="L729" t="s">
        <v>18</v>
      </c>
      <c r="M729">
        <v>8</v>
      </c>
      <c r="N729" s="10" t="str">
        <f>VLOOKUP(tblSalaries[[#This Row],[Years of Experience]],Table3[#Data],2,FALSE)</f>
        <v>7-10</v>
      </c>
      <c r="O729" s="10">
        <f>VLOOKUP(tblSalaries[[#This Row],[How many hours of a day you work on Excel]],Table8[#Data],2,FALSE)</f>
        <v>2.5</v>
      </c>
    </row>
    <row r="730" spans="2:15" ht="15" customHeight="1" x14ac:dyDescent="0.2">
      <c r="B730" t="s">
        <v>3427</v>
      </c>
      <c r="C730" s="1">
        <v>41059.545972222222</v>
      </c>
      <c r="D730" s="4">
        <v>30000</v>
      </c>
      <c r="E730">
        <v>30000</v>
      </c>
      <c r="F730" t="s">
        <v>6</v>
      </c>
      <c r="G730" s="10">
        <f>tblSalaries[[#This Row],[clean Salary (in local currency)]]*VLOOKUP(tblSalaries[[#This Row],[Currency]],tblXrate[#Data],2,FALSE)/1000</f>
        <v>30</v>
      </c>
      <c r="H730" t="s">
        <v>1602</v>
      </c>
      <c r="I730" t="s">
        <v>310</v>
      </c>
      <c r="J730" t="s">
        <v>179</v>
      </c>
      <c r="K730" s="10" t="str">
        <f>VLOOKUP(tblSalaries[[#This Row],[Where do you work]],tblCountries[[Actual]:[Mapping2]],3,FALSE)</f>
        <v>Middle East</v>
      </c>
      <c r="L730" t="s">
        <v>9</v>
      </c>
      <c r="M730">
        <v>8</v>
      </c>
      <c r="N730" s="10" t="str">
        <f>VLOOKUP(tblSalaries[[#This Row],[Years of Experience]],Table3[#Data],2,FALSE)</f>
        <v>7-10</v>
      </c>
      <c r="O730" s="10">
        <f>VLOOKUP(tblSalaries[[#This Row],[How many hours of a day you work on Excel]],Table8[#Data],2,FALSE)</f>
        <v>5</v>
      </c>
    </row>
    <row r="731" spans="2:15" ht="15" customHeight="1" x14ac:dyDescent="0.2">
      <c r="B731" t="s">
        <v>2910</v>
      </c>
      <c r="C731" s="1">
        <v>41056.820775462962</v>
      </c>
      <c r="D731" s="4">
        <v>20500</v>
      </c>
      <c r="E731">
        <v>20500</v>
      </c>
      <c r="F731" t="s">
        <v>22</v>
      </c>
      <c r="G731" s="10">
        <f>tblSalaries[[#This Row],[clean Salary (in local currency)]]*VLOOKUP(tblSalaries[[#This Row],[Currency]],tblXrate[#Data],2,FALSE)/1000</f>
        <v>26.043188499327961</v>
      </c>
      <c r="H731" t="s">
        <v>1059</v>
      </c>
      <c r="I731" t="s">
        <v>52</v>
      </c>
      <c r="J731" t="s">
        <v>75</v>
      </c>
      <c r="K731" s="10" t="str">
        <f>VLOOKUP(tblSalaries[[#This Row],[Where do you work]],tblCountries[[Actual]:[Mapping2]],3,FALSE)</f>
        <v>EU</v>
      </c>
      <c r="L731" t="s">
        <v>9</v>
      </c>
      <c r="M731">
        <v>8</v>
      </c>
      <c r="N731" s="10" t="str">
        <f>VLOOKUP(tblSalaries[[#This Row],[Years of Experience]],Table3[#Data],2,FALSE)</f>
        <v>7-10</v>
      </c>
      <c r="O731" s="10">
        <f>VLOOKUP(tblSalaries[[#This Row],[How many hours of a day you work on Excel]],Table8[#Data],2,FALSE)</f>
        <v>5</v>
      </c>
    </row>
    <row r="732" spans="2:15" ht="15" customHeight="1" x14ac:dyDescent="0.2">
      <c r="B732" t="s">
        <v>3412</v>
      </c>
      <c r="C732" s="1">
        <v>41059.110995370371</v>
      </c>
      <c r="D732" s="4">
        <v>25000</v>
      </c>
      <c r="E732">
        <v>25000</v>
      </c>
      <c r="F732" t="s">
        <v>6</v>
      </c>
      <c r="G732" s="10">
        <f>tblSalaries[[#This Row],[clean Salary (in local currency)]]*VLOOKUP(tblSalaries[[#This Row],[Currency]],tblXrate[#Data],2,FALSE)/1000</f>
        <v>25</v>
      </c>
      <c r="H732" t="s">
        <v>310</v>
      </c>
      <c r="I732" t="s">
        <v>310</v>
      </c>
      <c r="J732" t="s">
        <v>8</v>
      </c>
      <c r="K732" s="10" t="str">
        <f>VLOOKUP(tblSalaries[[#This Row],[Where do you work]],tblCountries[[Actual]:[Mapping2]],3,FALSE)</f>
        <v>India</v>
      </c>
      <c r="L732" t="s">
        <v>18</v>
      </c>
      <c r="M732">
        <v>8</v>
      </c>
      <c r="N732" s="10" t="str">
        <f>VLOOKUP(tblSalaries[[#This Row],[Years of Experience]],Table3[#Data],2,FALSE)</f>
        <v>7-10</v>
      </c>
      <c r="O732" s="10">
        <f>VLOOKUP(tblSalaries[[#This Row],[How many hours of a day you work on Excel]],Table8[#Data],2,FALSE)</f>
        <v>2.5</v>
      </c>
    </row>
    <row r="733" spans="2:15" ht="15" customHeight="1" x14ac:dyDescent="0.2">
      <c r="B733" t="s">
        <v>2574</v>
      </c>
      <c r="C733" s="1">
        <v>41055.30263888889</v>
      </c>
      <c r="D733" s="4" t="s">
        <v>681</v>
      </c>
      <c r="E733">
        <v>22000</v>
      </c>
      <c r="F733" t="s">
        <v>82</v>
      </c>
      <c r="G733" s="10">
        <f>tblSalaries[[#This Row],[clean Salary (in local currency)]]*VLOOKUP(tblSalaries[[#This Row],[Currency]],tblXrate[#Data],2,FALSE)/1000</f>
        <v>22.438012440857985</v>
      </c>
      <c r="H733" t="s">
        <v>108</v>
      </c>
      <c r="I733" t="s">
        <v>20</v>
      </c>
      <c r="J733" t="s">
        <v>84</v>
      </c>
      <c r="K733" s="10" t="str">
        <f>VLOOKUP(tblSalaries[[#This Row],[Where do you work]],tblCountries[[Actual]:[Mapping2]],3,FALSE)</f>
        <v>Australia &amp; NZ</v>
      </c>
      <c r="L733" t="s">
        <v>9</v>
      </c>
      <c r="M733">
        <v>8</v>
      </c>
      <c r="N733" s="10" t="str">
        <f>VLOOKUP(tblSalaries[[#This Row],[Years of Experience]],Table3[#Data],2,FALSE)</f>
        <v>7-10</v>
      </c>
      <c r="O733" s="10">
        <f>VLOOKUP(tblSalaries[[#This Row],[How many hours of a day you work on Excel]],Table8[#Data],2,FALSE)</f>
        <v>5</v>
      </c>
    </row>
    <row r="734" spans="2:15" ht="15" customHeight="1" x14ac:dyDescent="0.2">
      <c r="B734" t="s">
        <v>3066</v>
      </c>
      <c r="C734" s="1">
        <v>41057.650960648149</v>
      </c>
      <c r="D734" s="4">
        <v>1200000</v>
      </c>
      <c r="E734">
        <v>1200000</v>
      </c>
      <c r="F734" t="s">
        <v>40</v>
      </c>
      <c r="G734" s="10">
        <f>tblSalaries[[#This Row],[clean Salary (in local currency)]]*VLOOKUP(tblSalaries[[#This Row],[Currency]],tblXrate[#Data],2,FALSE)/1000</f>
        <v>21.369500024931082</v>
      </c>
      <c r="H734" t="s">
        <v>1219</v>
      </c>
      <c r="I734" t="s">
        <v>488</v>
      </c>
      <c r="J734" t="s">
        <v>8</v>
      </c>
      <c r="K734" s="10" t="str">
        <f>VLOOKUP(tblSalaries[[#This Row],[Where do you work]],tblCountries[[Actual]:[Mapping2]],3,FALSE)</f>
        <v>India</v>
      </c>
      <c r="L734" t="s">
        <v>9</v>
      </c>
      <c r="M734">
        <v>8</v>
      </c>
      <c r="N734" s="10" t="str">
        <f>VLOOKUP(tblSalaries[[#This Row],[Years of Experience]],Table3[#Data],2,FALSE)</f>
        <v>7-10</v>
      </c>
      <c r="O734" s="10">
        <f>VLOOKUP(tblSalaries[[#This Row],[How many hours of a day you work on Excel]],Table8[#Data],2,FALSE)</f>
        <v>5</v>
      </c>
    </row>
    <row r="735" spans="2:15" ht="15" customHeight="1" x14ac:dyDescent="0.2">
      <c r="B735" t="s">
        <v>2926</v>
      </c>
      <c r="C735" s="1">
        <v>41056.980902777781</v>
      </c>
      <c r="D735" s="4">
        <v>20571</v>
      </c>
      <c r="E735">
        <v>20571</v>
      </c>
      <c r="F735" t="s">
        <v>6</v>
      </c>
      <c r="G735" s="10">
        <f>tblSalaries[[#This Row],[clean Salary (in local currency)]]*VLOOKUP(tblSalaries[[#This Row],[Currency]],tblXrate[#Data],2,FALSE)/1000</f>
        <v>20.571000000000002</v>
      </c>
      <c r="H735" t="s">
        <v>29</v>
      </c>
      <c r="I735" t="s">
        <v>4001</v>
      </c>
      <c r="J735" t="s">
        <v>1074</v>
      </c>
      <c r="K735" s="10" t="str">
        <f>VLOOKUP(tblSalaries[[#This Row],[Where do you work]],tblCountries[[Actual]:[Mapping2]],3,FALSE)</f>
        <v>Russia &amp; CEE</v>
      </c>
      <c r="L735" t="s">
        <v>9</v>
      </c>
      <c r="M735">
        <v>8</v>
      </c>
      <c r="N735" s="10" t="str">
        <f>VLOOKUP(tblSalaries[[#This Row],[Years of Experience]],Table3[#Data],2,FALSE)</f>
        <v>7-10</v>
      </c>
      <c r="O735" s="10">
        <f>VLOOKUP(tblSalaries[[#This Row],[How many hours of a day you work on Excel]],Table8[#Data],2,FALSE)</f>
        <v>5</v>
      </c>
    </row>
    <row r="736" spans="2:15" ht="15" customHeight="1" x14ac:dyDescent="0.2">
      <c r="B736" t="s">
        <v>3465</v>
      </c>
      <c r="C736" s="1">
        <v>41059.862812500003</v>
      </c>
      <c r="D736" s="4">
        <v>10000</v>
      </c>
      <c r="E736">
        <v>10000</v>
      </c>
      <c r="F736" t="s">
        <v>69</v>
      </c>
      <c r="G736" s="10">
        <f>tblSalaries[[#This Row],[clean Salary (in local currency)]]*VLOOKUP(tblSalaries[[#This Row],[Currency]],tblXrate[#Data],2,FALSE)/1000</f>
        <v>15.761782720672842</v>
      </c>
      <c r="H736" t="s">
        <v>20</v>
      </c>
      <c r="I736" t="s">
        <v>20</v>
      </c>
      <c r="J736" t="s">
        <v>71</v>
      </c>
      <c r="K736" s="10" t="str">
        <f>VLOOKUP(tblSalaries[[#This Row],[Where do you work]],tblCountries[[Actual]:[Mapping2]],3,FALSE)</f>
        <v>UK</v>
      </c>
      <c r="L736" t="s">
        <v>18</v>
      </c>
      <c r="M736">
        <v>8</v>
      </c>
      <c r="N736" s="10" t="str">
        <f>VLOOKUP(tblSalaries[[#This Row],[Years of Experience]],Table3[#Data],2,FALSE)</f>
        <v>7-10</v>
      </c>
      <c r="O736" s="10">
        <f>VLOOKUP(tblSalaries[[#This Row],[How many hours of a day you work on Excel]],Table8[#Data],2,FALSE)</f>
        <v>2.5</v>
      </c>
    </row>
    <row r="737" spans="2:15" ht="15" customHeight="1" x14ac:dyDescent="0.2">
      <c r="B737" t="s">
        <v>3685</v>
      </c>
      <c r="C737" s="1">
        <v>41066.829733796294</v>
      </c>
      <c r="D737" s="4">
        <v>1200</v>
      </c>
      <c r="E737">
        <v>14400</v>
      </c>
      <c r="F737" t="s">
        <v>6</v>
      </c>
      <c r="G737" s="10">
        <f>tblSalaries[[#This Row],[clean Salary (in local currency)]]*VLOOKUP(tblSalaries[[#This Row],[Currency]],tblXrate[#Data],2,FALSE)/1000</f>
        <v>14.4</v>
      </c>
      <c r="H737" t="s">
        <v>279</v>
      </c>
      <c r="I737" t="s">
        <v>279</v>
      </c>
      <c r="J737" t="s">
        <v>8</v>
      </c>
      <c r="K737" s="10" t="str">
        <f>VLOOKUP(tblSalaries[[#This Row],[Where do you work]],tblCountries[[Actual]:[Mapping2]],3,FALSE)</f>
        <v>India</v>
      </c>
      <c r="L737" t="s">
        <v>25</v>
      </c>
      <c r="M737">
        <v>8</v>
      </c>
      <c r="N737" s="10" t="str">
        <f>VLOOKUP(tblSalaries[[#This Row],[Years of Experience]],Table3[#Data],2,FALSE)</f>
        <v>7-10</v>
      </c>
      <c r="O737" s="10">
        <f>VLOOKUP(tblSalaries[[#This Row],[How many hours of a day you work on Excel]],Table8[#Data],2,FALSE)</f>
        <v>1.5</v>
      </c>
    </row>
    <row r="738" spans="2:15" ht="15" customHeight="1" x14ac:dyDescent="0.2">
      <c r="B738" t="s">
        <v>3041</v>
      </c>
      <c r="C738" s="1">
        <v>41057.599965277775</v>
      </c>
      <c r="D738" s="4">
        <v>1000</v>
      </c>
      <c r="E738">
        <v>12000</v>
      </c>
      <c r="F738" t="s">
        <v>6</v>
      </c>
      <c r="G738" s="10">
        <f>tblSalaries[[#This Row],[clean Salary (in local currency)]]*VLOOKUP(tblSalaries[[#This Row],[Currency]],tblXrate[#Data],2,FALSE)/1000</f>
        <v>12</v>
      </c>
      <c r="H738" t="s">
        <v>83</v>
      </c>
      <c r="I738" t="s">
        <v>356</v>
      </c>
      <c r="J738" t="s">
        <v>8</v>
      </c>
      <c r="K738" s="10" t="str">
        <f>VLOOKUP(tblSalaries[[#This Row],[Where do you work]],tblCountries[[Actual]:[Mapping2]],3,FALSE)</f>
        <v>India</v>
      </c>
      <c r="L738" t="s">
        <v>18</v>
      </c>
      <c r="M738">
        <v>8</v>
      </c>
      <c r="N738" s="10" t="str">
        <f>VLOOKUP(tblSalaries[[#This Row],[Years of Experience]],Table3[#Data],2,FALSE)</f>
        <v>7-10</v>
      </c>
      <c r="O738" s="10">
        <f>VLOOKUP(tblSalaries[[#This Row],[How many hours of a day you work on Excel]],Table8[#Data],2,FALSE)</f>
        <v>2.5</v>
      </c>
    </row>
    <row r="739" spans="2:15" ht="15" customHeight="1" x14ac:dyDescent="0.2">
      <c r="B739" t="s">
        <v>3638</v>
      </c>
      <c r="C739" s="1">
        <v>41064.985208333332</v>
      </c>
      <c r="D739" s="4" t="s">
        <v>1807</v>
      </c>
      <c r="E739">
        <v>11000</v>
      </c>
      <c r="F739" t="s">
        <v>6</v>
      </c>
      <c r="G739" s="10">
        <f>tblSalaries[[#This Row],[clean Salary (in local currency)]]*VLOOKUP(tblSalaries[[#This Row],[Currency]],tblXrate[#Data],2,FALSE)/1000</f>
        <v>11</v>
      </c>
      <c r="H739" t="s">
        <v>1808</v>
      </c>
      <c r="I739" t="s">
        <v>20</v>
      </c>
      <c r="J739" t="s">
        <v>1809</v>
      </c>
      <c r="K739" s="10" t="str">
        <f>VLOOKUP(tblSalaries[[#This Row],[Where do you work]],tblCountries[[Actual]:[Mapping2]],3,FALSE)</f>
        <v>Africa</v>
      </c>
      <c r="L739" t="s">
        <v>9</v>
      </c>
      <c r="M739">
        <v>8</v>
      </c>
      <c r="N739" s="10" t="str">
        <f>VLOOKUP(tblSalaries[[#This Row],[Years of Experience]],Table3[#Data],2,FALSE)</f>
        <v>7-10</v>
      </c>
      <c r="O739" s="10">
        <f>VLOOKUP(tblSalaries[[#This Row],[How many hours of a day you work on Excel]],Table8[#Data],2,FALSE)</f>
        <v>5</v>
      </c>
    </row>
    <row r="740" spans="2:15" ht="15" customHeight="1" x14ac:dyDescent="0.2">
      <c r="B740" t="s">
        <v>2729</v>
      </c>
      <c r="C740" s="1">
        <v>41055.646099537036</v>
      </c>
      <c r="D740" s="4" t="s">
        <v>841</v>
      </c>
      <c r="E740">
        <v>600000</v>
      </c>
      <c r="F740" t="s">
        <v>40</v>
      </c>
      <c r="G740" s="10">
        <f>tblSalaries[[#This Row],[clean Salary (in local currency)]]*VLOOKUP(tblSalaries[[#This Row],[Currency]],tblXrate[#Data],2,FALSE)/1000</f>
        <v>10.684750012465541</v>
      </c>
      <c r="H740" t="s">
        <v>842</v>
      </c>
      <c r="I740" t="s">
        <v>52</v>
      </c>
      <c r="J740" t="s">
        <v>8</v>
      </c>
      <c r="K740" s="10" t="str">
        <f>VLOOKUP(tblSalaries[[#This Row],[Where do you work]],tblCountries[[Actual]:[Mapping2]],3,FALSE)</f>
        <v>India</v>
      </c>
      <c r="L740" t="s">
        <v>18</v>
      </c>
      <c r="M740">
        <v>8</v>
      </c>
      <c r="N740" s="10" t="str">
        <f>VLOOKUP(tblSalaries[[#This Row],[Years of Experience]],Table3[#Data],2,FALSE)</f>
        <v>7-10</v>
      </c>
      <c r="O740" s="10">
        <f>VLOOKUP(tblSalaries[[#This Row],[How many hours of a day you work on Excel]],Table8[#Data],2,FALSE)</f>
        <v>2.5</v>
      </c>
    </row>
    <row r="741" spans="2:15" ht="15" customHeight="1" x14ac:dyDescent="0.2">
      <c r="B741" t="s">
        <v>3094</v>
      </c>
      <c r="C741" s="1">
        <v>41057.706979166665</v>
      </c>
      <c r="D741" s="4" t="s">
        <v>1244</v>
      </c>
      <c r="E741">
        <v>600000</v>
      </c>
      <c r="F741" t="s">
        <v>40</v>
      </c>
      <c r="G741" s="10">
        <f>tblSalaries[[#This Row],[clean Salary (in local currency)]]*VLOOKUP(tblSalaries[[#This Row],[Currency]],tblXrate[#Data],2,FALSE)/1000</f>
        <v>10.684750012465541</v>
      </c>
      <c r="H741" t="s">
        <v>1245</v>
      </c>
      <c r="I741" t="s">
        <v>310</v>
      </c>
      <c r="J741" t="s">
        <v>8</v>
      </c>
      <c r="K741" s="10" t="str">
        <f>VLOOKUP(tblSalaries[[#This Row],[Where do you work]],tblCountries[[Actual]:[Mapping2]],3,FALSE)</f>
        <v>India</v>
      </c>
      <c r="L741" t="s">
        <v>18</v>
      </c>
      <c r="M741">
        <v>8</v>
      </c>
      <c r="N741" s="10" t="str">
        <f>VLOOKUP(tblSalaries[[#This Row],[Years of Experience]],Table3[#Data],2,FALSE)</f>
        <v>7-10</v>
      </c>
      <c r="O741" s="10">
        <f>VLOOKUP(tblSalaries[[#This Row],[How many hours of a day you work on Excel]],Table8[#Data],2,FALSE)</f>
        <v>2.5</v>
      </c>
    </row>
    <row r="742" spans="2:15" ht="15" customHeight="1" x14ac:dyDescent="0.2">
      <c r="B742" t="s">
        <v>3505</v>
      </c>
      <c r="C742" s="1">
        <v>41060.439664351848</v>
      </c>
      <c r="D742" s="4" t="s">
        <v>1674</v>
      </c>
      <c r="E742">
        <v>10000</v>
      </c>
      <c r="F742" t="s">
        <v>6</v>
      </c>
      <c r="G742" s="10">
        <f>tblSalaries[[#This Row],[clean Salary (in local currency)]]*VLOOKUP(tblSalaries[[#This Row],[Currency]],tblXrate[#Data],2,FALSE)/1000</f>
        <v>10</v>
      </c>
      <c r="H742" t="s">
        <v>1675</v>
      </c>
      <c r="I742" t="s">
        <v>52</v>
      </c>
      <c r="J742" t="s">
        <v>1676</v>
      </c>
      <c r="K742" s="10" t="str">
        <f>VLOOKUP(tblSalaries[[#This Row],[Where do you work]],tblCountries[[Actual]:[Mapping2]],3,FALSE)</f>
        <v>East&amp;South Asia</v>
      </c>
      <c r="L742" t="s">
        <v>18</v>
      </c>
      <c r="M742">
        <v>8</v>
      </c>
      <c r="N742" s="10" t="str">
        <f>VLOOKUP(tblSalaries[[#This Row],[Years of Experience]],Table3[#Data],2,FALSE)</f>
        <v>7-10</v>
      </c>
      <c r="O742" s="10">
        <f>VLOOKUP(tblSalaries[[#This Row],[How many hours of a day you work on Excel]],Table8[#Data],2,FALSE)</f>
        <v>2.5</v>
      </c>
    </row>
    <row r="743" spans="2:15" ht="15" customHeight="1" x14ac:dyDescent="0.2">
      <c r="B743" t="s">
        <v>3504</v>
      </c>
      <c r="C743" s="1">
        <v>41060.437291666669</v>
      </c>
      <c r="D743" s="4">
        <v>500000</v>
      </c>
      <c r="E743">
        <v>500000</v>
      </c>
      <c r="F743" t="s">
        <v>40</v>
      </c>
      <c r="G743" s="10">
        <f>tblSalaries[[#This Row],[clean Salary (in local currency)]]*VLOOKUP(tblSalaries[[#This Row],[Currency]],tblXrate[#Data],2,FALSE)/1000</f>
        <v>8.9039583437212837</v>
      </c>
      <c r="H743" t="s">
        <v>1252</v>
      </c>
      <c r="I743" t="s">
        <v>20</v>
      </c>
      <c r="J743" t="s">
        <v>8</v>
      </c>
      <c r="K743" s="10" t="str">
        <f>VLOOKUP(tblSalaries[[#This Row],[Where do you work]],tblCountries[[Actual]:[Mapping2]],3,FALSE)</f>
        <v>India</v>
      </c>
      <c r="L743" t="s">
        <v>9</v>
      </c>
      <c r="M743">
        <v>8</v>
      </c>
      <c r="N743" s="10" t="str">
        <f>VLOOKUP(tblSalaries[[#This Row],[Years of Experience]],Table3[#Data],2,FALSE)</f>
        <v>7-10</v>
      </c>
      <c r="O743" s="10">
        <f>VLOOKUP(tblSalaries[[#This Row],[How many hours of a day you work on Excel]],Table8[#Data],2,FALSE)</f>
        <v>5</v>
      </c>
    </row>
    <row r="744" spans="2:15" ht="15" customHeight="1" x14ac:dyDescent="0.2">
      <c r="B744" t="s">
        <v>2659</v>
      </c>
      <c r="C744" s="1">
        <v>41055.525613425925</v>
      </c>
      <c r="D744" s="4" t="s">
        <v>766</v>
      </c>
      <c r="E744">
        <v>480000</v>
      </c>
      <c r="F744" t="s">
        <v>40</v>
      </c>
      <c r="G744" s="10">
        <f>tblSalaries[[#This Row],[clean Salary (in local currency)]]*VLOOKUP(tblSalaries[[#This Row],[Currency]],tblXrate[#Data],2,FALSE)/1000</f>
        <v>8.5478000099724323</v>
      </c>
      <c r="H744" t="s">
        <v>767</v>
      </c>
      <c r="I744" t="s">
        <v>52</v>
      </c>
      <c r="J744" t="s">
        <v>8</v>
      </c>
      <c r="K744" s="10" t="str">
        <f>VLOOKUP(tblSalaries[[#This Row],[Where do you work]],tblCountries[[Actual]:[Mapping2]],3,FALSE)</f>
        <v>India</v>
      </c>
      <c r="L744" t="s">
        <v>18</v>
      </c>
      <c r="M744">
        <v>8</v>
      </c>
      <c r="N744" s="10" t="str">
        <f>VLOOKUP(tblSalaries[[#This Row],[Years of Experience]],Table3[#Data],2,FALSE)</f>
        <v>7-10</v>
      </c>
      <c r="O744" s="10">
        <f>VLOOKUP(tblSalaries[[#This Row],[How many hours of a day you work on Excel]],Table8[#Data],2,FALSE)</f>
        <v>2.5</v>
      </c>
    </row>
    <row r="745" spans="2:15" ht="15" customHeight="1" x14ac:dyDescent="0.2">
      <c r="B745" t="s">
        <v>3027</v>
      </c>
      <c r="C745" s="1">
        <v>41057.570520833331</v>
      </c>
      <c r="D745" s="4">
        <v>476000</v>
      </c>
      <c r="E745">
        <v>476000</v>
      </c>
      <c r="F745" t="s">
        <v>40</v>
      </c>
      <c r="G745" s="10">
        <f>tblSalaries[[#This Row],[clean Salary (in local currency)]]*VLOOKUP(tblSalaries[[#This Row],[Currency]],tblXrate[#Data],2,FALSE)/1000</f>
        <v>8.4765683432226631</v>
      </c>
      <c r="H745" t="s">
        <v>1181</v>
      </c>
      <c r="I745" t="s">
        <v>3999</v>
      </c>
      <c r="J745" t="s">
        <v>8</v>
      </c>
      <c r="K745" s="10" t="str">
        <f>VLOOKUP(tblSalaries[[#This Row],[Where do you work]],tblCountries[[Actual]:[Mapping2]],3,FALSE)</f>
        <v>India</v>
      </c>
      <c r="L745" t="s">
        <v>9</v>
      </c>
      <c r="M745">
        <v>8</v>
      </c>
      <c r="N745" s="10" t="str">
        <f>VLOOKUP(tblSalaries[[#This Row],[Years of Experience]],Table3[#Data],2,FALSE)</f>
        <v>7-10</v>
      </c>
      <c r="O745" s="10">
        <f>VLOOKUP(tblSalaries[[#This Row],[How many hours of a day you work on Excel]],Table8[#Data],2,FALSE)</f>
        <v>5</v>
      </c>
    </row>
    <row r="746" spans="2:15" ht="15" customHeight="1" x14ac:dyDescent="0.2">
      <c r="B746" t="s">
        <v>3468</v>
      </c>
      <c r="C746" s="1">
        <v>41059.87027777778</v>
      </c>
      <c r="D746" s="4" t="s">
        <v>1646</v>
      </c>
      <c r="E746">
        <v>7200</v>
      </c>
      <c r="F746" t="s">
        <v>6</v>
      </c>
      <c r="G746" s="10">
        <f>tblSalaries[[#This Row],[clean Salary (in local currency)]]*VLOOKUP(tblSalaries[[#This Row],[Currency]],tblXrate[#Data],2,FALSE)/1000</f>
        <v>7.2</v>
      </c>
      <c r="H746" t="s">
        <v>1647</v>
      </c>
      <c r="I746" t="s">
        <v>488</v>
      </c>
      <c r="J746" t="s">
        <v>184</v>
      </c>
      <c r="K746" s="10" t="str">
        <f>VLOOKUP(tblSalaries[[#This Row],[Where do you work]],tblCountries[[Actual]:[Mapping2]],3,FALSE)</f>
        <v>Sou&amp;Cen America</v>
      </c>
      <c r="L746" t="s">
        <v>9</v>
      </c>
      <c r="M746">
        <v>8</v>
      </c>
      <c r="N746" s="10" t="str">
        <f>VLOOKUP(tblSalaries[[#This Row],[Years of Experience]],Table3[#Data],2,FALSE)</f>
        <v>7-10</v>
      </c>
      <c r="O746" s="10">
        <f>VLOOKUP(tblSalaries[[#This Row],[How many hours of a day you work on Excel]],Table8[#Data],2,FALSE)</f>
        <v>5</v>
      </c>
    </row>
    <row r="747" spans="2:15" ht="15" customHeight="1" x14ac:dyDescent="0.2">
      <c r="B747" t="s">
        <v>2884</v>
      </c>
      <c r="C747" s="1">
        <v>41056.586469907408</v>
      </c>
      <c r="D747" s="4" t="s">
        <v>80</v>
      </c>
      <c r="E747">
        <v>400000</v>
      </c>
      <c r="F747" t="s">
        <v>40</v>
      </c>
      <c r="G747" s="10">
        <f>tblSalaries[[#This Row],[clean Salary (in local currency)]]*VLOOKUP(tblSalaries[[#This Row],[Currency]],tblXrate[#Data],2,FALSE)/1000</f>
        <v>7.1231666749770275</v>
      </c>
      <c r="H747" t="s">
        <v>1032</v>
      </c>
      <c r="I747" t="s">
        <v>310</v>
      </c>
      <c r="J747" t="s">
        <v>8</v>
      </c>
      <c r="K747" s="10" t="str">
        <f>VLOOKUP(tblSalaries[[#This Row],[Where do you work]],tblCountries[[Actual]:[Mapping2]],3,FALSE)</f>
        <v>India</v>
      </c>
      <c r="L747" t="s">
        <v>18</v>
      </c>
      <c r="M747">
        <v>8</v>
      </c>
      <c r="N747" s="10" t="str">
        <f>VLOOKUP(tblSalaries[[#This Row],[Years of Experience]],Table3[#Data],2,FALSE)</f>
        <v>7-10</v>
      </c>
      <c r="O747" s="10">
        <f>VLOOKUP(tblSalaries[[#This Row],[How many hours of a day you work on Excel]],Table8[#Data],2,FALSE)</f>
        <v>2.5</v>
      </c>
    </row>
    <row r="748" spans="2:15" ht="15" customHeight="1" x14ac:dyDescent="0.2">
      <c r="B748" t="s">
        <v>3558</v>
      </c>
      <c r="C748" s="1">
        <v>41061.456932870373</v>
      </c>
      <c r="D748" s="4" t="s">
        <v>419</v>
      </c>
      <c r="E748">
        <v>360000</v>
      </c>
      <c r="F748" t="s">
        <v>40</v>
      </c>
      <c r="G748" s="10">
        <f>tblSalaries[[#This Row],[clean Salary (in local currency)]]*VLOOKUP(tblSalaries[[#This Row],[Currency]],tblXrate[#Data],2,FALSE)/1000</f>
        <v>6.4108500074793247</v>
      </c>
      <c r="H748" t="s">
        <v>1737</v>
      </c>
      <c r="I748" t="s">
        <v>52</v>
      </c>
      <c r="J748" t="s">
        <v>8</v>
      </c>
      <c r="K748" s="10" t="str">
        <f>VLOOKUP(tblSalaries[[#This Row],[Where do you work]],tblCountries[[Actual]:[Mapping2]],3,FALSE)</f>
        <v>India</v>
      </c>
      <c r="L748" t="s">
        <v>18</v>
      </c>
      <c r="M748">
        <v>8</v>
      </c>
      <c r="N748" s="10" t="str">
        <f>VLOOKUP(tblSalaries[[#This Row],[Years of Experience]],Table3[#Data],2,FALSE)</f>
        <v>7-10</v>
      </c>
      <c r="O748" s="10">
        <f>VLOOKUP(tblSalaries[[#This Row],[How many hours of a day you work on Excel]],Table8[#Data],2,FALSE)</f>
        <v>2.5</v>
      </c>
    </row>
    <row r="749" spans="2:15" ht="15" customHeight="1" x14ac:dyDescent="0.2">
      <c r="B749" t="s">
        <v>3626</v>
      </c>
      <c r="C749" s="1">
        <v>41064.540347222224</v>
      </c>
      <c r="D749" s="4">
        <v>300000</v>
      </c>
      <c r="E749">
        <v>300000</v>
      </c>
      <c r="F749" t="s">
        <v>40</v>
      </c>
      <c r="G749" s="10">
        <f>tblSalaries[[#This Row],[clean Salary (in local currency)]]*VLOOKUP(tblSalaries[[#This Row],[Currency]],tblXrate[#Data],2,FALSE)/1000</f>
        <v>5.3423750062327704</v>
      </c>
      <c r="H749" t="s">
        <v>1794</v>
      </c>
      <c r="I749" t="s">
        <v>20</v>
      </c>
      <c r="J749" t="s">
        <v>8</v>
      </c>
      <c r="K749" s="10" t="str">
        <f>VLOOKUP(tblSalaries[[#This Row],[Where do you work]],tblCountries[[Actual]:[Mapping2]],3,FALSE)</f>
        <v>India</v>
      </c>
      <c r="L749" t="s">
        <v>9</v>
      </c>
      <c r="M749">
        <v>8</v>
      </c>
      <c r="N749" s="10" t="str">
        <f>VLOOKUP(tblSalaries[[#This Row],[Years of Experience]],Table3[#Data],2,FALSE)</f>
        <v>7-10</v>
      </c>
      <c r="O749" s="10">
        <f>VLOOKUP(tblSalaries[[#This Row],[How many hours of a day you work on Excel]],Table8[#Data],2,FALSE)</f>
        <v>5</v>
      </c>
    </row>
    <row r="750" spans="2:15" ht="15" customHeight="1" x14ac:dyDescent="0.2">
      <c r="B750" t="s">
        <v>2747</v>
      </c>
      <c r="C750" s="1">
        <v>41055.690486111111</v>
      </c>
      <c r="D750" s="4" t="s">
        <v>862</v>
      </c>
      <c r="E750">
        <v>240000</v>
      </c>
      <c r="F750" t="s">
        <v>40</v>
      </c>
      <c r="G750" s="10">
        <f>tblSalaries[[#This Row],[clean Salary (in local currency)]]*VLOOKUP(tblSalaries[[#This Row],[Currency]],tblXrate[#Data],2,FALSE)/1000</f>
        <v>4.2739000049862161</v>
      </c>
      <c r="H750" t="s">
        <v>863</v>
      </c>
      <c r="I750" t="s">
        <v>310</v>
      </c>
      <c r="J750" t="s">
        <v>8</v>
      </c>
      <c r="K750" s="10" t="str">
        <f>VLOOKUP(tblSalaries[[#This Row],[Where do you work]],tblCountries[[Actual]:[Mapping2]],3,FALSE)</f>
        <v>India</v>
      </c>
      <c r="L750" t="s">
        <v>9</v>
      </c>
      <c r="M750">
        <v>8</v>
      </c>
      <c r="N750" s="10" t="str">
        <f>VLOOKUP(tblSalaries[[#This Row],[Years of Experience]],Table3[#Data],2,FALSE)</f>
        <v>7-10</v>
      </c>
      <c r="O750" s="10">
        <f>VLOOKUP(tblSalaries[[#This Row],[How many hours of a day you work on Excel]],Table8[#Data],2,FALSE)</f>
        <v>5</v>
      </c>
    </row>
    <row r="751" spans="2:15" ht="15" customHeight="1" x14ac:dyDescent="0.2">
      <c r="B751" t="s">
        <v>3175</v>
      </c>
      <c r="C751" s="1">
        <v>41057.971944444442</v>
      </c>
      <c r="D751" s="4" t="s">
        <v>1340</v>
      </c>
      <c r="E751">
        <v>540000</v>
      </c>
      <c r="F751" t="s">
        <v>40</v>
      </c>
      <c r="G751" s="10">
        <f>tblSalaries[[#This Row],[clean Salary (in local currency)]]*VLOOKUP(tblSalaries[[#This Row],[Currency]],tblXrate[#Data],2,FALSE)/1000</f>
        <v>9.6162750112189865</v>
      </c>
      <c r="H751" t="s">
        <v>1341</v>
      </c>
      <c r="I751" t="s">
        <v>20</v>
      </c>
      <c r="J751" t="s">
        <v>8</v>
      </c>
      <c r="K751" s="10" t="str">
        <f>VLOOKUP(tblSalaries[[#This Row],[Where do you work]],tblCountries[[Actual]:[Mapping2]],3,FALSE)</f>
        <v>India</v>
      </c>
      <c r="L751" t="s">
        <v>9</v>
      </c>
      <c r="M751">
        <v>7.9</v>
      </c>
      <c r="N751" s="10" t="str">
        <f>VLOOKUP(tblSalaries[[#This Row],[Years of Experience]],Table3[#Data],2,FALSE)</f>
        <v>7-10</v>
      </c>
      <c r="O751" s="10">
        <f>VLOOKUP(tblSalaries[[#This Row],[How many hours of a day you work on Excel]],Table8[#Data],2,FALSE)</f>
        <v>5</v>
      </c>
    </row>
    <row r="752" spans="2:15" ht="15" customHeight="1" x14ac:dyDescent="0.2">
      <c r="B752" t="s">
        <v>2665</v>
      </c>
      <c r="C752" s="1">
        <v>41055.537673611114</v>
      </c>
      <c r="D752" s="4">
        <v>8738</v>
      </c>
      <c r="E752">
        <v>8738</v>
      </c>
      <c r="F752" t="s">
        <v>6</v>
      </c>
      <c r="G752" s="10">
        <f>tblSalaries[[#This Row],[clean Salary (in local currency)]]*VLOOKUP(tblSalaries[[#This Row],[Currency]],tblXrate[#Data],2,FALSE)/1000</f>
        <v>8.7379999999999995</v>
      </c>
      <c r="H752" t="s">
        <v>775</v>
      </c>
      <c r="I752" t="s">
        <v>52</v>
      </c>
      <c r="J752" t="s">
        <v>8</v>
      </c>
      <c r="K752" s="10" t="str">
        <f>VLOOKUP(tblSalaries[[#This Row],[Where do you work]],tblCountries[[Actual]:[Mapping2]],3,FALSE)</f>
        <v>India</v>
      </c>
      <c r="L752" t="s">
        <v>13</v>
      </c>
      <c r="M752">
        <v>7.3</v>
      </c>
      <c r="N752" s="10" t="str">
        <f>VLOOKUP(tblSalaries[[#This Row],[Years of Experience]],Table3[#Data],2,FALSE)</f>
        <v>7-10</v>
      </c>
      <c r="O752" s="10">
        <f>VLOOKUP(tblSalaries[[#This Row],[How many hours of a day you work on Excel]],Table8[#Data],2,FALSE)</f>
        <v>8</v>
      </c>
    </row>
    <row r="753" spans="2:15" ht="15" customHeight="1" x14ac:dyDescent="0.2">
      <c r="B753" t="s">
        <v>3447</v>
      </c>
      <c r="C753" s="1">
        <v>41059.705451388887</v>
      </c>
      <c r="D753" s="4">
        <v>118000</v>
      </c>
      <c r="E753">
        <v>118000</v>
      </c>
      <c r="F753" t="s">
        <v>22</v>
      </c>
      <c r="G753" s="10">
        <f>tblSalaries[[#This Row],[clean Salary (in local currency)]]*VLOOKUP(tblSalaries[[#This Row],[Currency]],tblXrate[#Data],2,FALSE)/1000</f>
        <v>149.90713380100971</v>
      </c>
      <c r="H753" t="s">
        <v>1622</v>
      </c>
      <c r="I753" t="s">
        <v>20</v>
      </c>
      <c r="J753" t="s">
        <v>1623</v>
      </c>
      <c r="K753" s="10" t="str">
        <f>VLOOKUP(tblSalaries[[#This Row],[Where do you work]],tblCountries[[Actual]:[Mapping2]],3,FALSE)</f>
        <v>EU</v>
      </c>
      <c r="L753" t="s">
        <v>9</v>
      </c>
      <c r="M753">
        <v>7</v>
      </c>
      <c r="N753" s="10" t="str">
        <f>VLOOKUP(tblSalaries[[#This Row],[Years of Experience]],Table3[#Data],2,FALSE)</f>
        <v>7-10</v>
      </c>
      <c r="O753" s="10">
        <f>VLOOKUP(tblSalaries[[#This Row],[How many hours of a day you work on Excel]],Table8[#Data],2,FALSE)</f>
        <v>5</v>
      </c>
    </row>
    <row r="754" spans="2:15" ht="15" customHeight="1" x14ac:dyDescent="0.2">
      <c r="B754" t="s">
        <v>3449</v>
      </c>
      <c r="C754" s="1">
        <v>41059.711724537039</v>
      </c>
      <c r="D754" s="4" t="s">
        <v>1625</v>
      </c>
      <c r="E754">
        <v>125000</v>
      </c>
      <c r="F754" t="s">
        <v>82</v>
      </c>
      <c r="G754" s="10">
        <f>tblSalaries[[#This Row],[clean Salary (in local currency)]]*VLOOKUP(tblSalaries[[#This Row],[Currency]],tblXrate[#Data],2,FALSE)/1000</f>
        <v>127.48870705032947</v>
      </c>
      <c r="H754" t="s">
        <v>1626</v>
      </c>
      <c r="I754" t="s">
        <v>310</v>
      </c>
      <c r="J754" t="s">
        <v>84</v>
      </c>
      <c r="K754" s="10" t="str">
        <f>VLOOKUP(tblSalaries[[#This Row],[Where do you work]],tblCountries[[Actual]:[Mapping2]],3,FALSE)</f>
        <v>Australia &amp; NZ</v>
      </c>
      <c r="L754" t="s">
        <v>9</v>
      </c>
      <c r="M754">
        <v>7</v>
      </c>
      <c r="N754" s="10" t="str">
        <f>VLOOKUP(tblSalaries[[#This Row],[Years of Experience]],Table3[#Data],2,FALSE)</f>
        <v>7-10</v>
      </c>
      <c r="O754" s="10">
        <f>VLOOKUP(tblSalaries[[#This Row],[How many hours of a day you work on Excel]],Table8[#Data],2,FALSE)</f>
        <v>5</v>
      </c>
    </row>
    <row r="755" spans="2:15" ht="15" customHeight="1" x14ac:dyDescent="0.2">
      <c r="B755" t="s">
        <v>3244</v>
      </c>
      <c r="C755" s="1">
        <v>41058.361967592595</v>
      </c>
      <c r="D755" s="4">
        <v>110000</v>
      </c>
      <c r="E755">
        <v>110000</v>
      </c>
      <c r="F755" t="s">
        <v>82</v>
      </c>
      <c r="G755" s="10">
        <f>tblSalaries[[#This Row],[clean Salary (in local currency)]]*VLOOKUP(tblSalaries[[#This Row],[Currency]],tblXrate[#Data],2,FALSE)/1000</f>
        <v>112.19006220428993</v>
      </c>
      <c r="H755" t="s">
        <v>20</v>
      </c>
      <c r="I755" t="s">
        <v>20</v>
      </c>
      <c r="J755" t="s">
        <v>84</v>
      </c>
      <c r="K755" s="10" t="str">
        <f>VLOOKUP(tblSalaries[[#This Row],[Where do you work]],tblCountries[[Actual]:[Mapping2]],3,FALSE)</f>
        <v>Australia &amp; NZ</v>
      </c>
      <c r="L755" t="s">
        <v>18</v>
      </c>
      <c r="M755">
        <v>7</v>
      </c>
      <c r="N755" s="10" t="str">
        <f>VLOOKUP(tblSalaries[[#This Row],[Years of Experience]],Table3[#Data],2,FALSE)</f>
        <v>7-10</v>
      </c>
      <c r="O755" s="10">
        <f>VLOOKUP(tblSalaries[[#This Row],[How many hours of a day you work on Excel]],Table8[#Data],2,FALSE)</f>
        <v>2.5</v>
      </c>
    </row>
    <row r="756" spans="2:15" ht="15" customHeight="1" x14ac:dyDescent="0.2">
      <c r="B756" t="s">
        <v>2592</v>
      </c>
      <c r="C756" s="1">
        <v>41055.363275462965</v>
      </c>
      <c r="D756" s="4">
        <v>108000</v>
      </c>
      <c r="E756">
        <v>108000</v>
      </c>
      <c r="F756" t="s">
        <v>6</v>
      </c>
      <c r="G756" s="10">
        <f>tblSalaries[[#This Row],[clean Salary (in local currency)]]*VLOOKUP(tblSalaries[[#This Row],[Currency]],tblXrate[#Data],2,FALSE)/1000</f>
        <v>108</v>
      </c>
      <c r="H756" t="s">
        <v>693</v>
      </c>
      <c r="I756" t="s">
        <v>356</v>
      </c>
      <c r="J756" t="s">
        <v>15</v>
      </c>
      <c r="K756" s="10" t="str">
        <f>VLOOKUP(tblSalaries[[#This Row],[Where do you work]],tblCountries[[Actual]:[Mapping2]],3,FALSE)</f>
        <v>USA</v>
      </c>
      <c r="L756" t="s">
        <v>18</v>
      </c>
      <c r="M756">
        <v>7</v>
      </c>
      <c r="N756" s="10" t="str">
        <f>VLOOKUP(tblSalaries[[#This Row],[Years of Experience]],Table3[#Data],2,FALSE)</f>
        <v>7-10</v>
      </c>
      <c r="O756" s="10">
        <f>VLOOKUP(tblSalaries[[#This Row],[How many hours of a day you work on Excel]],Table8[#Data],2,FALSE)</f>
        <v>2.5</v>
      </c>
    </row>
    <row r="757" spans="2:15" ht="15" customHeight="1" x14ac:dyDescent="0.2">
      <c r="B757" t="s">
        <v>3605</v>
      </c>
      <c r="C757" s="1">
        <v>41063.196458333332</v>
      </c>
      <c r="D757" s="4">
        <v>106000</v>
      </c>
      <c r="E757">
        <v>106000</v>
      </c>
      <c r="F757" t="s">
        <v>6</v>
      </c>
      <c r="G757" s="10">
        <f>tblSalaries[[#This Row],[clean Salary (in local currency)]]*VLOOKUP(tblSalaries[[#This Row],[Currency]],tblXrate[#Data],2,FALSE)/1000</f>
        <v>106</v>
      </c>
      <c r="H757" t="s">
        <v>1776</v>
      </c>
      <c r="I757" t="s">
        <v>20</v>
      </c>
      <c r="J757" t="s">
        <v>877</v>
      </c>
      <c r="K757" s="10" t="str">
        <f>VLOOKUP(tblSalaries[[#This Row],[Where do you work]],tblCountries[[Actual]:[Mapping2]],3,FALSE)</f>
        <v>EU</v>
      </c>
      <c r="L757" t="s">
        <v>25</v>
      </c>
      <c r="M757">
        <v>7</v>
      </c>
      <c r="N757" s="10" t="str">
        <f>VLOOKUP(tblSalaries[[#This Row],[Years of Experience]],Table3[#Data],2,FALSE)</f>
        <v>7-10</v>
      </c>
      <c r="O757" s="10">
        <f>VLOOKUP(tblSalaries[[#This Row],[How many hours of a day you work on Excel]],Table8[#Data],2,FALSE)</f>
        <v>1.5</v>
      </c>
    </row>
    <row r="758" spans="2:15" ht="15" customHeight="1" x14ac:dyDescent="0.2">
      <c r="B758" t="s">
        <v>2911</v>
      </c>
      <c r="C758" s="1">
        <v>41056.846412037034</v>
      </c>
      <c r="D758" s="4" t="s">
        <v>884</v>
      </c>
      <c r="E758">
        <v>95000</v>
      </c>
      <c r="F758" t="s">
        <v>82</v>
      </c>
      <c r="G758" s="10">
        <f>tblSalaries[[#This Row],[clean Salary (in local currency)]]*VLOOKUP(tblSalaries[[#This Row],[Currency]],tblXrate[#Data],2,FALSE)/1000</f>
        <v>96.891417358250408</v>
      </c>
      <c r="H758" t="s">
        <v>1060</v>
      </c>
      <c r="I758" t="s">
        <v>20</v>
      </c>
      <c r="J758" t="s">
        <v>84</v>
      </c>
      <c r="K758" s="10" t="str">
        <f>VLOOKUP(tblSalaries[[#This Row],[Where do you work]],tblCountries[[Actual]:[Mapping2]],3,FALSE)</f>
        <v>Australia &amp; NZ</v>
      </c>
      <c r="L758" t="s">
        <v>25</v>
      </c>
      <c r="M758">
        <v>7</v>
      </c>
      <c r="N758" s="10" t="str">
        <f>VLOOKUP(tblSalaries[[#This Row],[Years of Experience]],Table3[#Data],2,FALSE)</f>
        <v>7-10</v>
      </c>
      <c r="O758" s="10">
        <f>VLOOKUP(tblSalaries[[#This Row],[How many hours of a day you work on Excel]],Table8[#Data],2,FALSE)</f>
        <v>1.5</v>
      </c>
    </row>
    <row r="759" spans="2:15" ht="15" customHeight="1" x14ac:dyDescent="0.2">
      <c r="B759" t="s">
        <v>3351</v>
      </c>
      <c r="C759" s="1">
        <v>41058.870636574073</v>
      </c>
      <c r="D759" s="4">
        <v>95000</v>
      </c>
      <c r="E759">
        <v>95000</v>
      </c>
      <c r="F759" t="s">
        <v>6</v>
      </c>
      <c r="G759" s="10">
        <f>tblSalaries[[#This Row],[clean Salary (in local currency)]]*VLOOKUP(tblSalaries[[#This Row],[Currency]],tblXrate[#Data],2,FALSE)/1000</f>
        <v>95</v>
      </c>
      <c r="H759" t="s">
        <v>653</v>
      </c>
      <c r="I759" t="s">
        <v>20</v>
      </c>
      <c r="J759" t="s">
        <v>15</v>
      </c>
      <c r="K759" s="10" t="str">
        <f>VLOOKUP(tblSalaries[[#This Row],[Where do you work]],tblCountries[[Actual]:[Mapping2]],3,FALSE)</f>
        <v>USA</v>
      </c>
      <c r="L759" t="s">
        <v>18</v>
      </c>
      <c r="M759">
        <v>7</v>
      </c>
      <c r="N759" s="10" t="str">
        <f>VLOOKUP(tblSalaries[[#This Row],[Years of Experience]],Table3[#Data],2,FALSE)</f>
        <v>7-10</v>
      </c>
      <c r="O759" s="10">
        <f>VLOOKUP(tblSalaries[[#This Row],[How many hours of a day you work on Excel]],Table8[#Data],2,FALSE)</f>
        <v>2.5</v>
      </c>
    </row>
    <row r="760" spans="2:15" ht="15" customHeight="1" x14ac:dyDescent="0.2">
      <c r="B760" t="s">
        <v>3363</v>
      </c>
      <c r="C760" s="1">
        <v>41058.908483796295</v>
      </c>
      <c r="D760" s="4" t="s">
        <v>1548</v>
      </c>
      <c r="E760">
        <v>60000</v>
      </c>
      <c r="F760" t="s">
        <v>69</v>
      </c>
      <c r="G760" s="10">
        <f>tblSalaries[[#This Row],[clean Salary (in local currency)]]*VLOOKUP(tblSalaries[[#This Row],[Currency]],tblXrate[#Data],2,FALSE)/1000</f>
        <v>94.570696324037058</v>
      </c>
      <c r="H760" t="s">
        <v>20</v>
      </c>
      <c r="I760" t="s">
        <v>20</v>
      </c>
      <c r="J760" t="s">
        <v>71</v>
      </c>
      <c r="K760" s="10" t="str">
        <f>VLOOKUP(tblSalaries[[#This Row],[Where do you work]],tblCountries[[Actual]:[Mapping2]],3,FALSE)</f>
        <v>UK</v>
      </c>
      <c r="L760" t="s">
        <v>9</v>
      </c>
      <c r="M760">
        <v>7</v>
      </c>
      <c r="N760" s="10" t="str">
        <f>VLOOKUP(tblSalaries[[#This Row],[Years of Experience]],Table3[#Data],2,FALSE)</f>
        <v>7-10</v>
      </c>
      <c r="O760" s="10">
        <f>VLOOKUP(tblSalaries[[#This Row],[How many hours of a day you work on Excel]],Table8[#Data],2,FALSE)</f>
        <v>5</v>
      </c>
    </row>
    <row r="761" spans="2:15" ht="15" customHeight="1" x14ac:dyDescent="0.2">
      <c r="B761" t="s">
        <v>2736</v>
      </c>
      <c r="C761" s="1">
        <v>41055.666481481479</v>
      </c>
      <c r="D761" s="4" t="s">
        <v>852</v>
      </c>
      <c r="E761">
        <v>66000</v>
      </c>
      <c r="F761" t="s">
        <v>22</v>
      </c>
      <c r="G761" s="10">
        <f>tblSalaries[[#This Row],[clean Salary (in local currency)]]*VLOOKUP(tblSalaries[[#This Row],[Currency]],tblXrate[#Data],2,FALSE)/1000</f>
        <v>83.846362973446119</v>
      </c>
      <c r="H761" t="s">
        <v>853</v>
      </c>
      <c r="I761" t="s">
        <v>20</v>
      </c>
      <c r="J761" t="s">
        <v>378</v>
      </c>
      <c r="K761" s="10" t="str">
        <f>VLOOKUP(tblSalaries[[#This Row],[Where do you work]],tblCountries[[Actual]:[Mapping2]],3,FALSE)</f>
        <v>EU-16</v>
      </c>
      <c r="L761" t="s">
        <v>9</v>
      </c>
      <c r="M761">
        <v>7</v>
      </c>
      <c r="N761" s="10" t="str">
        <f>VLOOKUP(tblSalaries[[#This Row],[Years of Experience]],Table3[#Data],2,FALSE)</f>
        <v>7-10</v>
      </c>
      <c r="O761" s="10">
        <f>VLOOKUP(tblSalaries[[#This Row],[How many hours of a day you work on Excel]],Table8[#Data],2,FALSE)</f>
        <v>5</v>
      </c>
    </row>
    <row r="762" spans="2:15" ht="15" customHeight="1" x14ac:dyDescent="0.2">
      <c r="B762" t="s">
        <v>3712</v>
      </c>
      <c r="C762" s="1">
        <v>41068.202604166669</v>
      </c>
      <c r="D762" s="4">
        <v>80000</v>
      </c>
      <c r="E762">
        <v>80000</v>
      </c>
      <c r="F762" t="s">
        <v>6</v>
      </c>
      <c r="G762" s="10">
        <f>tblSalaries[[#This Row],[clean Salary (in local currency)]]*VLOOKUP(tblSalaries[[#This Row],[Currency]],tblXrate[#Data],2,FALSE)/1000</f>
        <v>80</v>
      </c>
      <c r="H762" t="s">
        <v>1871</v>
      </c>
      <c r="I762" t="s">
        <v>52</v>
      </c>
      <c r="J762" t="s">
        <v>15</v>
      </c>
      <c r="K762" s="10" t="str">
        <f>VLOOKUP(tblSalaries[[#This Row],[Where do you work]],tblCountries[[Actual]:[Mapping2]],3,FALSE)</f>
        <v>USA</v>
      </c>
      <c r="L762" t="s">
        <v>9</v>
      </c>
      <c r="M762">
        <v>7</v>
      </c>
      <c r="N762" s="10" t="str">
        <f>VLOOKUP(tblSalaries[[#This Row],[Years of Experience]],Table3[#Data],2,FALSE)</f>
        <v>7-10</v>
      </c>
      <c r="O762" s="10">
        <f>VLOOKUP(tblSalaries[[#This Row],[How many hours of a day you work on Excel]],Table8[#Data],2,FALSE)</f>
        <v>5</v>
      </c>
    </row>
    <row r="763" spans="2:15" ht="15" customHeight="1" x14ac:dyDescent="0.2">
      <c r="B763" t="s">
        <v>3552</v>
      </c>
      <c r="C763" s="1">
        <v>41061.272094907406</v>
      </c>
      <c r="D763" s="4">
        <v>80000</v>
      </c>
      <c r="E763">
        <v>80000</v>
      </c>
      <c r="F763" t="s">
        <v>86</v>
      </c>
      <c r="G763" s="10">
        <f>tblSalaries[[#This Row],[clean Salary (in local currency)]]*VLOOKUP(tblSalaries[[#This Row],[Currency]],tblXrate[#Data],2,FALSE)/1000</f>
        <v>78.668921842426144</v>
      </c>
      <c r="H763" t="s">
        <v>1732</v>
      </c>
      <c r="I763" t="s">
        <v>20</v>
      </c>
      <c r="J763" t="s">
        <v>88</v>
      </c>
      <c r="K763" s="10" t="str">
        <f>VLOOKUP(tblSalaries[[#This Row],[Where do you work]],tblCountries[[Actual]:[Mapping2]],3,FALSE)</f>
        <v>Canada</v>
      </c>
      <c r="L763" t="s">
        <v>9</v>
      </c>
      <c r="M763">
        <v>7</v>
      </c>
      <c r="N763" s="10" t="str">
        <f>VLOOKUP(tblSalaries[[#This Row],[Years of Experience]],Table3[#Data],2,FALSE)</f>
        <v>7-10</v>
      </c>
      <c r="O763" s="10">
        <f>VLOOKUP(tblSalaries[[#This Row],[How many hours of a day you work on Excel]],Table8[#Data],2,FALSE)</f>
        <v>5</v>
      </c>
    </row>
    <row r="764" spans="2:15" ht="15" customHeight="1" x14ac:dyDescent="0.2">
      <c r="B764" t="s">
        <v>3371</v>
      </c>
      <c r="C764" s="1">
        <v>41058.926608796297</v>
      </c>
      <c r="D764" s="4">
        <v>77500</v>
      </c>
      <c r="E764">
        <v>77500</v>
      </c>
      <c r="F764" t="s">
        <v>6</v>
      </c>
      <c r="G764" s="10">
        <f>tblSalaries[[#This Row],[clean Salary (in local currency)]]*VLOOKUP(tblSalaries[[#This Row],[Currency]],tblXrate[#Data],2,FALSE)/1000</f>
        <v>77.5</v>
      </c>
      <c r="H764" t="s">
        <v>266</v>
      </c>
      <c r="I764" t="s">
        <v>20</v>
      </c>
      <c r="J764" t="s">
        <v>15</v>
      </c>
      <c r="K764" s="10" t="str">
        <f>VLOOKUP(tblSalaries[[#This Row],[Where do you work]],tblCountries[[Actual]:[Mapping2]],3,FALSE)</f>
        <v>USA</v>
      </c>
      <c r="L764" t="s">
        <v>9</v>
      </c>
      <c r="M764">
        <v>7</v>
      </c>
      <c r="N764" s="10" t="str">
        <f>VLOOKUP(tblSalaries[[#This Row],[Years of Experience]],Table3[#Data],2,FALSE)</f>
        <v>7-10</v>
      </c>
      <c r="O764" s="10">
        <f>VLOOKUP(tblSalaries[[#This Row],[How many hours of a day you work on Excel]],Table8[#Data],2,FALSE)</f>
        <v>5</v>
      </c>
    </row>
    <row r="765" spans="2:15" ht="15" customHeight="1" x14ac:dyDescent="0.2">
      <c r="B765" t="s">
        <v>3526</v>
      </c>
      <c r="C765" s="1">
        <v>41060.906284722223</v>
      </c>
      <c r="D765" s="4" t="s">
        <v>1704</v>
      </c>
      <c r="E765">
        <v>60000</v>
      </c>
      <c r="F765" t="s">
        <v>22</v>
      </c>
      <c r="G765" s="10">
        <f>tblSalaries[[#This Row],[clean Salary (in local currency)]]*VLOOKUP(tblSalaries[[#This Row],[Currency]],tblXrate[#Data],2,FALSE)/1000</f>
        <v>76.223966339496471</v>
      </c>
      <c r="H765" t="s">
        <v>1705</v>
      </c>
      <c r="I765" t="s">
        <v>279</v>
      </c>
      <c r="J765" t="s">
        <v>628</v>
      </c>
      <c r="K765" s="10" t="str">
        <f>VLOOKUP(tblSalaries[[#This Row],[Where do you work]],tblCountries[[Actual]:[Mapping2]],3,FALSE)</f>
        <v>EU-16</v>
      </c>
      <c r="L765" t="s">
        <v>9</v>
      </c>
      <c r="M765">
        <v>7</v>
      </c>
      <c r="N765" s="10" t="str">
        <f>VLOOKUP(tblSalaries[[#This Row],[Years of Experience]],Table3[#Data],2,FALSE)</f>
        <v>7-10</v>
      </c>
      <c r="O765" s="10">
        <f>VLOOKUP(tblSalaries[[#This Row],[How many hours of a day you work on Excel]],Table8[#Data],2,FALSE)</f>
        <v>5</v>
      </c>
    </row>
    <row r="766" spans="2:15" ht="15" customHeight="1" x14ac:dyDescent="0.2">
      <c r="B766" t="s">
        <v>3334</v>
      </c>
      <c r="C766" s="1">
        <v>41058.792916666665</v>
      </c>
      <c r="D766" s="4">
        <v>75000</v>
      </c>
      <c r="E766">
        <v>75000</v>
      </c>
      <c r="F766" t="s">
        <v>6</v>
      </c>
      <c r="G766" s="10">
        <f>tblSalaries[[#This Row],[clean Salary (in local currency)]]*VLOOKUP(tblSalaries[[#This Row],[Currency]],tblXrate[#Data],2,FALSE)/1000</f>
        <v>75</v>
      </c>
      <c r="H766" t="s">
        <v>14</v>
      </c>
      <c r="I766" t="s">
        <v>20</v>
      </c>
      <c r="J766" t="s">
        <v>15</v>
      </c>
      <c r="K766" s="10" t="str">
        <f>VLOOKUP(tblSalaries[[#This Row],[Where do you work]],tblCountries[[Actual]:[Mapping2]],3,FALSE)</f>
        <v>USA</v>
      </c>
      <c r="L766" t="s">
        <v>9</v>
      </c>
      <c r="M766">
        <v>7</v>
      </c>
      <c r="N766" s="10" t="str">
        <f>VLOOKUP(tblSalaries[[#This Row],[Years of Experience]],Table3[#Data],2,FALSE)</f>
        <v>7-10</v>
      </c>
      <c r="O766" s="10">
        <f>VLOOKUP(tblSalaries[[#This Row],[How many hours of a day you work on Excel]],Table8[#Data],2,FALSE)</f>
        <v>5</v>
      </c>
    </row>
    <row r="767" spans="2:15" ht="15" customHeight="1" x14ac:dyDescent="0.2">
      <c r="B767" t="s">
        <v>2968</v>
      </c>
      <c r="C767" s="1">
        <v>41057.335532407407</v>
      </c>
      <c r="D767" s="4" t="s">
        <v>1114</v>
      </c>
      <c r="E767">
        <v>70000</v>
      </c>
      <c r="F767" t="s">
        <v>82</v>
      </c>
      <c r="G767" s="10">
        <f>tblSalaries[[#This Row],[clean Salary (in local currency)]]*VLOOKUP(tblSalaries[[#This Row],[Currency]],tblXrate[#Data],2,FALSE)/1000</f>
        <v>71.393675948184509</v>
      </c>
      <c r="H767" t="s">
        <v>45</v>
      </c>
      <c r="I767" t="s">
        <v>52</v>
      </c>
      <c r="J767" t="s">
        <v>84</v>
      </c>
      <c r="K767" s="10" t="str">
        <f>VLOOKUP(tblSalaries[[#This Row],[Where do you work]],tblCountries[[Actual]:[Mapping2]],3,FALSE)</f>
        <v>Australia &amp; NZ</v>
      </c>
      <c r="L767" t="s">
        <v>9</v>
      </c>
      <c r="M767">
        <v>7</v>
      </c>
      <c r="N767" s="10" t="str">
        <f>VLOOKUP(tblSalaries[[#This Row],[Years of Experience]],Table3[#Data],2,FALSE)</f>
        <v>7-10</v>
      </c>
      <c r="O767" s="10">
        <f>VLOOKUP(tblSalaries[[#This Row],[How many hours of a day you work on Excel]],Table8[#Data],2,FALSE)</f>
        <v>5</v>
      </c>
    </row>
    <row r="768" spans="2:15" ht="15" customHeight="1" x14ac:dyDescent="0.2">
      <c r="B768" t="s">
        <v>2588</v>
      </c>
      <c r="C768" s="1">
        <v>41055.339386574073</v>
      </c>
      <c r="D768" s="4">
        <v>120000</v>
      </c>
      <c r="E768">
        <v>120000</v>
      </c>
      <c r="F768" t="s">
        <v>6</v>
      </c>
      <c r="G768" s="10">
        <f>tblSalaries[[#This Row],[clean Salary (in local currency)]]*VLOOKUP(tblSalaries[[#This Row],[Currency]],tblXrate[#Data],2,FALSE)/1000</f>
        <v>120</v>
      </c>
      <c r="H768" t="s">
        <v>688</v>
      </c>
      <c r="I768" t="s">
        <v>20</v>
      </c>
      <c r="J768" t="s">
        <v>15</v>
      </c>
      <c r="K768" s="10" t="str">
        <f>VLOOKUP(tblSalaries[[#This Row],[Where do you work]],tblCountries[[Actual]:[Mapping2]],3,FALSE)</f>
        <v>USA</v>
      </c>
      <c r="L768" t="s">
        <v>13</v>
      </c>
      <c r="M768">
        <v>7</v>
      </c>
      <c r="N768" s="10" t="str">
        <f>VLOOKUP(tblSalaries[[#This Row],[Years of Experience]],Table3[#Data],2,FALSE)</f>
        <v>7-10</v>
      </c>
      <c r="O768" s="10">
        <f>VLOOKUP(tblSalaries[[#This Row],[How many hours of a day you work on Excel]],Table8[#Data],2,FALSE)</f>
        <v>8</v>
      </c>
    </row>
    <row r="769" spans="2:15" ht="15" customHeight="1" x14ac:dyDescent="0.2">
      <c r="B769" t="s">
        <v>3798</v>
      </c>
      <c r="C769" s="1">
        <v>41073.815254629626</v>
      </c>
      <c r="D769" s="4" t="s">
        <v>1937</v>
      </c>
      <c r="E769">
        <v>36000</v>
      </c>
      <c r="F769" t="s">
        <v>69</v>
      </c>
      <c r="G769" s="10">
        <f>tblSalaries[[#This Row],[clean Salary (in local currency)]]*VLOOKUP(tblSalaries[[#This Row],[Currency]],tblXrate[#Data],2,FALSE)/1000</f>
        <v>56.742417794422224</v>
      </c>
      <c r="H769" t="s">
        <v>1938</v>
      </c>
      <c r="I769" t="s">
        <v>52</v>
      </c>
      <c r="J769" t="s">
        <v>71</v>
      </c>
      <c r="K769" s="10" t="str">
        <f>VLOOKUP(tblSalaries[[#This Row],[Where do you work]],tblCountries[[Actual]:[Mapping2]],3,FALSE)</f>
        <v>UK</v>
      </c>
      <c r="L769" t="s">
        <v>13</v>
      </c>
      <c r="M769">
        <v>7</v>
      </c>
      <c r="N769" s="10" t="str">
        <f>VLOOKUP(tblSalaries[[#This Row],[Years of Experience]],Table3[#Data],2,FALSE)</f>
        <v>7-10</v>
      </c>
      <c r="O769" s="10">
        <f>VLOOKUP(tblSalaries[[#This Row],[How many hours of a day you work on Excel]],Table8[#Data],2,FALSE)</f>
        <v>8</v>
      </c>
    </row>
    <row r="770" spans="2:15" ht="15" customHeight="1" x14ac:dyDescent="0.2">
      <c r="B770" t="s">
        <v>3297</v>
      </c>
      <c r="C770" s="1">
        <v>41058.65185185185</v>
      </c>
      <c r="D770" s="4" t="s">
        <v>1481</v>
      </c>
      <c r="E770">
        <v>43000</v>
      </c>
      <c r="F770" t="s">
        <v>22</v>
      </c>
      <c r="G770" s="10">
        <f>tblSalaries[[#This Row],[clean Salary (in local currency)]]*VLOOKUP(tblSalaries[[#This Row],[Currency]],tblXrate[#Data],2,FALSE)/1000</f>
        <v>54.627175876639136</v>
      </c>
      <c r="H770" t="s">
        <v>1482</v>
      </c>
      <c r="I770" t="s">
        <v>52</v>
      </c>
      <c r="J770" t="s">
        <v>106</v>
      </c>
      <c r="K770" s="10" t="str">
        <f>VLOOKUP(tblSalaries[[#This Row],[Where do you work]],tblCountries[[Actual]:[Mapping2]],3,FALSE)</f>
        <v>EU-16</v>
      </c>
      <c r="L770" t="s">
        <v>13</v>
      </c>
      <c r="M770">
        <v>7</v>
      </c>
      <c r="N770" s="10" t="str">
        <f>VLOOKUP(tblSalaries[[#This Row],[Years of Experience]],Table3[#Data],2,FALSE)</f>
        <v>7-10</v>
      </c>
      <c r="O770" s="10">
        <f>VLOOKUP(tblSalaries[[#This Row],[How many hours of a day you work on Excel]],Table8[#Data],2,FALSE)</f>
        <v>8</v>
      </c>
    </row>
    <row r="771" spans="2:15" ht="15" customHeight="1" x14ac:dyDescent="0.2">
      <c r="B771" t="s">
        <v>3469</v>
      </c>
      <c r="C771" s="1">
        <v>41059.880486111113</v>
      </c>
      <c r="D771" s="4">
        <v>42000</v>
      </c>
      <c r="E771">
        <v>42000</v>
      </c>
      <c r="F771" t="s">
        <v>22</v>
      </c>
      <c r="G771" s="10">
        <f>tblSalaries[[#This Row],[clean Salary (in local currency)]]*VLOOKUP(tblSalaries[[#This Row],[Currency]],tblXrate[#Data],2,FALSE)/1000</f>
        <v>53.356776437647525</v>
      </c>
      <c r="H771" t="s">
        <v>1648</v>
      </c>
      <c r="I771" t="s">
        <v>356</v>
      </c>
      <c r="J771" t="s">
        <v>24</v>
      </c>
      <c r="K771" s="10" t="str">
        <f>VLOOKUP(tblSalaries[[#This Row],[Where do you work]],tblCountries[[Actual]:[Mapping2]],3,FALSE)</f>
        <v>EU-16</v>
      </c>
      <c r="L771" t="s">
        <v>13</v>
      </c>
      <c r="M771">
        <v>7</v>
      </c>
      <c r="N771" s="10" t="str">
        <f>VLOOKUP(tblSalaries[[#This Row],[Years of Experience]],Table3[#Data],2,FALSE)</f>
        <v>7-10</v>
      </c>
      <c r="O771" s="10">
        <f>VLOOKUP(tblSalaries[[#This Row],[How many hours of a day you work on Excel]],Table8[#Data],2,FALSE)</f>
        <v>8</v>
      </c>
    </row>
    <row r="772" spans="2:15" ht="15" customHeight="1" x14ac:dyDescent="0.2">
      <c r="B772" t="s">
        <v>3100</v>
      </c>
      <c r="C772" s="1">
        <v>41057.717210648145</v>
      </c>
      <c r="D772" s="4">
        <v>18987</v>
      </c>
      <c r="E772">
        <v>18987</v>
      </c>
      <c r="F772" t="s">
        <v>6</v>
      </c>
      <c r="G772" s="10">
        <f>tblSalaries[[#This Row],[clean Salary (in local currency)]]*VLOOKUP(tblSalaries[[#This Row],[Currency]],tblXrate[#Data],2,FALSE)/1000</f>
        <v>18.986999999999998</v>
      </c>
      <c r="H772" t="s">
        <v>207</v>
      </c>
      <c r="I772" t="s">
        <v>20</v>
      </c>
      <c r="J772" t="s">
        <v>870</v>
      </c>
      <c r="K772" s="10" t="str">
        <f>VLOOKUP(tblSalaries[[#This Row],[Where do you work]],tblCountries[[Actual]:[Mapping2]],3,FALSE)</f>
        <v>Africa</v>
      </c>
      <c r="L772" t="s">
        <v>13</v>
      </c>
      <c r="M772">
        <v>7</v>
      </c>
      <c r="N772" s="10" t="str">
        <f>VLOOKUP(tblSalaries[[#This Row],[Years of Experience]],Table3[#Data],2,FALSE)</f>
        <v>7-10</v>
      </c>
      <c r="O772" s="10">
        <f>VLOOKUP(tblSalaries[[#This Row],[How many hours of a day you work on Excel]],Table8[#Data],2,FALSE)</f>
        <v>8</v>
      </c>
    </row>
    <row r="773" spans="2:15" ht="15" customHeight="1" x14ac:dyDescent="0.2">
      <c r="B773" t="s">
        <v>3230</v>
      </c>
      <c r="C773" s="1">
        <v>41058.223368055558</v>
      </c>
      <c r="D773" s="4">
        <v>55000</v>
      </c>
      <c r="E773">
        <v>55000</v>
      </c>
      <c r="F773" t="s">
        <v>6</v>
      </c>
      <c r="G773" s="10">
        <f>tblSalaries[[#This Row],[clean Salary (in local currency)]]*VLOOKUP(tblSalaries[[#This Row],[Currency]],tblXrate[#Data],2,FALSE)/1000</f>
        <v>55</v>
      </c>
      <c r="H773" t="s">
        <v>1241</v>
      </c>
      <c r="I773" t="s">
        <v>20</v>
      </c>
      <c r="J773" t="s">
        <v>15</v>
      </c>
      <c r="K773" s="10" t="str">
        <f>VLOOKUP(tblSalaries[[#This Row],[Where do you work]],tblCountries[[Actual]:[Mapping2]],3,FALSE)</f>
        <v>USA</v>
      </c>
      <c r="L773" t="s">
        <v>25</v>
      </c>
      <c r="M773">
        <v>7</v>
      </c>
      <c r="N773" s="10" t="str">
        <f>VLOOKUP(tblSalaries[[#This Row],[Years of Experience]],Table3[#Data],2,FALSE)</f>
        <v>7-10</v>
      </c>
      <c r="O773" s="10">
        <f>VLOOKUP(tblSalaries[[#This Row],[How many hours of a day you work on Excel]],Table8[#Data],2,FALSE)</f>
        <v>1.5</v>
      </c>
    </row>
    <row r="774" spans="2:15" ht="15" customHeight="1" x14ac:dyDescent="0.2">
      <c r="B774" t="s">
        <v>3304</v>
      </c>
      <c r="C774" s="1">
        <v>41058.679849537039</v>
      </c>
      <c r="D774" s="4" t="s">
        <v>1486</v>
      </c>
      <c r="E774">
        <v>660000</v>
      </c>
      <c r="F774" t="s">
        <v>40</v>
      </c>
      <c r="G774" s="10">
        <f>tblSalaries[[#This Row],[clean Salary (in local currency)]]*VLOOKUP(tblSalaries[[#This Row],[Currency]],tblXrate[#Data],2,FALSE)/1000</f>
        <v>11.753225013712095</v>
      </c>
      <c r="H774" t="s">
        <v>1487</v>
      </c>
      <c r="I774" t="s">
        <v>52</v>
      </c>
      <c r="J774" t="s">
        <v>8</v>
      </c>
      <c r="K774" s="10" t="str">
        <f>VLOOKUP(tblSalaries[[#This Row],[Where do you work]],tblCountries[[Actual]:[Mapping2]],3,FALSE)</f>
        <v>India</v>
      </c>
      <c r="L774" t="s">
        <v>13</v>
      </c>
      <c r="M774">
        <v>7</v>
      </c>
      <c r="N774" s="10" t="str">
        <f>VLOOKUP(tblSalaries[[#This Row],[Years of Experience]],Table3[#Data],2,FALSE)</f>
        <v>7-10</v>
      </c>
      <c r="O774" s="10">
        <f>VLOOKUP(tblSalaries[[#This Row],[How many hours of a day you work on Excel]],Table8[#Data],2,FALSE)</f>
        <v>8</v>
      </c>
    </row>
    <row r="775" spans="2:15" ht="15" customHeight="1" x14ac:dyDescent="0.2">
      <c r="B775" t="s">
        <v>2722</v>
      </c>
      <c r="C775" s="1">
        <v>41055.628958333335</v>
      </c>
      <c r="D775" s="4">
        <v>600000</v>
      </c>
      <c r="E775">
        <v>600000</v>
      </c>
      <c r="F775" t="s">
        <v>40</v>
      </c>
      <c r="G775" s="10">
        <f>tblSalaries[[#This Row],[clean Salary (in local currency)]]*VLOOKUP(tblSalaries[[#This Row],[Currency]],tblXrate[#Data],2,FALSE)/1000</f>
        <v>10.684750012465541</v>
      </c>
      <c r="H775" t="s">
        <v>836</v>
      </c>
      <c r="I775" t="s">
        <v>310</v>
      </c>
      <c r="J775" t="s">
        <v>8</v>
      </c>
      <c r="K775" s="10" t="str">
        <f>VLOOKUP(tblSalaries[[#This Row],[Where do you work]],tblCountries[[Actual]:[Mapping2]],3,FALSE)</f>
        <v>India</v>
      </c>
      <c r="L775" t="s">
        <v>13</v>
      </c>
      <c r="M775">
        <v>7</v>
      </c>
      <c r="N775" s="10" t="str">
        <f>VLOOKUP(tblSalaries[[#This Row],[Years of Experience]],Table3[#Data],2,FALSE)</f>
        <v>7-10</v>
      </c>
      <c r="O775" s="10">
        <f>VLOOKUP(tblSalaries[[#This Row],[How many hours of a day you work on Excel]],Table8[#Data],2,FALSE)</f>
        <v>8</v>
      </c>
    </row>
    <row r="776" spans="2:15" ht="15" customHeight="1" x14ac:dyDescent="0.2">
      <c r="B776" t="s">
        <v>2694</v>
      </c>
      <c r="C776" s="1">
        <v>41055.572835648149</v>
      </c>
      <c r="D776" s="4" t="s">
        <v>806</v>
      </c>
      <c r="E776">
        <v>300000</v>
      </c>
      <c r="F776" t="s">
        <v>40</v>
      </c>
      <c r="G776" s="10">
        <f>tblSalaries[[#This Row],[clean Salary (in local currency)]]*VLOOKUP(tblSalaries[[#This Row],[Currency]],tblXrate[#Data],2,FALSE)/1000</f>
        <v>5.3423750062327704</v>
      </c>
      <c r="H776" t="s">
        <v>20</v>
      </c>
      <c r="I776" t="s">
        <v>20</v>
      </c>
      <c r="J776" t="s">
        <v>8</v>
      </c>
      <c r="K776" s="10" t="str">
        <f>VLOOKUP(tblSalaries[[#This Row],[Where do you work]],tblCountries[[Actual]:[Mapping2]],3,FALSE)</f>
        <v>India</v>
      </c>
      <c r="L776" t="s">
        <v>13</v>
      </c>
      <c r="M776">
        <v>7</v>
      </c>
      <c r="N776" s="10" t="str">
        <f>VLOOKUP(tblSalaries[[#This Row],[Years of Experience]],Table3[#Data],2,FALSE)</f>
        <v>7-10</v>
      </c>
      <c r="O776" s="10">
        <f>VLOOKUP(tblSalaries[[#This Row],[How many hours of a day you work on Excel]],Table8[#Data],2,FALSE)</f>
        <v>8</v>
      </c>
    </row>
    <row r="777" spans="2:15" ht="15" customHeight="1" x14ac:dyDescent="0.2">
      <c r="B777" t="s">
        <v>2712</v>
      </c>
      <c r="C777" s="1">
        <v>41055.611805555556</v>
      </c>
      <c r="D777" s="4" t="s">
        <v>824</v>
      </c>
      <c r="E777">
        <v>180000</v>
      </c>
      <c r="F777" t="s">
        <v>40</v>
      </c>
      <c r="G777" s="10">
        <f>tblSalaries[[#This Row],[clean Salary (in local currency)]]*VLOOKUP(tblSalaries[[#This Row],[Currency]],tblXrate[#Data],2,FALSE)/1000</f>
        <v>3.2054250037396623</v>
      </c>
      <c r="H777" t="s">
        <v>825</v>
      </c>
      <c r="I777" t="s">
        <v>52</v>
      </c>
      <c r="J777" t="s">
        <v>8</v>
      </c>
      <c r="K777" s="10" t="str">
        <f>VLOOKUP(tblSalaries[[#This Row],[Where do you work]],tblCountries[[Actual]:[Mapping2]],3,FALSE)</f>
        <v>India</v>
      </c>
      <c r="L777" t="s">
        <v>13</v>
      </c>
      <c r="M777">
        <v>7</v>
      </c>
      <c r="N777" s="10" t="str">
        <f>VLOOKUP(tblSalaries[[#This Row],[Years of Experience]],Table3[#Data],2,FALSE)</f>
        <v>7-10</v>
      </c>
      <c r="O777" s="10">
        <f>VLOOKUP(tblSalaries[[#This Row],[How many hours of a day you work on Excel]],Table8[#Data],2,FALSE)</f>
        <v>8</v>
      </c>
    </row>
    <row r="778" spans="2:15" ht="15" customHeight="1" x14ac:dyDescent="0.2">
      <c r="B778" t="s">
        <v>2776</v>
      </c>
      <c r="C778" s="1">
        <v>41055.801145833335</v>
      </c>
      <c r="D778" s="4" t="s">
        <v>899</v>
      </c>
      <c r="E778">
        <v>180000</v>
      </c>
      <c r="F778" t="s">
        <v>32</v>
      </c>
      <c r="G778" s="10">
        <f>tblSalaries[[#This Row],[clean Salary (in local currency)]]*VLOOKUP(tblSalaries[[#This Row],[Currency]],tblXrate[#Data],2,FALSE)/1000</f>
        <v>1.9105359690238435</v>
      </c>
      <c r="H778" t="s">
        <v>900</v>
      </c>
      <c r="I778" t="s">
        <v>3999</v>
      </c>
      <c r="J778" t="s">
        <v>17</v>
      </c>
      <c r="K778" s="10" t="str">
        <f>VLOOKUP(tblSalaries[[#This Row],[Where do you work]],tblCountries[[Actual]:[Mapping2]],3,FALSE)</f>
        <v>East&amp;South Asia</v>
      </c>
      <c r="L778" t="s">
        <v>13</v>
      </c>
      <c r="M778">
        <v>7</v>
      </c>
      <c r="N778" s="10" t="str">
        <f>VLOOKUP(tblSalaries[[#This Row],[Years of Experience]],Table3[#Data],2,FALSE)</f>
        <v>7-10</v>
      </c>
      <c r="O778" s="10">
        <f>VLOOKUP(tblSalaries[[#This Row],[How many hours of a day you work on Excel]],Table8[#Data],2,FALSE)</f>
        <v>8</v>
      </c>
    </row>
    <row r="779" spans="2:15" ht="15" customHeight="1" x14ac:dyDescent="0.2">
      <c r="B779" t="s">
        <v>3817</v>
      </c>
      <c r="C779" s="1">
        <v>41075.160995370374</v>
      </c>
      <c r="D779" s="4" t="s">
        <v>1948</v>
      </c>
      <c r="E779">
        <v>33500</v>
      </c>
      <c r="F779" t="s">
        <v>69</v>
      </c>
      <c r="G779" s="10">
        <f>tblSalaries[[#This Row],[clean Salary (in local currency)]]*VLOOKUP(tblSalaries[[#This Row],[Currency]],tblXrate[#Data],2,FALSE)/1000</f>
        <v>52.801972114254013</v>
      </c>
      <c r="H779" t="s">
        <v>1949</v>
      </c>
      <c r="I779" t="s">
        <v>279</v>
      </c>
      <c r="J779" t="s">
        <v>71</v>
      </c>
      <c r="K779" s="10" t="str">
        <f>VLOOKUP(tblSalaries[[#This Row],[Where do you work]],tblCountries[[Actual]:[Mapping2]],3,FALSE)</f>
        <v>UK</v>
      </c>
      <c r="L779" t="s">
        <v>18</v>
      </c>
      <c r="M779">
        <v>7</v>
      </c>
      <c r="N779" s="10" t="str">
        <f>VLOOKUP(tblSalaries[[#This Row],[Years of Experience]],Table3[#Data],2,FALSE)</f>
        <v>7-10</v>
      </c>
      <c r="O779" s="10">
        <f>VLOOKUP(tblSalaries[[#This Row],[How many hours of a day you work on Excel]],Table8[#Data],2,FALSE)</f>
        <v>2.5</v>
      </c>
    </row>
    <row r="780" spans="2:15" ht="15" customHeight="1" x14ac:dyDescent="0.2">
      <c r="B780" t="s">
        <v>3400</v>
      </c>
      <c r="C780" s="1">
        <v>41059.059224537035</v>
      </c>
      <c r="D780" s="4">
        <v>50000</v>
      </c>
      <c r="E780">
        <v>50000</v>
      </c>
      <c r="F780" t="s">
        <v>6</v>
      </c>
      <c r="G780" s="10">
        <f>tblSalaries[[#This Row],[clean Salary (in local currency)]]*VLOOKUP(tblSalaries[[#This Row],[Currency]],tblXrate[#Data],2,FALSE)/1000</f>
        <v>50</v>
      </c>
      <c r="H780" t="s">
        <v>1580</v>
      </c>
      <c r="I780" t="s">
        <v>20</v>
      </c>
      <c r="J780" t="s">
        <v>15</v>
      </c>
      <c r="K780" s="10" t="str">
        <f>VLOOKUP(tblSalaries[[#This Row],[Where do you work]],tblCountries[[Actual]:[Mapping2]],3,FALSE)</f>
        <v>USA</v>
      </c>
      <c r="L780" t="s">
        <v>9</v>
      </c>
      <c r="M780">
        <v>7</v>
      </c>
      <c r="N780" s="10" t="str">
        <f>VLOOKUP(tblSalaries[[#This Row],[Years of Experience]],Table3[#Data],2,FALSE)</f>
        <v>7-10</v>
      </c>
      <c r="O780" s="10">
        <f>VLOOKUP(tblSalaries[[#This Row],[How many hours of a day you work on Excel]],Table8[#Data],2,FALSE)</f>
        <v>5</v>
      </c>
    </row>
    <row r="781" spans="2:15" ht="15" customHeight="1" x14ac:dyDescent="0.2">
      <c r="B781" t="s">
        <v>3748</v>
      </c>
      <c r="C781" s="1">
        <v>41070.911458333336</v>
      </c>
      <c r="D781" s="4" t="s">
        <v>1898</v>
      </c>
      <c r="E781">
        <v>31185</v>
      </c>
      <c r="F781" t="s">
        <v>69</v>
      </c>
      <c r="G781" s="10">
        <f>tblSalaries[[#This Row],[clean Salary (in local currency)]]*VLOOKUP(tblSalaries[[#This Row],[Currency]],tblXrate[#Data],2,FALSE)/1000</f>
        <v>49.153119414418249</v>
      </c>
      <c r="H781" t="s">
        <v>1899</v>
      </c>
      <c r="I781" t="s">
        <v>52</v>
      </c>
      <c r="J781" t="s">
        <v>71</v>
      </c>
      <c r="K781" s="10" t="str">
        <f>VLOOKUP(tblSalaries[[#This Row],[Where do you work]],tblCountries[[Actual]:[Mapping2]],3,FALSE)</f>
        <v>UK</v>
      </c>
      <c r="L781" t="s">
        <v>9</v>
      </c>
      <c r="M781">
        <v>7</v>
      </c>
      <c r="N781" s="10" t="str">
        <f>VLOOKUP(tblSalaries[[#This Row],[Years of Experience]],Table3[#Data],2,FALSE)</f>
        <v>7-10</v>
      </c>
      <c r="O781" s="10">
        <f>VLOOKUP(tblSalaries[[#This Row],[How many hours of a day you work on Excel]],Table8[#Data],2,FALSE)</f>
        <v>5</v>
      </c>
    </row>
    <row r="782" spans="2:15" ht="15" customHeight="1" x14ac:dyDescent="0.2">
      <c r="B782" t="s">
        <v>3521</v>
      </c>
      <c r="C782" s="1">
        <v>41060.827418981484</v>
      </c>
      <c r="D782" s="4" t="s">
        <v>137</v>
      </c>
      <c r="E782">
        <v>30000</v>
      </c>
      <c r="F782" t="s">
        <v>69</v>
      </c>
      <c r="G782" s="10">
        <f>tblSalaries[[#This Row],[clean Salary (in local currency)]]*VLOOKUP(tblSalaries[[#This Row],[Currency]],tblXrate[#Data],2,FALSE)/1000</f>
        <v>47.285348162018529</v>
      </c>
      <c r="H782" t="s">
        <v>653</v>
      </c>
      <c r="I782" t="s">
        <v>20</v>
      </c>
      <c r="J782" t="s">
        <v>71</v>
      </c>
      <c r="K782" s="10" t="str">
        <f>VLOOKUP(tblSalaries[[#This Row],[Where do you work]],tblCountries[[Actual]:[Mapping2]],3,FALSE)</f>
        <v>UK</v>
      </c>
      <c r="L782" t="s">
        <v>9</v>
      </c>
      <c r="M782">
        <v>7</v>
      </c>
      <c r="N782" s="10" t="str">
        <f>VLOOKUP(tblSalaries[[#This Row],[Years of Experience]],Table3[#Data],2,FALSE)</f>
        <v>7-10</v>
      </c>
      <c r="O782" s="10">
        <f>VLOOKUP(tblSalaries[[#This Row],[How many hours of a day you work on Excel]],Table8[#Data],2,FALSE)</f>
        <v>5</v>
      </c>
    </row>
    <row r="783" spans="2:15" ht="15" customHeight="1" x14ac:dyDescent="0.2">
      <c r="B783" t="s">
        <v>2597</v>
      </c>
      <c r="C783" s="1">
        <v>41055.371724537035</v>
      </c>
      <c r="D783" s="4">
        <v>45000</v>
      </c>
      <c r="E783">
        <v>45000</v>
      </c>
      <c r="F783" t="s">
        <v>6</v>
      </c>
      <c r="G783" s="10">
        <f>tblSalaries[[#This Row],[clean Salary (in local currency)]]*VLOOKUP(tblSalaries[[#This Row],[Currency]],tblXrate[#Data],2,FALSE)/1000</f>
        <v>45</v>
      </c>
      <c r="H783" t="s">
        <v>698</v>
      </c>
      <c r="I783" t="s">
        <v>310</v>
      </c>
      <c r="J783" t="s">
        <v>15</v>
      </c>
      <c r="K783" s="10" t="str">
        <f>VLOOKUP(tblSalaries[[#This Row],[Where do you work]],tblCountries[[Actual]:[Mapping2]],3,FALSE)</f>
        <v>USA</v>
      </c>
      <c r="L783" t="s">
        <v>9</v>
      </c>
      <c r="M783">
        <v>7</v>
      </c>
      <c r="N783" s="10" t="str">
        <f>VLOOKUP(tblSalaries[[#This Row],[Years of Experience]],Table3[#Data],2,FALSE)</f>
        <v>7-10</v>
      </c>
      <c r="O783" s="10">
        <f>VLOOKUP(tblSalaries[[#This Row],[How many hours of a day you work on Excel]],Table8[#Data],2,FALSE)</f>
        <v>5</v>
      </c>
    </row>
    <row r="784" spans="2:15" ht="15" customHeight="1" x14ac:dyDescent="0.2">
      <c r="B784" t="s">
        <v>3254</v>
      </c>
      <c r="C784" s="1">
        <v>41058.423344907409</v>
      </c>
      <c r="D784" s="4">
        <v>45000</v>
      </c>
      <c r="E784">
        <v>45000</v>
      </c>
      <c r="F784" t="s">
        <v>6</v>
      </c>
      <c r="G784" s="10">
        <f>tblSalaries[[#This Row],[clean Salary (in local currency)]]*VLOOKUP(tblSalaries[[#This Row],[Currency]],tblXrate[#Data],2,FALSE)/1000</f>
        <v>45</v>
      </c>
      <c r="H784" t="s">
        <v>1425</v>
      </c>
      <c r="I784" t="s">
        <v>20</v>
      </c>
      <c r="J784" t="s">
        <v>15</v>
      </c>
      <c r="K784" s="10" t="str">
        <f>VLOOKUP(tblSalaries[[#This Row],[Where do you work]],tblCountries[[Actual]:[Mapping2]],3,FALSE)</f>
        <v>USA</v>
      </c>
      <c r="L784" t="s">
        <v>9</v>
      </c>
      <c r="M784">
        <v>7</v>
      </c>
      <c r="N784" s="10" t="str">
        <f>VLOOKUP(tblSalaries[[#This Row],[Years of Experience]],Table3[#Data],2,FALSE)</f>
        <v>7-10</v>
      </c>
      <c r="O784" s="10">
        <f>VLOOKUP(tblSalaries[[#This Row],[How many hours of a day you work on Excel]],Table8[#Data],2,FALSE)</f>
        <v>5</v>
      </c>
    </row>
    <row r="785" spans="2:15" ht="15" customHeight="1" x14ac:dyDescent="0.2">
      <c r="B785" t="s">
        <v>2745</v>
      </c>
      <c r="C785" s="1">
        <v>41055.687222222223</v>
      </c>
      <c r="D785" s="4">
        <v>36000</v>
      </c>
      <c r="E785">
        <v>36000</v>
      </c>
      <c r="F785" t="s">
        <v>6</v>
      </c>
      <c r="G785" s="10">
        <f>tblSalaries[[#This Row],[clean Salary (in local currency)]]*VLOOKUP(tblSalaries[[#This Row],[Currency]],tblXrate[#Data],2,FALSE)/1000</f>
        <v>36</v>
      </c>
      <c r="H785" t="s">
        <v>485</v>
      </c>
      <c r="I785" t="s">
        <v>279</v>
      </c>
      <c r="J785" t="s">
        <v>820</v>
      </c>
      <c r="K785" s="10" t="str">
        <f>VLOOKUP(tblSalaries[[#This Row],[Where do you work]],tblCountries[[Actual]:[Mapping2]],3,FALSE)</f>
        <v>Middle East</v>
      </c>
      <c r="L785" t="s">
        <v>25</v>
      </c>
      <c r="M785">
        <v>7</v>
      </c>
      <c r="N785" s="10" t="str">
        <f>VLOOKUP(tblSalaries[[#This Row],[Years of Experience]],Table3[#Data],2,FALSE)</f>
        <v>7-10</v>
      </c>
      <c r="O785" s="10">
        <f>VLOOKUP(tblSalaries[[#This Row],[How many hours of a day you work on Excel]],Table8[#Data],2,FALSE)</f>
        <v>1.5</v>
      </c>
    </row>
    <row r="786" spans="2:15" ht="15" customHeight="1" x14ac:dyDescent="0.2">
      <c r="B786" t="s">
        <v>2559</v>
      </c>
      <c r="C786" s="1">
        <v>41055.25582175926</v>
      </c>
      <c r="D786" s="4">
        <v>35000</v>
      </c>
      <c r="E786">
        <v>35000</v>
      </c>
      <c r="F786" t="s">
        <v>6</v>
      </c>
      <c r="G786" s="10">
        <f>tblSalaries[[#This Row],[clean Salary (in local currency)]]*VLOOKUP(tblSalaries[[#This Row],[Currency]],tblXrate[#Data],2,FALSE)/1000</f>
        <v>35</v>
      </c>
      <c r="H786" t="s">
        <v>663</v>
      </c>
      <c r="I786" t="s">
        <v>20</v>
      </c>
      <c r="J786" t="s">
        <v>15</v>
      </c>
      <c r="K786" s="10" t="str">
        <f>VLOOKUP(tblSalaries[[#This Row],[Where do you work]],tblCountries[[Actual]:[Mapping2]],3,FALSE)</f>
        <v>USA</v>
      </c>
      <c r="L786" t="s">
        <v>25</v>
      </c>
      <c r="M786">
        <v>7</v>
      </c>
      <c r="N786" s="10" t="str">
        <f>VLOOKUP(tblSalaries[[#This Row],[Years of Experience]],Table3[#Data],2,FALSE)</f>
        <v>7-10</v>
      </c>
      <c r="O786" s="10">
        <f>VLOOKUP(tblSalaries[[#This Row],[How many hours of a day you work on Excel]],Table8[#Data],2,FALSE)</f>
        <v>1.5</v>
      </c>
    </row>
    <row r="787" spans="2:15" ht="15" customHeight="1" x14ac:dyDescent="0.2">
      <c r="B787" t="s">
        <v>2819</v>
      </c>
      <c r="C787" s="1">
        <v>41055.960659722223</v>
      </c>
      <c r="D787" s="4" t="s">
        <v>952</v>
      </c>
      <c r="E787">
        <v>30000</v>
      </c>
      <c r="F787" t="s">
        <v>6</v>
      </c>
      <c r="G787" s="10">
        <f>tblSalaries[[#This Row],[clean Salary (in local currency)]]*VLOOKUP(tblSalaries[[#This Row],[Currency]],tblXrate[#Data],2,FALSE)/1000</f>
        <v>30</v>
      </c>
      <c r="H787" t="s">
        <v>953</v>
      </c>
      <c r="I787" t="s">
        <v>488</v>
      </c>
      <c r="J787" t="s">
        <v>954</v>
      </c>
      <c r="K787" s="10" t="str">
        <f>VLOOKUP(tblSalaries[[#This Row],[Where do you work]],tblCountries[[Actual]:[Mapping2]],3,FALSE)</f>
        <v>East&amp;South Asia</v>
      </c>
      <c r="L787" t="s">
        <v>9</v>
      </c>
      <c r="M787">
        <v>7</v>
      </c>
      <c r="N787" s="10" t="str">
        <f>VLOOKUP(tblSalaries[[#This Row],[Years of Experience]],Table3[#Data],2,FALSE)</f>
        <v>7-10</v>
      </c>
      <c r="O787" s="10">
        <f>VLOOKUP(tblSalaries[[#This Row],[How many hours of a day you work on Excel]],Table8[#Data],2,FALSE)</f>
        <v>5</v>
      </c>
    </row>
    <row r="788" spans="2:15" ht="15" customHeight="1" x14ac:dyDescent="0.2">
      <c r="B788" t="s">
        <v>3280</v>
      </c>
      <c r="C788" s="1">
        <v>41058.579606481479</v>
      </c>
      <c r="D788" s="4" t="s">
        <v>1456</v>
      </c>
      <c r="E788">
        <v>1500000</v>
      </c>
      <c r="F788" t="s">
        <v>40</v>
      </c>
      <c r="G788" s="10">
        <f>tblSalaries[[#This Row],[clean Salary (in local currency)]]*VLOOKUP(tblSalaries[[#This Row],[Currency]],tblXrate[#Data],2,FALSE)/1000</f>
        <v>26.711875031163849</v>
      </c>
      <c r="H788" t="s">
        <v>20</v>
      </c>
      <c r="I788" t="s">
        <v>20</v>
      </c>
      <c r="J788" t="s">
        <v>8</v>
      </c>
      <c r="K788" s="10" t="str">
        <f>VLOOKUP(tblSalaries[[#This Row],[Where do you work]],tblCountries[[Actual]:[Mapping2]],3,FALSE)</f>
        <v>India</v>
      </c>
      <c r="L788" t="s">
        <v>9</v>
      </c>
      <c r="M788">
        <v>7</v>
      </c>
      <c r="N788" s="10" t="str">
        <f>VLOOKUP(tblSalaries[[#This Row],[Years of Experience]],Table3[#Data],2,FALSE)</f>
        <v>7-10</v>
      </c>
      <c r="O788" s="10">
        <f>VLOOKUP(tblSalaries[[#This Row],[How many hours of a day you work on Excel]],Table8[#Data],2,FALSE)</f>
        <v>5</v>
      </c>
    </row>
    <row r="789" spans="2:15" ht="15" customHeight="1" x14ac:dyDescent="0.2">
      <c r="B789" t="s">
        <v>3152</v>
      </c>
      <c r="C789" s="1">
        <v>41057.945150462961</v>
      </c>
      <c r="D789" s="4" t="s">
        <v>1311</v>
      </c>
      <c r="E789">
        <v>54000</v>
      </c>
      <c r="F789" t="s">
        <v>3900</v>
      </c>
      <c r="G789" s="10">
        <f>tblSalaries[[#This Row],[clean Salary (in local currency)]]*VLOOKUP(tblSalaries[[#This Row],[Currency]],tblXrate[#Data],2,FALSE)/1000</f>
        <v>26.691183012544855</v>
      </c>
      <c r="H789" t="s">
        <v>1312</v>
      </c>
      <c r="I789" t="s">
        <v>52</v>
      </c>
      <c r="J789" t="s">
        <v>143</v>
      </c>
      <c r="K789" s="10" t="str">
        <f>VLOOKUP(tblSalaries[[#This Row],[Where do you work]],tblCountries[[Actual]:[Mapping2]],3,FALSE)</f>
        <v>Sou&amp;Cen America</v>
      </c>
      <c r="L789" t="s">
        <v>25</v>
      </c>
      <c r="M789">
        <v>7</v>
      </c>
      <c r="N789" s="10" t="str">
        <f>VLOOKUP(tblSalaries[[#This Row],[Years of Experience]],Table3[#Data],2,FALSE)</f>
        <v>7-10</v>
      </c>
      <c r="O789" s="10">
        <f>VLOOKUP(tblSalaries[[#This Row],[How many hours of a day you work on Excel]],Table8[#Data],2,FALSE)</f>
        <v>1.5</v>
      </c>
    </row>
    <row r="790" spans="2:15" ht="15" customHeight="1" x14ac:dyDescent="0.2">
      <c r="B790" t="s">
        <v>3051</v>
      </c>
      <c r="C790" s="1">
        <v>41057.618090277778</v>
      </c>
      <c r="D790" s="4">
        <v>100000</v>
      </c>
      <c r="E790">
        <v>1200000</v>
      </c>
      <c r="F790" t="s">
        <v>40</v>
      </c>
      <c r="G790" s="10">
        <f>tblSalaries[[#This Row],[clean Salary (in local currency)]]*VLOOKUP(tblSalaries[[#This Row],[Currency]],tblXrate[#Data],2,FALSE)/1000</f>
        <v>21.369500024931082</v>
      </c>
      <c r="H790" t="s">
        <v>725</v>
      </c>
      <c r="I790" t="s">
        <v>20</v>
      </c>
      <c r="J790" t="s">
        <v>8</v>
      </c>
      <c r="K790" s="10" t="str">
        <f>VLOOKUP(tblSalaries[[#This Row],[Where do you work]],tblCountries[[Actual]:[Mapping2]],3,FALSE)</f>
        <v>India</v>
      </c>
      <c r="L790" t="s">
        <v>9</v>
      </c>
      <c r="M790">
        <v>7</v>
      </c>
      <c r="N790" s="10" t="str">
        <f>VLOOKUP(tblSalaries[[#This Row],[Years of Experience]],Table3[#Data],2,FALSE)</f>
        <v>7-10</v>
      </c>
      <c r="O790" s="10">
        <f>VLOOKUP(tblSalaries[[#This Row],[How many hours of a day you work on Excel]],Table8[#Data],2,FALSE)</f>
        <v>5</v>
      </c>
    </row>
    <row r="791" spans="2:15" ht="15" customHeight="1" x14ac:dyDescent="0.2">
      <c r="B791" t="s">
        <v>3799</v>
      </c>
      <c r="C791" s="1">
        <v>41073.81962962963</v>
      </c>
      <c r="D791" s="4">
        <v>1200000</v>
      </c>
      <c r="E791">
        <v>1200000</v>
      </c>
      <c r="F791" t="s">
        <v>40</v>
      </c>
      <c r="G791" s="10">
        <f>tblSalaries[[#This Row],[clean Salary (in local currency)]]*VLOOKUP(tblSalaries[[#This Row],[Currency]],tblXrate[#Data],2,FALSE)/1000</f>
        <v>21.369500024931082</v>
      </c>
      <c r="H791" t="s">
        <v>1939</v>
      </c>
      <c r="I791" t="s">
        <v>52</v>
      </c>
      <c r="J791" t="s">
        <v>8</v>
      </c>
      <c r="K791" s="10" t="str">
        <f>VLOOKUP(tblSalaries[[#This Row],[Where do you work]],tblCountries[[Actual]:[Mapping2]],3,FALSE)</f>
        <v>India</v>
      </c>
      <c r="L791" t="s">
        <v>9</v>
      </c>
      <c r="M791">
        <v>7</v>
      </c>
      <c r="N791" s="10" t="str">
        <f>VLOOKUP(tblSalaries[[#This Row],[Years of Experience]],Table3[#Data],2,FALSE)</f>
        <v>7-10</v>
      </c>
      <c r="O791" s="10">
        <f>VLOOKUP(tblSalaries[[#This Row],[How many hours of a day you work on Excel]],Table8[#Data],2,FALSE)</f>
        <v>5</v>
      </c>
    </row>
    <row r="792" spans="2:15" ht="15" customHeight="1" x14ac:dyDescent="0.2">
      <c r="B792" t="s">
        <v>2681</v>
      </c>
      <c r="C792" s="1">
        <v>41055.554201388892</v>
      </c>
      <c r="D792" s="4" t="s">
        <v>787</v>
      </c>
      <c r="E792">
        <v>1150000</v>
      </c>
      <c r="F792" t="s">
        <v>40</v>
      </c>
      <c r="G792" s="10">
        <f>tblSalaries[[#This Row],[clean Salary (in local currency)]]*VLOOKUP(tblSalaries[[#This Row],[Currency]],tblXrate[#Data],2,FALSE)/1000</f>
        <v>20.479104190558953</v>
      </c>
      <c r="H792" t="s">
        <v>788</v>
      </c>
      <c r="I792" t="s">
        <v>52</v>
      </c>
      <c r="J792" t="s">
        <v>8</v>
      </c>
      <c r="K792" s="10" t="str">
        <f>VLOOKUP(tblSalaries[[#This Row],[Where do you work]],tblCountries[[Actual]:[Mapping2]],3,FALSE)</f>
        <v>India</v>
      </c>
      <c r="L792" t="s">
        <v>18</v>
      </c>
      <c r="M792">
        <v>7</v>
      </c>
      <c r="N792" s="10" t="str">
        <f>VLOOKUP(tblSalaries[[#This Row],[Years of Experience]],Table3[#Data],2,FALSE)</f>
        <v>7-10</v>
      </c>
      <c r="O792" s="10">
        <f>VLOOKUP(tblSalaries[[#This Row],[How many hours of a day you work on Excel]],Table8[#Data],2,FALSE)</f>
        <v>2.5</v>
      </c>
    </row>
    <row r="793" spans="2:15" ht="15" customHeight="1" x14ac:dyDescent="0.2">
      <c r="B793" t="s">
        <v>2746</v>
      </c>
      <c r="C793" s="1">
        <v>41055.690254629626</v>
      </c>
      <c r="D793" s="4">
        <v>20000</v>
      </c>
      <c r="E793">
        <v>20000</v>
      </c>
      <c r="F793" t="s">
        <v>6</v>
      </c>
      <c r="G793" s="10">
        <f>tblSalaries[[#This Row],[clean Salary (in local currency)]]*VLOOKUP(tblSalaries[[#This Row],[Currency]],tblXrate[#Data],2,FALSE)/1000</f>
        <v>20</v>
      </c>
      <c r="H793" t="s">
        <v>522</v>
      </c>
      <c r="I793" t="s">
        <v>279</v>
      </c>
      <c r="J793" t="s">
        <v>8</v>
      </c>
      <c r="K793" s="10" t="str">
        <f>VLOOKUP(tblSalaries[[#This Row],[Where do you work]],tblCountries[[Actual]:[Mapping2]],3,FALSE)</f>
        <v>India</v>
      </c>
      <c r="L793" t="s">
        <v>25</v>
      </c>
      <c r="M793">
        <v>7</v>
      </c>
      <c r="N793" s="10" t="str">
        <f>VLOOKUP(tblSalaries[[#This Row],[Years of Experience]],Table3[#Data],2,FALSE)</f>
        <v>7-10</v>
      </c>
      <c r="O793" s="10">
        <f>VLOOKUP(tblSalaries[[#This Row],[How many hours of a day you work on Excel]],Table8[#Data],2,FALSE)</f>
        <v>1.5</v>
      </c>
    </row>
    <row r="794" spans="2:15" ht="15" customHeight="1" x14ac:dyDescent="0.2">
      <c r="B794" t="s">
        <v>3047</v>
      </c>
      <c r="C794" s="1">
        <v>41057.613657407404</v>
      </c>
      <c r="D794" s="4" t="s">
        <v>1200</v>
      </c>
      <c r="E794">
        <v>18000</v>
      </c>
      <c r="F794" t="s">
        <v>6</v>
      </c>
      <c r="G794" s="10">
        <f>tblSalaries[[#This Row],[clean Salary (in local currency)]]*VLOOKUP(tblSalaries[[#This Row],[Currency]],tblXrate[#Data],2,FALSE)/1000</f>
        <v>18</v>
      </c>
      <c r="H794" t="s">
        <v>20</v>
      </c>
      <c r="I794" t="s">
        <v>20</v>
      </c>
      <c r="J794" t="s">
        <v>75</v>
      </c>
      <c r="K794" s="10" t="str">
        <f>VLOOKUP(tblSalaries[[#This Row],[Where do you work]],tblCountries[[Actual]:[Mapping2]],3,FALSE)</f>
        <v>EU</v>
      </c>
      <c r="L794" t="s">
        <v>9</v>
      </c>
      <c r="M794">
        <v>7</v>
      </c>
      <c r="N794" s="10" t="str">
        <f>VLOOKUP(tblSalaries[[#This Row],[Years of Experience]],Table3[#Data],2,FALSE)</f>
        <v>7-10</v>
      </c>
      <c r="O794" s="10">
        <f>VLOOKUP(tblSalaries[[#This Row],[How many hours of a day you work on Excel]],Table8[#Data],2,FALSE)</f>
        <v>5</v>
      </c>
    </row>
    <row r="795" spans="2:15" ht="15" customHeight="1" x14ac:dyDescent="0.2">
      <c r="B795" t="s">
        <v>3442</v>
      </c>
      <c r="C795" s="1">
        <v>41059.665983796294</v>
      </c>
      <c r="D795" s="4" t="s">
        <v>1616</v>
      </c>
      <c r="E795">
        <v>1000000</v>
      </c>
      <c r="F795" t="s">
        <v>40</v>
      </c>
      <c r="G795" s="10">
        <f>tblSalaries[[#This Row],[clean Salary (in local currency)]]*VLOOKUP(tblSalaries[[#This Row],[Currency]],tblXrate[#Data],2,FALSE)/1000</f>
        <v>17.807916687442567</v>
      </c>
      <c r="H795" t="s">
        <v>658</v>
      </c>
      <c r="I795" t="s">
        <v>67</v>
      </c>
      <c r="J795" t="s">
        <v>8</v>
      </c>
      <c r="K795" s="10" t="str">
        <f>VLOOKUP(tblSalaries[[#This Row],[Where do you work]],tblCountries[[Actual]:[Mapping2]],3,FALSE)</f>
        <v>India</v>
      </c>
      <c r="L795" t="s">
        <v>18</v>
      </c>
      <c r="M795">
        <v>7</v>
      </c>
      <c r="N795" s="10" t="str">
        <f>VLOOKUP(tblSalaries[[#This Row],[Years of Experience]],Table3[#Data],2,FALSE)</f>
        <v>7-10</v>
      </c>
      <c r="O795" s="10">
        <f>VLOOKUP(tblSalaries[[#This Row],[How many hours of a day you work on Excel]],Table8[#Data],2,FALSE)</f>
        <v>2.5</v>
      </c>
    </row>
    <row r="796" spans="2:15" ht="15" customHeight="1" x14ac:dyDescent="0.2">
      <c r="B796" t="s">
        <v>2693</v>
      </c>
      <c r="C796" s="1">
        <v>41055.571504629632</v>
      </c>
      <c r="D796" s="4">
        <v>800000</v>
      </c>
      <c r="E796">
        <v>800000</v>
      </c>
      <c r="F796" t="s">
        <v>40</v>
      </c>
      <c r="G796" s="10">
        <f>tblSalaries[[#This Row],[clean Salary (in local currency)]]*VLOOKUP(tblSalaries[[#This Row],[Currency]],tblXrate[#Data],2,FALSE)/1000</f>
        <v>14.246333349954055</v>
      </c>
      <c r="H796" t="s">
        <v>52</v>
      </c>
      <c r="I796" t="s">
        <v>52</v>
      </c>
      <c r="J796" t="s">
        <v>8</v>
      </c>
      <c r="K796" s="10" t="str">
        <f>VLOOKUP(tblSalaries[[#This Row],[Where do you work]],tblCountries[[Actual]:[Mapping2]],3,FALSE)</f>
        <v>India</v>
      </c>
      <c r="L796" t="s">
        <v>9</v>
      </c>
      <c r="M796">
        <v>7</v>
      </c>
      <c r="N796" s="10" t="str">
        <f>VLOOKUP(tblSalaries[[#This Row],[Years of Experience]],Table3[#Data],2,FALSE)</f>
        <v>7-10</v>
      </c>
      <c r="O796" s="10">
        <f>VLOOKUP(tblSalaries[[#This Row],[How many hours of a day you work on Excel]],Table8[#Data],2,FALSE)</f>
        <v>5</v>
      </c>
    </row>
    <row r="797" spans="2:15" ht="15" customHeight="1" x14ac:dyDescent="0.2">
      <c r="B797" t="s">
        <v>3272</v>
      </c>
      <c r="C797" s="1">
        <v>41058.551342592589</v>
      </c>
      <c r="D797" s="4">
        <v>12500</v>
      </c>
      <c r="E797">
        <v>12500</v>
      </c>
      <c r="F797" t="s">
        <v>6</v>
      </c>
      <c r="G797" s="10">
        <f>tblSalaries[[#This Row],[clean Salary (in local currency)]]*VLOOKUP(tblSalaries[[#This Row],[Currency]],tblXrate[#Data],2,FALSE)/1000</f>
        <v>12.5</v>
      </c>
      <c r="H797" t="s">
        <v>67</v>
      </c>
      <c r="I797" t="s">
        <v>67</v>
      </c>
      <c r="J797" t="s">
        <v>347</v>
      </c>
      <c r="K797" s="10" t="str">
        <f>VLOOKUP(tblSalaries[[#This Row],[Where do you work]],tblCountries[[Actual]:[Mapping2]],3,FALSE)</f>
        <v>East&amp;South Asia</v>
      </c>
      <c r="L797" t="s">
        <v>18</v>
      </c>
      <c r="M797">
        <v>7</v>
      </c>
      <c r="N797" s="10" t="str">
        <f>VLOOKUP(tblSalaries[[#This Row],[Years of Experience]],Table3[#Data],2,FALSE)</f>
        <v>7-10</v>
      </c>
      <c r="O797" s="10">
        <f>VLOOKUP(tblSalaries[[#This Row],[How many hours of a day you work on Excel]],Table8[#Data],2,FALSE)</f>
        <v>2.5</v>
      </c>
    </row>
    <row r="798" spans="2:15" ht="15" customHeight="1" x14ac:dyDescent="0.2">
      <c r="B798" t="s">
        <v>2991</v>
      </c>
      <c r="C798" s="1">
        <v>41057.443668981483</v>
      </c>
      <c r="D798" s="4">
        <v>700000</v>
      </c>
      <c r="E798">
        <v>700000</v>
      </c>
      <c r="F798" t="s">
        <v>40</v>
      </c>
      <c r="G798" s="10">
        <f>tblSalaries[[#This Row],[clean Salary (in local currency)]]*VLOOKUP(tblSalaries[[#This Row],[Currency]],tblXrate[#Data],2,FALSE)/1000</f>
        <v>12.465541681209798</v>
      </c>
      <c r="H798" t="s">
        <v>1140</v>
      </c>
      <c r="I798" t="s">
        <v>52</v>
      </c>
      <c r="J798" t="s">
        <v>8</v>
      </c>
      <c r="K798" s="10" t="str">
        <f>VLOOKUP(tblSalaries[[#This Row],[Where do you work]],tblCountries[[Actual]:[Mapping2]],3,FALSE)</f>
        <v>India</v>
      </c>
      <c r="L798" t="s">
        <v>18</v>
      </c>
      <c r="M798">
        <v>7</v>
      </c>
      <c r="N798" s="10" t="str">
        <f>VLOOKUP(tblSalaries[[#This Row],[Years of Experience]],Table3[#Data],2,FALSE)</f>
        <v>7-10</v>
      </c>
      <c r="O798" s="10">
        <f>VLOOKUP(tblSalaries[[#This Row],[How many hours of a day you work on Excel]],Table8[#Data],2,FALSE)</f>
        <v>2.5</v>
      </c>
    </row>
    <row r="799" spans="2:15" ht="15" customHeight="1" x14ac:dyDescent="0.2">
      <c r="B799" t="s">
        <v>3744</v>
      </c>
      <c r="C799" s="1">
        <v>41070.63890046296</v>
      </c>
      <c r="D799" s="4">
        <v>1000</v>
      </c>
      <c r="E799">
        <v>12000</v>
      </c>
      <c r="F799" t="s">
        <v>6</v>
      </c>
      <c r="G799" s="10">
        <f>tblSalaries[[#This Row],[clean Salary (in local currency)]]*VLOOKUP(tblSalaries[[#This Row],[Currency]],tblXrate[#Data],2,FALSE)/1000</f>
        <v>12</v>
      </c>
      <c r="H799" t="s">
        <v>1892</v>
      </c>
      <c r="I799" t="s">
        <v>279</v>
      </c>
      <c r="J799" t="s">
        <v>8</v>
      </c>
      <c r="K799" s="10" t="str">
        <f>VLOOKUP(tblSalaries[[#This Row],[Where do you work]],tblCountries[[Actual]:[Mapping2]],3,FALSE)</f>
        <v>India</v>
      </c>
      <c r="L799" t="s">
        <v>18</v>
      </c>
      <c r="M799">
        <v>7</v>
      </c>
      <c r="N799" s="10" t="str">
        <f>VLOOKUP(tblSalaries[[#This Row],[Years of Experience]],Table3[#Data],2,FALSE)</f>
        <v>7-10</v>
      </c>
      <c r="O799" s="10">
        <f>VLOOKUP(tblSalaries[[#This Row],[How many hours of a day you work on Excel]],Table8[#Data],2,FALSE)</f>
        <v>2.5</v>
      </c>
    </row>
    <row r="800" spans="2:15" ht="15" customHeight="1" x14ac:dyDescent="0.2">
      <c r="B800" t="s">
        <v>2775</v>
      </c>
      <c r="C800" s="1">
        <v>41055.797164351854</v>
      </c>
      <c r="D800" s="4">
        <v>636000</v>
      </c>
      <c r="E800">
        <v>636000</v>
      </c>
      <c r="F800" t="s">
        <v>40</v>
      </c>
      <c r="G800" s="10">
        <f>tblSalaries[[#This Row],[clean Salary (in local currency)]]*VLOOKUP(tblSalaries[[#This Row],[Currency]],tblXrate[#Data],2,FALSE)/1000</f>
        <v>11.325835013213473</v>
      </c>
      <c r="H800" t="s">
        <v>564</v>
      </c>
      <c r="I800" t="s">
        <v>52</v>
      </c>
      <c r="J800" t="s">
        <v>8</v>
      </c>
      <c r="K800" s="10" t="str">
        <f>VLOOKUP(tblSalaries[[#This Row],[Where do you work]],tblCountries[[Actual]:[Mapping2]],3,FALSE)</f>
        <v>India</v>
      </c>
      <c r="L800" t="s">
        <v>9</v>
      </c>
      <c r="M800">
        <v>7</v>
      </c>
      <c r="N800" s="10" t="str">
        <f>VLOOKUP(tblSalaries[[#This Row],[Years of Experience]],Table3[#Data],2,FALSE)</f>
        <v>7-10</v>
      </c>
      <c r="O800" s="10">
        <f>VLOOKUP(tblSalaries[[#This Row],[How many hours of a day you work on Excel]],Table8[#Data],2,FALSE)</f>
        <v>5</v>
      </c>
    </row>
    <row r="801" spans="2:15" ht="15" customHeight="1" x14ac:dyDescent="0.2">
      <c r="B801" t="s">
        <v>3316</v>
      </c>
      <c r="C801" s="1">
        <v>41058.720671296294</v>
      </c>
      <c r="D801" s="4" t="s">
        <v>1501</v>
      </c>
      <c r="E801">
        <v>600000</v>
      </c>
      <c r="F801" t="s">
        <v>40</v>
      </c>
      <c r="G801" s="10">
        <f>tblSalaries[[#This Row],[clean Salary (in local currency)]]*VLOOKUP(tblSalaries[[#This Row],[Currency]],tblXrate[#Data],2,FALSE)/1000</f>
        <v>10.684750012465541</v>
      </c>
      <c r="H801" t="s">
        <v>1022</v>
      </c>
      <c r="I801" t="s">
        <v>52</v>
      </c>
      <c r="J801" t="s">
        <v>8</v>
      </c>
      <c r="K801" s="10" t="str">
        <f>VLOOKUP(tblSalaries[[#This Row],[Where do you work]],tblCountries[[Actual]:[Mapping2]],3,FALSE)</f>
        <v>India</v>
      </c>
      <c r="L801" t="s">
        <v>25</v>
      </c>
      <c r="M801">
        <v>7</v>
      </c>
      <c r="N801" s="10" t="str">
        <f>VLOOKUP(tblSalaries[[#This Row],[Years of Experience]],Table3[#Data],2,FALSE)</f>
        <v>7-10</v>
      </c>
      <c r="O801" s="10">
        <f>VLOOKUP(tblSalaries[[#This Row],[How many hours of a day you work on Excel]],Table8[#Data],2,FALSE)</f>
        <v>1.5</v>
      </c>
    </row>
    <row r="802" spans="2:15" ht="15" customHeight="1" x14ac:dyDescent="0.2">
      <c r="B802" t="s">
        <v>3046</v>
      </c>
      <c r="C802" s="1">
        <v>41057.61173611111</v>
      </c>
      <c r="D802" s="4" t="s">
        <v>1198</v>
      </c>
      <c r="E802">
        <v>530000</v>
      </c>
      <c r="F802" t="s">
        <v>40</v>
      </c>
      <c r="G802" s="10">
        <f>tblSalaries[[#This Row],[clean Salary (in local currency)]]*VLOOKUP(tblSalaries[[#This Row],[Currency]],tblXrate[#Data],2,FALSE)/1000</f>
        <v>9.4381958443445626</v>
      </c>
      <c r="H802" t="s">
        <v>1199</v>
      </c>
      <c r="I802" t="s">
        <v>20</v>
      </c>
      <c r="J802" t="s">
        <v>8</v>
      </c>
      <c r="K802" s="10" t="str">
        <f>VLOOKUP(tblSalaries[[#This Row],[Where do you work]],tblCountries[[Actual]:[Mapping2]],3,FALSE)</f>
        <v>India</v>
      </c>
      <c r="L802" t="s">
        <v>18</v>
      </c>
      <c r="M802">
        <v>7</v>
      </c>
      <c r="N802" s="10" t="str">
        <f>VLOOKUP(tblSalaries[[#This Row],[Years of Experience]],Table3[#Data],2,FALSE)</f>
        <v>7-10</v>
      </c>
      <c r="O802" s="10">
        <f>VLOOKUP(tblSalaries[[#This Row],[How many hours of a day you work on Excel]],Table8[#Data],2,FALSE)</f>
        <v>2.5</v>
      </c>
    </row>
    <row r="803" spans="2:15" ht="15" customHeight="1" x14ac:dyDescent="0.2">
      <c r="B803" t="s">
        <v>3601</v>
      </c>
      <c r="C803" s="1">
        <v>41063.067164351851</v>
      </c>
      <c r="D803" s="4" t="s">
        <v>1769</v>
      </c>
      <c r="E803">
        <v>288000</v>
      </c>
      <c r="F803" t="s">
        <v>3941</v>
      </c>
      <c r="G803" s="10">
        <f>tblSalaries[[#This Row],[clean Salary (in local currency)]]*VLOOKUP(tblSalaries[[#This Row],[Currency]],tblXrate[#Data],2,FALSE)/1000</f>
        <v>9.37625138771776</v>
      </c>
      <c r="H803" t="s">
        <v>1770</v>
      </c>
      <c r="I803" t="s">
        <v>279</v>
      </c>
      <c r="J803" t="s">
        <v>1771</v>
      </c>
      <c r="K803" s="10" t="str">
        <f>VLOOKUP(tblSalaries[[#This Row],[Where do you work]],tblCountries[[Actual]:[Mapping2]],3,FALSE)</f>
        <v>Africa</v>
      </c>
      <c r="L803" t="s">
        <v>9</v>
      </c>
      <c r="M803">
        <v>7</v>
      </c>
      <c r="N803" s="10" t="str">
        <f>VLOOKUP(tblSalaries[[#This Row],[Years of Experience]],Table3[#Data],2,FALSE)</f>
        <v>7-10</v>
      </c>
      <c r="O803" s="10">
        <f>VLOOKUP(tblSalaries[[#This Row],[How many hours of a day you work on Excel]],Table8[#Data],2,FALSE)</f>
        <v>5</v>
      </c>
    </row>
    <row r="804" spans="2:15" ht="15" customHeight="1" x14ac:dyDescent="0.2">
      <c r="B804" t="s">
        <v>2773</v>
      </c>
      <c r="C804" s="1">
        <v>41055.780555555553</v>
      </c>
      <c r="D804" s="4" t="s">
        <v>898</v>
      </c>
      <c r="E804">
        <v>33600</v>
      </c>
      <c r="F804" t="s">
        <v>358</v>
      </c>
      <c r="G804" s="10">
        <f>tblSalaries[[#This Row],[clean Salary (in local currency)]]*VLOOKUP(tblSalaries[[#This Row],[Currency]],tblXrate[#Data],2,FALSE)/1000</f>
        <v>9.1465655463031279</v>
      </c>
      <c r="H804" t="s">
        <v>310</v>
      </c>
      <c r="I804" t="s">
        <v>310</v>
      </c>
      <c r="J804" t="s">
        <v>359</v>
      </c>
      <c r="K804" s="10" t="str">
        <f>VLOOKUP(tblSalaries[[#This Row],[Where do you work]],tblCountries[[Actual]:[Mapping2]],3,FALSE)</f>
        <v>Middle East</v>
      </c>
      <c r="L804" t="s">
        <v>25</v>
      </c>
      <c r="M804">
        <v>7</v>
      </c>
      <c r="N804" s="10" t="str">
        <f>VLOOKUP(tblSalaries[[#This Row],[Years of Experience]],Table3[#Data],2,FALSE)</f>
        <v>7-10</v>
      </c>
      <c r="O804" s="10">
        <f>VLOOKUP(tblSalaries[[#This Row],[How many hours of a day you work on Excel]],Table8[#Data],2,FALSE)</f>
        <v>1.5</v>
      </c>
    </row>
    <row r="805" spans="2:15" ht="15" customHeight="1" x14ac:dyDescent="0.2">
      <c r="B805" t="s">
        <v>2984</v>
      </c>
      <c r="C805" s="1">
        <v>41057.410694444443</v>
      </c>
      <c r="D805" s="4" t="s">
        <v>457</v>
      </c>
      <c r="E805">
        <v>500000</v>
      </c>
      <c r="F805" t="s">
        <v>40</v>
      </c>
      <c r="G805" s="10">
        <f>tblSalaries[[#This Row],[clean Salary (in local currency)]]*VLOOKUP(tblSalaries[[#This Row],[Currency]],tblXrate[#Data],2,FALSE)/1000</f>
        <v>8.9039583437212837</v>
      </c>
      <c r="H805" t="s">
        <v>207</v>
      </c>
      <c r="I805" t="s">
        <v>20</v>
      </c>
      <c r="J805" t="s">
        <v>8</v>
      </c>
      <c r="K805" s="10" t="str">
        <f>VLOOKUP(tblSalaries[[#This Row],[Where do you work]],tblCountries[[Actual]:[Mapping2]],3,FALSE)</f>
        <v>India</v>
      </c>
      <c r="L805" t="s">
        <v>9</v>
      </c>
      <c r="M805">
        <v>7</v>
      </c>
      <c r="N805" s="10" t="str">
        <f>VLOOKUP(tblSalaries[[#This Row],[Years of Experience]],Table3[#Data],2,FALSE)</f>
        <v>7-10</v>
      </c>
      <c r="O805" s="10">
        <f>VLOOKUP(tblSalaries[[#This Row],[How many hours of a day you work on Excel]],Table8[#Data],2,FALSE)</f>
        <v>5</v>
      </c>
    </row>
    <row r="806" spans="2:15" ht="15" customHeight="1" x14ac:dyDescent="0.2">
      <c r="B806" t="s">
        <v>3028</v>
      </c>
      <c r="C806" s="1">
        <v>41057.570972222224</v>
      </c>
      <c r="D806" s="4">
        <v>725</v>
      </c>
      <c r="E806">
        <v>8700</v>
      </c>
      <c r="F806" t="s">
        <v>6</v>
      </c>
      <c r="G806" s="10">
        <f>tblSalaries[[#This Row],[clean Salary (in local currency)]]*VLOOKUP(tblSalaries[[#This Row],[Currency]],tblXrate[#Data],2,FALSE)/1000</f>
        <v>8.6999999999999993</v>
      </c>
      <c r="H806" t="s">
        <v>1182</v>
      </c>
      <c r="I806" t="s">
        <v>488</v>
      </c>
      <c r="J806" t="s">
        <v>8</v>
      </c>
      <c r="K806" s="10" t="str">
        <f>VLOOKUP(tblSalaries[[#This Row],[Where do you work]],tblCountries[[Actual]:[Mapping2]],3,FALSE)</f>
        <v>India</v>
      </c>
      <c r="L806" t="s">
        <v>18</v>
      </c>
      <c r="M806">
        <v>7</v>
      </c>
      <c r="N806" s="10" t="str">
        <f>VLOOKUP(tblSalaries[[#This Row],[Years of Experience]],Table3[#Data],2,FALSE)</f>
        <v>7-10</v>
      </c>
      <c r="O806" s="10">
        <f>VLOOKUP(tblSalaries[[#This Row],[How many hours of a day you work on Excel]],Table8[#Data],2,FALSE)</f>
        <v>2.5</v>
      </c>
    </row>
    <row r="807" spans="2:15" ht="15" customHeight="1" x14ac:dyDescent="0.2">
      <c r="B807" t="s">
        <v>3424</v>
      </c>
      <c r="C807" s="1">
        <v>41059.517627314817</v>
      </c>
      <c r="D807" s="4">
        <v>480000</v>
      </c>
      <c r="E807">
        <v>480000</v>
      </c>
      <c r="F807" t="s">
        <v>40</v>
      </c>
      <c r="G807" s="10">
        <f>tblSalaries[[#This Row],[clean Salary (in local currency)]]*VLOOKUP(tblSalaries[[#This Row],[Currency]],tblXrate[#Data],2,FALSE)/1000</f>
        <v>8.5478000099724323</v>
      </c>
      <c r="H807" t="s">
        <v>1324</v>
      </c>
      <c r="I807" t="s">
        <v>20</v>
      </c>
      <c r="J807" t="s">
        <v>8</v>
      </c>
      <c r="K807" s="10" t="str">
        <f>VLOOKUP(tblSalaries[[#This Row],[Where do you work]],tblCountries[[Actual]:[Mapping2]],3,FALSE)</f>
        <v>India</v>
      </c>
      <c r="L807" t="s">
        <v>9</v>
      </c>
      <c r="M807">
        <v>7</v>
      </c>
      <c r="N807" s="10" t="str">
        <f>VLOOKUP(tblSalaries[[#This Row],[Years of Experience]],Table3[#Data],2,FALSE)</f>
        <v>7-10</v>
      </c>
      <c r="O807" s="10">
        <f>VLOOKUP(tblSalaries[[#This Row],[How many hours of a day you work on Excel]],Table8[#Data],2,FALSE)</f>
        <v>5</v>
      </c>
    </row>
    <row r="808" spans="2:15" ht="15" customHeight="1" x14ac:dyDescent="0.2">
      <c r="B808" t="s">
        <v>3338</v>
      </c>
      <c r="C808" s="1">
        <v>41058.799664351849</v>
      </c>
      <c r="D808" s="4" t="s">
        <v>1525</v>
      </c>
      <c r="E808">
        <v>450000</v>
      </c>
      <c r="F808" t="s">
        <v>40</v>
      </c>
      <c r="G808" s="10">
        <f>tblSalaries[[#This Row],[clean Salary (in local currency)]]*VLOOKUP(tblSalaries[[#This Row],[Currency]],tblXrate[#Data],2,FALSE)/1000</f>
        <v>8.0135625093491551</v>
      </c>
      <c r="H808" t="s">
        <v>1526</v>
      </c>
      <c r="I808" t="s">
        <v>279</v>
      </c>
      <c r="J808" t="s">
        <v>8</v>
      </c>
      <c r="K808" s="10" t="str">
        <f>VLOOKUP(tblSalaries[[#This Row],[Where do you work]],tblCountries[[Actual]:[Mapping2]],3,FALSE)</f>
        <v>India</v>
      </c>
      <c r="L808" t="s">
        <v>25</v>
      </c>
      <c r="M808">
        <v>7</v>
      </c>
      <c r="N808" s="10" t="str">
        <f>VLOOKUP(tblSalaries[[#This Row],[Years of Experience]],Table3[#Data],2,FALSE)</f>
        <v>7-10</v>
      </c>
      <c r="O808" s="10">
        <f>VLOOKUP(tblSalaries[[#This Row],[How many hours of a day you work on Excel]],Table8[#Data],2,FALSE)</f>
        <v>1.5</v>
      </c>
    </row>
    <row r="809" spans="2:15" ht="15" customHeight="1" x14ac:dyDescent="0.2">
      <c r="B809" t="s">
        <v>3076</v>
      </c>
      <c r="C809" s="1">
        <v>41057.668958333335</v>
      </c>
      <c r="D809" s="4">
        <v>7960</v>
      </c>
      <c r="E809">
        <v>7960</v>
      </c>
      <c r="F809" t="s">
        <v>6</v>
      </c>
      <c r="G809" s="10">
        <f>tblSalaries[[#This Row],[clean Salary (in local currency)]]*VLOOKUP(tblSalaries[[#This Row],[Currency]],tblXrate[#Data],2,FALSE)/1000</f>
        <v>7.96</v>
      </c>
      <c r="H809" t="s">
        <v>786</v>
      </c>
      <c r="I809" t="s">
        <v>52</v>
      </c>
      <c r="J809" t="s">
        <v>8</v>
      </c>
      <c r="K809" s="10" t="str">
        <f>VLOOKUP(tblSalaries[[#This Row],[Where do you work]],tblCountries[[Actual]:[Mapping2]],3,FALSE)</f>
        <v>India</v>
      </c>
      <c r="L809" t="s">
        <v>9</v>
      </c>
      <c r="M809">
        <v>7</v>
      </c>
      <c r="N809" s="10" t="str">
        <f>VLOOKUP(tblSalaries[[#This Row],[Years of Experience]],Table3[#Data],2,FALSE)</f>
        <v>7-10</v>
      </c>
      <c r="O809" s="10">
        <f>VLOOKUP(tblSalaries[[#This Row],[How many hours of a day you work on Excel]],Table8[#Data],2,FALSE)</f>
        <v>5</v>
      </c>
    </row>
    <row r="810" spans="2:15" ht="15" customHeight="1" x14ac:dyDescent="0.2">
      <c r="B810" t="s">
        <v>3173</v>
      </c>
      <c r="C810" s="1">
        <v>41057.970277777778</v>
      </c>
      <c r="D810" s="4" t="s">
        <v>1338</v>
      </c>
      <c r="E810">
        <v>7200</v>
      </c>
      <c r="F810" t="s">
        <v>6</v>
      </c>
      <c r="G810" s="10">
        <f>tblSalaries[[#This Row],[clean Salary (in local currency)]]*VLOOKUP(tblSalaries[[#This Row],[Currency]],tblXrate[#Data],2,FALSE)/1000</f>
        <v>7.2</v>
      </c>
      <c r="H810" t="s">
        <v>1339</v>
      </c>
      <c r="I810" t="s">
        <v>3999</v>
      </c>
      <c r="J810" t="s">
        <v>8</v>
      </c>
      <c r="K810" s="10" t="str">
        <f>VLOOKUP(tblSalaries[[#This Row],[Where do you work]],tblCountries[[Actual]:[Mapping2]],3,FALSE)</f>
        <v>India</v>
      </c>
      <c r="L810" t="s">
        <v>9</v>
      </c>
      <c r="M810">
        <v>7</v>
      </c>
      <c r="N810" s="10" t="str">
        <f>VLOOKUP(tblSalaries[[#This Row],[Years of Experience]],Table3[#Data],2,FALSE)</f>
        <v>7-10</v>
      </c>
      <c r="O810" s="10">
        <f>VLOOKUP(tblSalaries[[#This Row],[How many hours of a day you work on Excel]],Table8[#Data],2,FALSE)</f>
        <v>5</v>
      </c>
    </row>
    <row r="811" spans="2:15" ht="15" customHeight="1" x14ac:dyDescent="0.2">
      <c r="B811" t="s">
        <v>2781</v>
      </c>
      <c r="C811" s="1">
        <v>41055.821944444448</v>
      </c>
      <c r="D811" s="4" t="s">
        <v>906</v>
      </c>
      <c r="E811">
        <v>400000</v>
      </c>
      <c r="F811" t="s">
        <v>40</v>
      </c>
      <c r="G811" s="10">
        <f>tblSalaries[[#This Row],[clean Salary (in local currency)]]*VLOOKUP(tblSalaries[[#This Row],[Currency]],tblXrate[#Data],2,FALSE)/1000</f>
        <v>7.1231666749770275</v>
      </c>
      <c r="H811" t="s">
        <v>622</v>
      </c>
      <c r="I811" t="s">
        <v>52</v>
      </c>
      <c r="J811" t="s">
        <v>8</v>
      </c>
      <c r="K811" s="10" t="str">
        <f>VLOOKUP(tblSalaries[[#This Row],[Where do you work]],tblCountries[[Actual]:[Mapping2]],3,FALSE)</f>
        <v>India</v>
      </c>
      <c r="L811" t="s">
        <v>9</v>
      </c>
      <c r="M811">
        <v>7</v>
      </c>
      <c r="N811" s="10" t="str">
        <f>VLOOKUP(tblSalaries[[#This Row],[Years of Experience]],Table3[#Data],2,FALSE)</f>
        <v>7-10</v>
      </c>
      <c r="O811" s="10">
        <f>VLOOKUP(tblSalaries[[#This Row],[How many hours of a day you work on Excel]],Table8[#Data],2,FALSE)</f>
        <v>5</v>
      </c>
    </row>
    <row r="812" spans="2:15" ht="15" customHeight="1" x14ac:dyDescent="0.2">
      <c r="B812" t="s">
        <v>2792</v>
      </c>
      <c r="C812" s="1">
        <v>41055.878877314812</v>
      </c>
      <c r="D812" s="4" t="s">
        <v>921</v>
      </c>
      <c r="E812">
        <v>377000</v>
      </c>
      <c r="F812" t="s">
        <v>40</v>
      </c>
      <c r="G812" s="10">
        <f>tblSalaries[[#This Row],[clean Salary (in local currency)]]*VLOOKUP(tblSalaries[[#This Row],[Currency]],tblXrate[#Data],2,FALSE)/1000</f>
        <v>6.7135845911658478</v>
      </c>
      <c r="H812" t="s">
        <v>922</v>
      </c>
      <c r="I812" t="s">
        <v>20</v>
      </c>
      <c r="J812" t="s">
        <v>8</v>
      </c>
      <c r="K812" s="10" t="str">
        <f>VLOOKUP(tblSalaries[[#This Row],[Where do you work]],tblCountries[[Actual]:[Mapping2]],3,FALSE)</f>
        <v>India</v>
      </c>
      <c r="L812" t="s">
        <v>25</v>
      </c>
      <c r="M812">
        <v>7</v>
      </c>
      <c r="N812" s="10" t="str">
        <f>VLOOKUP(tblSalaries[[#This Row],[Years of Experience]],Table3[#Data],2,FALSE)</f>
        <v>7-10</v>
      </c>
      <c r="O812" s="10">
        <f>VLOOKUP(tblSalaries[[#This Row],[How many hours of a day you work on Excel]],Table8[#Data],2,FALSE)</f>
        <v>1.5</v>
      </c>
    </row>
    <row r="813" spans="2:15" ht="15" customHeight="1" x14ac:dyDescent="0.2">
      <c r="B813" t="s">
        <v>3105</v>
      </c>
      <c r="C813" s="1">
        <v>41057.732129629629</v>
      </c>
      <c r="D813" s="4">
        <v>242304</v>
      </c>
      <c r="E813">
        <v>242304</v>
      </c>
      <c r="F813" t="s">
        <v>40</v>
      </c>
      <c r="G813" s="10">
        <f>tblSalaries[[#This Row],[clean Salary (in local currency)]]*VLOOKUP(tblSalaries[[#This Row],[Currency]],tblXrate[#Data],2,FALSE)/1000</f>
        <v>4.3149294450340836</v>
      </c>
      <c r="H813" t="s">
        <v>932</v>
      </c>
      <c r="I813" t="s">
        <v>310</v>
      </c>
      <c r="J813" t="s">
        <v>8</v>
      </c>
      <c r="K813" s="10" t="str">
        <f>VLOOKUP(tblSalaries[[#This Row],[Where do you work]],tblCountries[[Actual]:[Mapping2]],3,FALSE)</f>
        <v>India</v>
      </c>
      <c r="L813" t="s">
        <v>9</v>
      </c>
      <c r="M813">
        <v>7</v>
      </c>
      <c r="N813" s="10" t="str">
        <f>VLOOKUP(tblSalaries[[#This Row],[Years of Experience]],Table3[#Data],2,FALSE)</f>
        <v>7-10</v>
      </c>
      <c r="O813" s="10">
        <f>VLOOKUP(tblSalaries[[#This Row],[How many hours of a day you work on Excel]],Table8[#Data],2,FALSE)</f>
        <v>5</v>
      </c>
    </row>
    <row r="814" spans="2:15" ht="15" customHeight="1" x14ac:dyDescent="0.2">
      <c r="B814" t="s">
        <v>2680</v>
      </c>
      <c r="C814" s="1">
        <v>41055.553888888891</v>
      </c>
      <c r="D814" s="4" t="s">
        <v>785</v>
      </c>
      <c r="E814">
        <v>144000</v>
      </c>
      <c r="F814" t="s">
        <v>40</v>
      </c>
      <c r="G814" s="10">
        <f>tblSalaries[[#This Row],[clean Salary (in local currency)]]*VLOOKUP(tblSalaries[[#This Row],[Currency]],tblXrate[#Data],2,FALSE)/1000</f>
        <v>2.5643400029917296</v>
      </c>
      <c r="H814" t="s">
        <v>786</v>
      </c>
      <c r="I814" t="s">
        <v>52</v>
      </c>
      <c r="J814" t="s">
        <v>8</v>
      </c>
      <c r="K814" s="10" t="str">
        <f>VLOOKUP(tblSalaries[[#This Row],[Where do you work]],tblCountries[[Actual]:[Mapping2]],3,FALSE)</f>
        <v>India</v>
      </c>
      <c r="L814" t="s">
        <v>18</v>
      </c>
      <c r="M814">
        <v>7</v>
      </c>
      <c r="N814" s="10" t="str">
        <f>VLOOKUP(tblSalaries[[#This Row],[Years of Experience]],Table3[#Data],2,FALSE)</f>
        <v>7-10</v>
      </c>
      <c r="O814" s="10">
        <f>VLOOKUP(tblSalaries[[#This Row],[How many hours of a day you work on Excel]],Table8[#Data],2,FALSE)</f>
        <v>2.5</v>
      </c>
    </row>
    <row r="815" spans="2:15" ht="15" customHeight="1" x14ac:dyDescent="0.2">
      <c r="B815" t="s">
        <v>2841</v>
      </c>
      <c r="C815" s="1">
        <v>41056.0702662037</v>
      </c>
      <c r="D815" s="4" t="s">
        <v>980</v>
      </c>
      <c r="E815">
        <v>1000000</v>
      </c>
      <c r="F815" t="s">
        <v>40</v>
      </c>
      <c r="G815" s="10">
        <f>tblSalaries[[#This Row],[clean Salary (in local currency)]]*VLOOKUP(tblSalaries[[#This Row],[Currency]],tblXrate[#Data],2,FALSE)/1000</f>
        <v>17.807916687442567</v>
      </c>
      <c r="H815" t="s">
        <v>379</v>
      </c>
      <c r="I815" t="s">
        <v>20</v>
      </c>
      <c r="J815" t="s">
        <v>8</v>
      </c>
      <c r="K815" s="10" t="str">
        <f>VLOOKUP(tblSalaries[[#This Row],[Where do you work]],tblCountries[[Actual]:[Mapping2]],3,FALSE)</f>
        <v>India</v>
      </c>
      <c r="L815" t="s">
        <v>9</v>
      </c>
      <c r="M815">
        <v>6.5</v>
      </c>
      <c r="N815" s="10" t="str">
        <f>VLOOKUP(tblSalaries[[#This Row],[Years of Experience]],Table3[#Data],2,FALSE)</f>
        <v>4-6</v>
      </c>
      <c r="O815" s="10">
        <f>VLOOKUP(tblSalaries[[#This Row],[How many hours of a day you work on Excel]],Table8[#Data],2,FALSE)</f>
        <v>5</v>
      </c>
    </row>
    <row r="816" spans="2:15" ht="15" customHeight="1" x14ac:dyDescent="0.2">
      <c r="B816" t="s">
        <v>3322</v>
      </c>
      <c r="C816" s="1">
        <v>41058.750219907408</v>
      </c>
      <c r="D816" s="4">
        <v>6600</v>
      </c>
      <c r="E816">
        <v>6600</v>
      </c>
      <c r="F816" t="s">
        <v>6</v>
      </c>
      <c r="G816" s="10">
        <f>tblSalaries[[#This Row],[clean Salary (in local currency)]]*VLOOKUP(tblSalaries[[#This Row],[Currency]],tblXrate[#Data],2,FALSE)/1000</f>
        <v>6.6</v>
      </c>
      <c r="H816" t="s">
        <v>1508</v>
      </c>
      <c r="I816" t="s">
        <v>3999</v>
      </c>
      <c r="J816" t="s">
        <v>8</v>
      </c>
      <c r="K816" s="10" t="str">
        <f>VLOOKUP(tblSalaries[[#This Row],[Where do you work]],tblCountries[[Actual]:[Mapping2]],3,FALSE)</f>
        <v>India</v>
      </c>
      <c r="L816" t="s">
        <v>18</v>
      </c>
      <c r="M816">
        <v>6.4</v>
      </c>
      <c r="N816" s="10" t="str">
        <f>VLOOKUP(tblSalaries[[#This Row],[Years of Experience]],Table3[#Data],2,FALSE)</f>
        <v>4-6</v>
      </c>
      <c r="O816" s="10">
        <f>VLOOKUP(tblSalaries[[#This Row],[How many hours of a day you work on Excel]],Table8[#Data],2,FALSE)</f>
        <v>2.5</v>
      </c>
    </row>
    <row r="817" spans="2:15" ht="15" customHeight="1" x14ac:dyDescent="0.2">
      <c r="B817" t="s">
        <v>3566</v>
      </c>
      <c r="C817" s="1">
        <v>41061.790763888886</v>
      </c>
      <c r="D817" s="4">
        <v>177600</v>
      </c>
      <c r="E817">
        <v>177600</v>
      </c>
      <c r="F817" t="s">
        <v>6</v>
      </c>
      <c r="G817" s="10">
        <f>tblSalaries[[#This Row],[clean Salary (in local currency)]]*VLOOKUP(tblSalaries[[#This Row],[Currency]],tblXrate[#Data],2,FALSE)/1000</f>
        <v>177.6</v>
      </c>
      <c r="H817" t="s">
        <v>310</v>
      </c>
      <c r="I817" t="s">
        <v>310</v>
      </c>
      <c r="J817" t="s">
        <v>1745</v>
      </c>
      <c r="K817" s="10" t="str">
        <f>VLOOKUP(tblSalaries[[#This Row],[Where do you work]],tblCountries[[Actual]:[Mapping2]],3,FALSE)</f>
        <v>Africa</v>
      </c>
      <c r="L817" t="s">
        <v>9</v>
      </c>
      <c r="M817">
        <v>6</v>
      </c>
      <c r="N817" s="10" t="str">
        <f>VLOOKUP(tblSalaries[[#This Row],[Years of Experience]],Table3[#Data],2,FALSE)</f>
        <v>4-6</v>
      </c>
      <c r="O817" s="10">
        <f>VLOOKUP(tblSalaries[[#This Row],[How many hours of a day you work on Excel]],Table8[#Data],2,FALSE)</f>
        <v>5</v>
      </c>
    </row>
    <row r="818" spans="2:15" ht="15" customHeight="1" x14ac:dyDescent="0.2">
      <c r="B818" t="s">
        <v>3728</v>
      </c>
      <c r="C818" s="1">
        <v>41068.95045138889</v>
      </c>
      <c r="D818" s="4" t="s">
        <v>1880</v>
      </c>
      <c r="E818">
        <v>140000</v>
      </c>
      <c r="F818" t="s">
        <v>1881</v>
      </c>
      <c r="G818" s="10">
        <f>tblSalaries[[#This Row],[clean Salary (in local currency)]]*VLOOKUP(tblSalaries[[#This Row],[Currency]],tblXrate[#Data],2,FALSE)/1000</f>
        <v>148.10222862117882</v>
      </c>
      <c r="H818" t="s">
        <v>1882</v>
      </c>
      <c r="I818" t="s">
        <v>52</v>
      </c>
      <c r="J818" t="s">
        <v>46</v>
      </c>
      <c r="K818" s="10" t="str">
        <f>VLOOKUP(tblSalaries[[#This Row],[Where do you work]],tblCountries[[Actual]:[Mapping2]],3,FALSE)</f>
        <v>EU</v>
      </c>
      <c r="L818" t="s">
        <v>18</v>
      </c>
      <c r="M818">
        <v>6</v>
      </c>
      <c r="N818" s="10" t="str">
        <f>VLOOKUP(tblSalaries[[#This Row],[Years of Experience]],Table3[#Data],2,FALSE)</f>
        <v>4-6</v>
      </c>
      <c r="O818" s="10">
        <f>VLOOKUP(tblSalaries[[#This Row],[How many hours of a day you work on Excel]],Table8[#Data],2,FALSE)</f>
        <v>2.5</v>
      </c>
    </row>
    <row r="819" spans="2:15" ht="15" customHeight="1" x14ac:dyDescent="0.2">
      <c r="B819" t="s">
        <v>3500</v>
      </c>
      <c r="C819" s="1">
        <v>41060.303888888891</v>
      </c>
      <c r="D819" s="4">
        <v>145000</v>
      </c>
      <c r="E819">
        <v>145000</v>
      </c>
      <c r="F819" t="s">
        <v>6</v>
      </c>
      <c r="G819" s="10">
        <f>tblSalaries[[#This Row],[clean Salary (in local currency)]]*VLOOKUP(tblSalaries[[#This Row],[Currency]],tblXrate[#Data],2,FALSE)/1000</f>
        <v>145</v>
      </c>
      <c r="H819" t="s">
        <v>616</v>
      </c>
      <c r="I819" t="s">
        <v>20</v>
      </c>
      <c r="J819" t="s">
        <v>15</v>
      </c>
      <c r="K819" s="10" t="str">
        <f>VLOOKUP(tblSalaries[[#This Row],[Where do you work]],tblCountries[[Actual]:[Mapping2]],3,FALSE)</f>
        <v>USA</v>
      </c>
      <c r="L819" t="s">
        <v>9</v>
      </c>
      <c r="M819">
        <v>6</v>
      </c>
      <c r="N819" s="10" t="str">
        <f>VLOOKUP(tblSalaries[[#This Row],[Years of Experience]],Table3[#Data],2,FALSE)</f>
        <v>4-6</v>
      </c>
      <c r="O819" s="10">
        <f>VLOOKUP(tblSalaries[[#This Row],[How many hours of a day you work on Excel]],Table8[#Data],2,FALSE)</f>
        <v>5</v>
      </c>
    </row>
    <row r="820" spans="2:15" ht="15" customHeight="1" x14ac:dyDescent="0.2">
      <c r="B820" t="s">
        <v>2861</v>
      </c>
      <c r="C820" s="1">
        <v>41056.33865740741</v>
      </c>
      <c r="D820" s="4" t="s">
        <v>1000</v>
      </c>
      <c r="E820">
        <v>125000</v>
      </c>
      <c r="F820" t="s">
        <v>6</v>
      </c>
      <c r="G820" s="10">
        <f>tblSalaries[[#This Row],[clean Salary (in local currency)]]*VLOOKUP(tblSalaries[[#This Row],[Currency]],tblXrate[#Data],2,FALSE)/1000</f>
        <v>125</v>
      </c>
      <c r="H820" t="s">
        <v>1001</v>
      </c>
      <c r="I820" t="s">
        <v>52</v>
      </c>
      <c r="J820" t="s">
        <v>583</v>
      </c>
      <c r="K820" s="10" t="str">
        <f>VLOOKUP(tblSalaries[[#This Row],[Where do you work]],tblCountries[[Actual]:[Mapping2]],3,FALSE)</f>
        <v>EU</v>
      </c>
      <c r="L820" t="s">
        <v>9</v>
      </c>
      <c r="M820">
        <v>6</v>
      </c>
      <c r="N820" s="10" t="str">
        <f>VLOOKUP(tblSalaries[[#This Row],[Years of Experience]],Table3[#Data],2,FALSE)</f>
        <v>4-6</v>
      </c>
      <c r="O820" s="10">
        <f>VLOOKUP(tblSalaries[[#This Row],[How many hours of a day you work on Excel]],Table8[#Data],2,FALSE)</f>
        <v>5</v>
      </c>
    </row>
    <row r="821" spans="2:15" ht="15" customHeight="1" x14ac:dyDescent="0.2">
      <c r="B821" t="s">
        <v>3806</v>
      </c>
      <c r="C821" s="1">
        <v>41074.519097222219</v>
      </c>
      <c r="D821" s="4">
        <v>118000</v>
      </c>
      <c r="E821">
        <v>118000</v>
      </c>
      <c r="F821" t="s">
        <v>6</v>
      </c>
      <c r="G821" s="10">
        <f>tblSalaries[[#This Row],[clean Salary (in local currency)]]*VLOOKUP(tblSalaries[[#This Row],[Currency]],tblXrate[#Data],2,FALSE)/1000</f>
        <v>118</v>
      </c>
      <c r="H821" t="s">
        <v>1741</v>
      </c>
      <c r="I821" t="s">
        <v>4001</v>
      </c>
      <c r="J821" t="s">
        <v>15</v>
      </c>
      <c r="K821" s="10" t="str">
        <f>VLOOKUP(tblSalaries[[#This Row],[Where do you work]],tblCountries[[Actual]:[Mapping2]],3,FALSE)</f>
        <v>USA</v>
      </c>
      <c r="L821" t="s">
        <v>9</v>
      </c>
      <c r="M821">
        <v>6</v>
      </c>
      <c r="N821" s="10" t="str">
        <f>VLOOKUP(tblSalaries[[#This Row],[Years of Experience]],Table3[#Data],2,FALSE)</f>
        <v>4-6</v>
      </c>
      <c r="O821" s="10">
        <f>VLOOKUP(tblSalaries[[#This Row],[How many hours of a day you work on Excel]],Table8[#Data],2,FALSE)</f>
        <v>5</v>
      </c>
    </row>
    <row r="822" spans="2:15" ht="15" customHeight="1" x14ac:dyDescent="0.2">
      <c r="B822" t="s">
        <v>3555</v>
      </c>
      <c r="C822" s="1">
        <v>41061.337893518517</v>
      </c>
      <c r="D822" s="4" t="s">
        <v>1734</v>
      </c>
      <c r="E822">
        <v>5650000</v>
      </c>
      <c r="F822" t="s">
        <v>40</v>
      </c>
      <c r="G822" s="10">
        <f>tblSalaries[[#This Row],[clean Salary (in local currency)]]*VLOOKUP(tblSalaries[[#This Row],[Currency]],tblXrate[#Data],2,FALSE)/1000</f>
        <v>100.61472928405051</v>
      </c>
      <c r="H822" t="s">
        <v>360</v>
      </c>
      <c r="I822" t="s">
        <v>3999</v>
      </c>
      <c r="J822" t="s">
        <v>8</v>
      </c>
      <c r="K822" s="10" t="str">
        <f>VLOOKUP(tblSalaries[[#This Row],[Where do you work]],tblCountries[[Actual]:[Mapping2]],3,FALSE)</f>
        <v>India</v>
      </c>
      <c r="L822" t="s">
        <v>18</v>
      </c>
      <c r="M822">
        <v>6</v>
      </c>
      <c r="N822" s="10" t="str">
        <f>VLOOKUP(tblSalaries[[#This Row],[Years of Experience]],Table3[#Data],2,FALSE)</f>
        <v>4-6</v>
      </c>
      <c r="O822" s="10">
        <f>VLOOKUP(tblSalaries[[#This Row],[How many hours of a day you work on Excel]],Table8[#Data],2,FALSE)</f>
        <v>2.5</v>
      </c>
    </row>
    <row r="823" spans="2:15" ht="15" customHeight="1" x14ac:dyDescent="0.2">
      <c r="B823" t="s">
        <v>2569</v>
      </c>
      <c r="C823" s="1">
        <v>41055.287962962961</v>
      </c>
      <c r="D823" s="4">
        <v>90000</v>
      </c>
      <c r="E823">
        <v>90000</v>
      </c>
      <c r="F823" t="s">
        <v>6</v>
      </c>
      <c r="G823" s="10">
        <f>tblSalaries[[#This Row],[clean Salary (in local currency)]]*VLOOKUP(tblSalaries[[#This Row],[Currency]],tblXrate[#Data],2,FALSE)/1000</f>
        <v>90</v>
      </c>
      <c r="H823" t="s">
        <v>674</v>
      </c>
      <c r="I823" t="s">
        <v>52</v>
      </c>
      <c r="J823" t="s">
        <v>15</v>
      </c>
      <c r="K823" s="10" t="str">
        <f>VLOOKUP(tblSalaries[[#This Row],[Where do you work]],tblCountries[[Actual]:[Mapping2]],3,FALSE)</f>
        <v>USA</v>
      </c>
      <c r="L823" t="s">
        <v>9</v>
      </c>
      <c r="M823">
        <v>6</v>
      </c>
      <c r="N823" s="10" t="str">
        <f>VLOOKUP(tblSalaries[[#This Row],[Years of Experience]],Table3[#Data],2,FALSE)</f>
        <v>4-6</v>
      </c>
      <c r="O823" s="10">
        <f>VLOOKUP(tblSalaries[[#This Row],[How many hours of a day you work on Excel]],Table8[#Data],2,FALSE)</f>
        <v>5</v>
      </c>
    </row>
    <row r="824" spans="2:15" ht="15" customHeight="1" x14ac:dyDescent="0.2">
      <c r="B824" t="s">
        <v>3651</v>
      </c>
      <c r="C824" s="1">
        <v>41065.446921296294</v>
      </c>
      <c r="D824" s="4">
        <v>110000</v>
      </c>
      <c r="E824">
        <v>110000</v>
      </c>
      <c r="F824" t="s">
        <v>670</v>
      </c>
      <c r="G824" s="10">
        <f>tblSalaries[[#This Row],[clean Salary (in local currency)]]*VLOOKUP(tblSalaries[[#This Row],[Currency]],tblXrate[#Data],2,FALSE)/1000</f>
        <v>87.734690296543263</v>
      </c>
      <c r="H824" t="s">
        <v>1822</v>
      </c>
      <c r="I824" t="s">
        <v>52</v>
      </c>
      <c r="J824" t="s">
        <v>672</v>
      </c>
      <c r="K824" s="10" t="str">
        <f>VLOOKUP(tblSalaries[[#This Row],[Where do you work]],tblCountries[[Actual]:[Mapping2]],3,FALSE)</f>
        <v>Australia &amp; NZ</v>
      </c>
      <c r="L824" t="s">
        <v>9</v>
      </c>
      <c r="M824">
        <v>6</v>
      </c>
      <c r="N824" s="10" t="str">
        <f>VLOOKUP(tblSalaries[[#This Row],[Years of Experience]],Table3[#Data],2,FALSE)</f>
        <v>4-6</v>
      </c>
      <c r="O824" s="10">
        <f>VLOOKUP(tblSalaries[[#This Row],[How many hours of a day you work on Excel]],Table8[#Data],2,FALSE)</f>
        <v>5</v>
      </c>
    </row>
    <row r="825" spans="2:15" ht="15" customHeight="1" x14ac:dyDescent="0.2">
      <c r="B825" t="s">
        <v>3627</v>
      </c>
      <c r="C825" s="1">
        <v>41064.563090277778</v>
      </c>
      <c r="D825" s="4">
        <v>84000</v>
      </c>
      <c r="E825">
        <v>84000</v>
      </c>
      <c r="F825" t="s">
        <v>82</v>
      </c>
      <c r="G825" s="10">
        <f>tblSalaries[[#This Row],[clean Salary (in local currency)]]*VLOOKUP(tblSalaries[[#This Row],[Currency]],tblXrate[#Data],2,FALSE)/1000</f>
        <v>85.672411137821399</v>
      </c>
      <c r="H825" t="s">
        <v>83</v>
      </c>
      <c r="I825" t="s">
        <v>356</v>
      </c>
      <c r="J825" t="s">
        <v>84</v>
      </c>
      <c r="K825" s="10" t="str">
        <f>VLOOKUP(tblSalaries[[#This Row],[Where do you work]],tblCountries[[Actual]:[Mapping2]],3,FALSE)</f>
        <v>Australia &amp; NZ</v>
      </c>
      <c r="L825" t="s">
        <v>9</v>
      </c>
      <c r="M825">
        <v>6</v>
      </c>
      <c r="N825" s="10" t="str">
        <f>VLOOKUP(tblSalaries[[#This Row],[Years of Experience]],Table3[#Data],2,FALSE)</f>
        <v>4-6</v>
      </c>
      <c r="O825" s="10">
        <f>VLOOKUP(tblSalaries[[#This Row],[How many hours of a day you work on Excel]],Table8[#Data],2,FALSE)</f>
        <v>5</v>
      </c>
    </row>
    <row r="826" spans="2:15" ht="15" customHeight="1" x14ac:dyDescent="0.2">
      <c r="B826" t="s">
        <v>3676</v>
      </c>
      <c r="C826" s="1">
        <v>41066.245127314818</v>
      </c>
      <c r="D826" s="4">
        <v>81000</v>
      </c>
      <c r="E826">
        <v>81000</v>
      </c>
      <c r="F826" t="s">
        <v>6</v>
      </c>
      <c r="G826" s="10">
        <f>tblSalaries[[#This Row],[clean Salary (in local currency)]]*VLOOKUP(tblSalaries[[#This Row],[Currency]],tblXrate[#Data],2,FALSE)/1000</f>
        <v>81</v>
      </c>
      <c r="H826" t="s">
        <v>1842</v>
      </c>
      <c r="I826" t="s">
        <v>20</v>
      </c>
      <c r="J826" t="s">
        <v>15</v>
      </c>
      <c r="K826" s="10" t="str">
        <f>VLOOKUP(tblSalaries[[#This Row],[Where do you work]],tblCountries[[Actual]:[Mapping2]],3,FALSE)</f>
        <v>USA</v>
      </c>
      <c r="L826" t="s">
        <v>9</v>
      </c>
      <c r="M826">
        <v>6</v>
      </c>
      <c r="N826" s="10" t="str">
        <f>VLOOKUP(tblSalaries[[#This Row],[Years of Experience]],Table3[#Data],2,FALSE)</f>
        <v>4-6</v>
      </c>
      <c r="O826" s="10">
        <f>VLOOKUP(tblSalaries[[#This Row],[How many hours of a day you work on Excel]],Table8[#Data],2,FALSE)</f>
        <v>5</v>
      </c>
    </row>
    <row r="827" spans="2:15" ht="15" customHeight="1" x14ac:dyDescent="0.2">
      <c r="B827" t="s">
        <v>2635</v>
      </c>
      <c r="C827" s="1">
        <v>41055.490011574075</v>
      </c>
      <c r="D827" s="4" t="s">
        <v>740</v>
      </c>
      <c r="E827">
        <v>4500000</v>
      </c>
      <c r="F827" t="s">
        <v>40</v>
      </c>
      <c r="G827" s="10">
        <f>tblSalaries[[#This Row],[clean Salary (in local currency)]]*VLOOKUP(tblSalaries[[#This Row],[Currency]],tblXrate[#Data],2,FALSE)/1000</f>
        <v>80.135625093491555</v>
      </c>
      <c r="H827" t="s">
        <v>741</v>
      </c>
      <c r="I827" t="s">
        <v>4001</v>
      </c>
      <c r="J827" t="s">
        <v>8</v>
      </c>
      <c r="K827" s="10" t="str">
        <f>VLOOKUP(tblSalaries[[#This Row],[Where do you work]],tblCountries[[Actual]:[Mapping2]],3,FALSE)</f>
        <v>India</v>
      </c>
      <c r="L827" t="s">
        <v>25</v>
      </c>
      <c r="M827">
        <v>6</v>
      </c>
      <c r="N827" s="10" t="str">
        <f>VLOOKUP(tblSalaries[[#This Row],[Years of Experience]],Table3[#Data],2,FALSE)</f>
        <v>4-6</v>
      </c>
      <c r="O827" s="10">
        <f>VLOOKUP(tblSalaries[[#This Row],[How many hours of a day you work on Excel]],Table8[#Data],2,FALSE)</f>
        <v>1.5</v>
      </c>
    </row>
    <row r="828" spans="2:15" ht="15" customHeight="1" x14ac:dyDescent="0.2">
      <c r="B828" t="s">
        <v>3179</v>
      </c>
      <c r="C828" s="1">
        <v>41057.985324074078</v>
      </c>
      <c r="D828" s="4">
        <v>80000</v>
      </c>
      <c r="E828">
        <v>80000</v>
      </c>
      <c r="F828" t="s">
        <v>6</v>
      </c>
      <c r="G828" s="10">
        <f>tblSalaries[[#This Row],[clean Salary (in local currency)]]*VLOOKUP(tblSalaries[[#This Row],[Currency]],tblXrate[#Data],2,FALSE)/1000</f>
        <v>80</v>
      </c>
      <c r="H828" t="s">
        <v>1348</v>
      </c>
      <c r="I828" t="s">
        <v>20</v>
      </c>
      <c r="J828" t="s">
        <v>15</v>
      </c>
      <c r="K828" s="10" t="str">
        <f>VLOOKUP(tblSalaries[[#This Row],[Where do you work]],tblCountries[[Actual]:[Mapping2]],3,FALSE)</f>
        <v>USA</v>
      </c>
      <c r="L828" t="s">
        <v>9</v>
      </c>
      <c r="M828">
        <v>6</v>
      </c>
      <c r="N828" s="10" t="str">
        <f>VLOOKUP(tblSalaries[[#This Row],[Years of Experience]],Table3[#Data],2,FALSE)</f>
        <v>4-6</v>
      </c>
      <c r="O828" s="10">
        <f>VLOOKUP(tblSalaries[[#This Row],[How many hours of a day you work on Excel]],Table8[#Data],2,FALSE)</f>
        <v>5</v>
      </c>
    </row>
    <row r="829" spans="2:15" ht="15" customHeight="1" x14ac:dyDescent="0.2">
      <c r="B829" t="s">
        <v>3206</v>
      </c>
      <c r="C829" s="1">
        <v>41058.070138888892</v>
      </c>
      <c r="D829" s="4">
        <v>80000</v>
      </c>
      <c r="E829">
        <v>80000</v>
      </c>
      <c r="F829" t="s">
        <v>6</v>
      </c>
      <c r="G829" s="10">
        <f>tblSalaries[[#This Row],[clean Salary (in local currency)]]*VLOOKUP(tblSalaries[[#This Row],[Currency]],tblXrate[#Data],2,FALSE)/1000</f>
        <v>80</v>
      </c>
      <c r="H829" t="s">
        <v>1376</v>
      </c>
      <c r="I829" t="s">
        <v>20</v>
      </c>
      <c r="J829" t="s">
        <v>171</v>
      </c>
      <c r="K829" s="10" t="str">
        <f>VLOOKUP(tblSalaries[[#This Row],[Where do you work]],tblCountries[[Actual]:[Mapping2]],3,FALSE)</f>
        <v>East&amp;South Asia</v>
      </c>
      <c r="L829" t="s">
        <v>25</v>
      </c>
      <c r="M829">
        <v>6</v>
      </c>
      <c r="N829" s="10" t="str">
        <f>VLOOKUP(tblSalaries[[#This Row],[Years of Experience]],Table3[#Data],2,FALSE)</f>
        <v>4-6</v>
      </c>
      <c r="O829" s="10">
        <f>VLOOKUP(tblSalaries[[#This Row],[How many hours of a day you work on Excel]],Table8[#Data],2,FALSE)</f>
        <v>1.5</v>
      </c>
    </row>
    <row r="830" spans="2:15" ht="15" customHeight="1" x14ac:dyDescent="0.2">
      <c r="B830" t="s">
        <v>3279</v>
      </c>
      <c r="C830" s="1">
        <v>41058.579155092593</v>
      </c>
      <c r="D830" s="4">
        <v>80000</v>
      </c>
      <c r="E830">
        <v>80000</v>
      </c>
      <c r="F830" t="s">
        <v>6</v>
      </c>
      <c r="G830" s="10">
        <f>tblSalaries[[#This Row],[clean Salary (in local currency)]]*VLOOKUP(tblSalaries[[#This Row],[Currency]],tblXrate[#Data],2,FALSE)/1000</f>
        <v>80</v>
      </c>
      <c r="H830" t="s">
        <v>52</v>
      </c>
      <c r="I830" t="s">
        <v>52</v>
      </c>
      <c r="J830" t="s">
        <v>15</v>
      </c>
      <c r="K830" s="10" t="str">
        <f>VLOOKUP(tblSalaries[[#This Row],[Where do you work]],tblCountries[[Actual]:[Mapping2]],3,FALSE)</f>
        <v>USA</v>
      </c>
      <c r="L830" t="s">
        <v>25</v>
      </c>
      <c r="M830">
        <v>6</v>
      </c>
      <c r="N830" s="10" t="str">
        <f>VLOOKUP(tblSalaries[[#This Row],[Years of Experience]],Table3[#Data],2,FALSE)</f>
        <v>4-6</v>
      </c>
      <c r="O830" s="10">
        <f>VLOOKUP(tblSalaries[[#This Row],[How many hours of a day you work on Excel]],Table8[#Data],2,FALSE)</f>
        <v>1.5</v>
      </c>
    </row>
    <row r="831" spans="2:15" ht="15" customHeight="1" x14ac:dyDescent="0.2">
      <c r="B831" t="s">
        <v>3851</v>
      </c>
      <c r="C831" s="1">
        <v>41077.667939814812</v>
      </c>
      <c r="D831" s="4">
        <v>60000</v>
      </c>
      <c r="E831">
        <v>60000</v>
      </c>
      <c r="F831" t="s">
        <v>22</v>
      </c>
      <c r="G831" s="10">
        <f>tblSalaries[[#This Row],[clean Salary (in local currency)]]*VLOOKUP(tblSalaries[[#This Row],[Currency]],tblXrate[#Data],2,FALSE)/1000</f>
        <v>76.223966339496471</v>
      </c>
      <c r="H831" t="s">
        <v>1977</v>
      </c>
      <c r="I831" t="s">
        <v>52</v>
      </c>
      <c r="J831" t="s">
        <v>24</v>
      </c>
      <c r="K831" s="10" t="str">
        <f>VLOOKUP(tblSalaries[[#This Row],[Where do you work]],tblCountries[[Actual]:[Mapping2]],3,FALSE)</f>
        <v>EU-16</v>
      </c>
      <c r="L831" t="s">
        <v>9</v>
      </c>
      <c r="M831">
        <v>6</v>
      </c>
      <c r="N831" s="10" t="str">
        <f>VLOOKUP(tblSalaries[[#This Row],[Years of Experience]],Table3[#Data],2,FALSE)</f>
        <v>4-6</v>
      </c>
      <c r="O831" s="10">
        <f>VLOOKUP(tblSalaries[[#This Row],[How many hours of a day you work on Excel]],Table8[#Data],2,FALSE)</f>
        <v>5</v>
      </c>
    </row>
    <row r="832" spans="2:15" ht="15" customHeight="1" x14ac:dyDescent="0.2">
      <c r="B832" t="s">
        <v>2895</v>
      </c>
      <c r="C832" s="1">
        <v>41056.655636574076</v>
      </c>
      <c r="D832" s="4">
        <v>75010</v>
      </c>
      <c r="E832">
        <v>75010</v>
      </c>
      <c r="F832" t="s">
        <v>6</v>
      </c>
      <c r="G832" s="10">
        <f>tblSalaries[[#This Row],[clean Salary (in local currency)]]*VLOOKUP(tblSalaries[[#This Row],[Currency]],tblXrate[#Data],2,FALSE)/1000</f>
        <v>75.010000000000005</v>
      </c>
      <c r="H832" t="s">
        <v>459</v>
      </c>
      <c r="I832" t="s">
        <v>20</v>
      </c>
      <c r="J832" t="s">
        <v>15</v>
      </c>
      <c r="K832" s="10" t="str">
        <f>VLOOKUP(tblSalaries[[#This Row],[Where do you work]],tblCountries[[Actual]:[Mapping2]],3,FALSE)</f>
        <v>USA</v>
      </c>
      <c r="L832" t="s">
        <v>18</v>
      </c>
      <c r="M832">
        <v>6</v>
      </c>
      <c r="N832" s="10" t="str">
        <f>VLOOKUP(tblSalaries[[#This Row],[Years of Experience]],Table3[#Data],2,FALSE)</f>
        <v>4-6</v>
      </c>
      <c r="O832" s="10">
        <f>VLOOKUP(tblSalaries[[#This Row],[How many hours of a day you work on Excel]],Table8[#Data],2,FALSE)</f>
        <v>2.5</v>
      </c>
    </row>
    <row r="833" spans="2:15" ht="15" customHeight="1" x14ac:dyDescent="0.2">
      <c r="B833" t="s">
        <v>3674</v>
      </c>
      <c r="C833" s="1">
        <v>41066.135370370372</v>
      </c>
      <c r="D833" s="4">
        <v>73000</v>
      </c>
      <c r="E833">
        <v>73000</v>
      </c>
      <c r="F833" t="s">
        <v>6</v>
      </c>
      <c r="G833" s="10">
        <f>tblSalaries[[#This Row],[clean Salary (in local currency)]]*VLOOKUP(tblSalaries[[#This Row],[Currency]],tblXrate[#Data],2,FALSE)/1000</f>
        <v>73</v>
      </c>
      <c r="H833" t="s">
        <v>1841</v>
      </c>
      <c r="I833" t="s">
        <v>52</v>
      </c>
      <c r="J833" t="s">
        <v>15</v>
      </c>
      <c r="K833" s="10" t="str">
        <f>VLOOKUP(tblSalaries[[#This Row],[Where do you work]],tblCountries[[Actual]:[Mapping2]],3,FALSE)</f>
        <v>USA</v>
      </c>
      <c r="L833" t="s">
        <v>18</v>
      </c>
      <c r="M833">
        <v>6</v>
      </c>
      <c r="N833" s="10" t="str">
        <f>VLOOKUP(tblSalaries[[#This Row],[Years of Experience]],Table3[#Data],2,FALSE)</f>
        <v>4-6</v>
      </c>
      <c r="O833" s="10">
        <f>VLOOKUP(tblSalaries[[#This Row],[How many hours of a day you work on Excel]],Table8[#Data],2,FALSE)</f>
        <v>2.5</v>
      </c>
    </row>
    <row r="834" spans="2:15" ht="15" customHeight="1" x14ac:dyDescent="0.2">
      <c r="B834" t="s">
        <v>3238</v>
      </c>
      <c r="C834" s="1">
        <v>41058.324259259258</v>
      </c>
      <c r="D834" s="4">
        <v>70000</v>
      </c>
      <c r="E834">
        <v>70000</v>
      </c>
      <c r="F834" t="s">
        <v>6</v>
      </c>
      <c r="G834" s="10">
        <f>tblSalaries[[#This Row],[clean Salary (in local currency)]]*VLOOKUP(tblSalaries[[#This Row],[Currency]],tblXrate[#Data],2,FALSE)/1000</f>
        <v>70</v>
      </c>
      <c r="H834" t="s">
        <v>1408</v>
      </c>
      <c r="I834" t="s">
        <v>20</v>
      </c>
      <c r="J834" t="s">
        <v>15</v>
      </c>
      <c r="K834" s="10" t="str">
        <f>VLOOKUP(tblSalaries[[#This Row],[Where do you work]],tblCountries[[Actual]:[Mapping2]],3,FALSE)</f>
        <v>USA</v>
      </c>
      <c r="L834" t="s">
        <v>25</v>
      </c>
      <c r="M834">
        <v>6</v>
      </c>
      <c r="N834" s="10" t="str">
        <f>VLOOKUP(tblSalaries[[#This Row],[Years of Experience]],Table3[#Data],2,FALSE)</f>
        <v>4-6</v>
      </c>
      <c r="O834" s="10">
        <f>VLOOKUP(tblSalaries[[#This Row],[How many hours of a day you work on Excel]],Table8[#Data],2,FALSE)</f>
        <v>1.5</v>
      </c>
    </row>
    <row r="835" spans="2:15" ht="15" customHeight="1" x14ac:dyDescent="0.2">
      <c r="B835" t="s">
        <v>3730</v>
      </c>
      <c r="C835" s="1">
        <v>41068.990405092591</v>
      </c>
      <c r="D835" s="4">
        <v>67000</v>
      </c>
      <c r="E835">
        <v>67000</v>
      </c>
      <c r="F835" t="s">
        <v>6</v>
      </c>
      <c r="G835" s="10">
        <f>tblSalaries[[#This Row],[clean Salary (in local currency)]]*VLOOKUP(tblSalaries[[#This Row],[Currency]],tblXrate[#Data],2,FALSE)/1000</f>
        <v>67</v>
      </c>
      <c r="H835" t="s">
        <v>52</v>
      </c>
      <c r="I835" t="s">
        <v>52</v>
      </c>
      <c r="J835" t="s">
        <v>15</v>
      </c>
      <c r="K835" s="10" t="str">
        <f>VLOOKUP(tblSalaries[[#This Row],[Where do you work]],tblCountries[[Actual]:[Mapping2]],3,FALSE)</f>
        <v>USA</v>
      </c>
      <c r="L835" t="s">
        <v>186</v>
      </c>
      <c r="M835">
        <v>6</v>
      </c>
      <c r="N835" s="10" t="str">
        <f>VLOOKUP(tblSalaries[[#This Row],[Years of Experience]],Table3[#Data],2,FALSE)</f>
        <v>4-6</v>
      </c>
      <c r="O835" s="10">
        <f>VLOOKUP(tblSalaries[[#This Row],[How many hours of a day you work on Excel]],Table8[#Data],2,FALSE)</f>
        <v>0</v>
      </c>
    </row>
    <row r="836" spans="2:15" ht="15" customHeight="1" x14ac:dyDescent="0.2">
      <c r="B836" t="s">
        <v>3833</v>
      </c>
      <c r="C836" s="1">
        <v>41075.99318287037</v>
      </c>
      <c r="D836" s="4">
        <v>67000</v>
      </c>
      <c r="E836">
        <v>67000</v>
      </c>
      <c r="F836" t="s">
        <v>6</v>
      </c>
      <c r="G836" s="10">
        <f>tblSalaries[[#This Row],[clean Salary (in local currency)]]*VLOOKUP(tblSalaries[[#This Row],[Currency]],tblXrate[#Data],2,FALSE)/1000</f>
        <v>67</v>
      </c>
      <c r="H836" t="s">
        <v>1962</v>
      </c>
      <c r="I836" t="s">
        <v>20</v>
      </c>
      <c r="J836" t="s">
        <v>15</v>
      </c>
      <c r="K836" s="10" t="str">
        <f>VLOOKUP(tblSalaries[[#This Row],[Where do you work]],tblCountries[[Actual]:[Mapping2]],3,FALSE)</f>
        <v>USA</v>
      </c>
      <c r="L836" t="s">
        <v>9</v>
      </c>
      <c r="M836">
        <v>6</v>
      </c>
      <c r="N836" s="10" t="str">
        <f>VLOOKUP(tblSalaries[[#This Row],[Years of Experience]],Table3[#Data],2,FALSE)</f>
        <v>4-6</v>
      </c>
      <c r="O836" s="10">
        <f>VLOOKUP(tblSalaries[[#This Row],[How many hours of a day you work on Excel]],Table8[#Data],2,FALSE)</f>
        <v>5</v>
      </c>
    </row>
    <row r="837" spans="2:15" ht="15" customHeight="1" x14ac:dyDescent="0.2">
      <c r="B837" t="s">
        <v>3836</v>
      </c>
      <c r="C837" s="1">
        <v>41076.262418981481</v>
      </c>
      <c r="D837" s="4">
        <v>63000</v>
      </c>
      <c r="E837">
        <v>63000</v>
      </c>
      <c r="F837" t="s">
        <v>6</v>
      </c>
      <c r="G837" s="10">
        <f>tblSalaries[[#This Row],[clean Salary (in local currency)]]*VLOOKUP(tblSalaries[[#This Row],[Currency]],tblXrate[#Data],2,FALSE)/1000</f>
        <v>63</v>
      </c>
      <c r="H837" t="s">
        <v>1965</v>
      </c>
      <c r="I837" t="s">
        <v>20</v>
      </c>
      <c r="J837" t="s">
        <v>15</v>
      </c>
      <c r="K837" s="10" t="str">
        <f>VLOOKUP(tblSalaries[[#This Row],[Where do you work]],tblCountries[[Actual]:[Mapping2]],3,FALSE)</f>
        <v>USA</v>
      </c>
      <c r="L837" t="s">
        <v>9</v>
      </c>
      <c r="M837">
        <v>6</v>
      </c>
      <c r="N837" s="10" t="str">
        <f>VLOOKUP(tblSalaries[[#This Row],[Years of Experience]],Table3[#Data],2,FALSE)</f>
        <v>4-6</v>
      </c>
      <c r="O837" s="10">
        <f>VLOOKUP(tblSalaries[[#This Row],[How many hours of a day you work on Excel]],Table8[#Data],2,FALSE)</f>
        <v>5</v>
      </c>
    </row>
    <row r="838" spans="2:15" ht="15" customHeight="1" x14ac:dyDescent="0.2">
      <c r="B838" t="s">
        <v>3191</v>
      </c>
      <c r="C838" s="1">
        <v>41058.017812500002</v>
      </c>
      <c r="D838" s="4">
        <v>60000</v>
      </c>
      <c r="E838">
        <v>60000</v>
      </c>
      <c r="F838" t="s">
        <v>6</v>
      </c>
      <c r="G838" s="10">
        <f>tblSalaries[[#This Row],[clean Salary (in local currency)]]*VLOOKUP(tblSalaries[[#This Row],[Currency]],tblXrate[#Data],2,FALSE)/1000</f>
        <v>60</v>
      </c>
      <c r="H838" t="s">
        <v>1360</v>
      </c>
      <c r="I838" t="s">
        <v>279</v>
      </c>
      <c r="J838" t="s">
        <v>15</v>
      </c>
      <c r="K838" s="10" t="str">
        <f>VLOOKUP(tblSalaries[[#This Row],[Where do you work]],tblCountries[[Actual]:[Mapping2]],3,FALSE)</f>
        <v>USA</v>
      </c>
      <c r="L838" t="s">
        <v>25</v>
      </c>
      <c r="M838">
        <v>6</v>
      </c>
      <c r="N838" s="10" t="str">
        <f>VLOOKUP(tblSalaries[[#This Row],[Years of Experience]],Table3[#Data],2,FALSE)</f>
        <v>4-6</v>
      </c>
      <c r="O838" s="10">
        <f>VLOOKUP(tblSalaries[[#This Row],[How many hours of a day you work on Excel]],Table8[#Data],2,FALSE)</f>
        <v>1.5</v>
      </c>
    </row>
    <row r="839" spans="2:15" ht="15" customHeight="1" x14ac:dyDescent="0.2">
      <c r="B839" t="s">
        <v>2667</v>
      </c>
      <c r="C839" s="1">
        <v>41055.538298611114</v>
      </c>
      <c r="D839" s="4">
        <v>4700</v>
      </c>
      <c r="E839">
        <v>56400</v>
      </c>
      <c r="F839" t="s">
        <v>6</v>
      </c>
      <c r="G839" s="10">
        <f>tblSalaries[[#This Row],[clean Salary (in local currency)]]*VLOOKUP(tblSalaries[[#This Row],[Currency]],tblXrate[#Data],2,FALSE)/1000</f>
        <v>56.4</v>
      </c>
      <c r="H839" t="s">
        <v>642</v>
      </c>
      <c r="I839" t="s">
        <v>52</v>
      </c>
      <c r="J839" t="s">
        <v>179</v>
      </c>
      <c r="K839" s="10" t="str">
        <f>VLOOKUP(tblSalaries[[#This Row],[Where do you work]],tblCountries[[Actual]:[Mapping2]],3,FALSE)</f>
        <v>Middle East</v>
      </c>
      <c r="L839" t="s">
        <v>18</v>
      </c>
      <c r="M839">
        <v>6</v>
      </c>
      <c r="N839" s="10" t="str">
        <f>VLOOKUP(tblSalaries[[#This Row],[Years of Experience]],Table3[#Data],2,FALSE)</f>
        <v>4-6</v>
      </c>
      <c r="O839" s="10">
        <f>VLOOKUP(tblSalaries[[#This Row],[How many hours of a day you work on Excel]],Table8[#Data],2,FALSE)</f>
        <v>2.5</v>
      </c>
    </row>
    <row r="840" spans="2:15" ht="15" customHeight="1" x14ac:dyDescent="0.2">
      <c r="B840" t="s">
        <v>3092</v>
      </c>
      <c r="C840" s="1">
        <v>41057.698287037034</v>
      </c>
      <c r="D840" s="4" t="s">
        <v>68</v>
      </c>
      <c r="E840">
        <v>35000</v>
      </c>
      <c r="F840" t="s">
        <v>69</v>
      </c>
      <c r="G840" s="10">
        <f>tblSalaries[[#This Row],[clean Salary (in local currency)]]*VLOOKUP(tblSalaries[[#This Row],[Currency]],tblXrate[#Data],2,FALSE)/1000</f>
        <v>55.16623952235495</v>
      </c>
      <c r="H840" t="s">
        <v>1241</v>
      </c>
      <c r="I840" t="s">
        <v>20</v>
      </c>
      <c r="J840" t="s">
        <v>71</v>
      </c>
      <c r="K840" s="10" t="str">
        <f>VLOOKUP(tblSalaries[[#This Row],[Where do you work]],tblCountries[[Actual]:[Mapping2]],3,FALSE)</f>
        <v>UK</v>
      </c>
      <c r="L840" t="s">
        <v>18</v>
      </c>
      <c r="M840">
        <v>6</v>
      </c>
      <c r="N840" s="10" t="str">
        <f>VLOOKUP(tblSalaries[[#This Row],[Years of Experience]],Table3[#Data],2,FALSE)</f>
        <v>4-6</v>
      </c>
      <c r="O840" s="10">
        <f>VLOOKUP(tblSalaries[[#This Row],[How many hours of a day you work on Excel]],Table8[#Data],2,FALSE)</f>
        <v>2.5</v>
      </c>
    </row>
    <row r="841" spans="2:15" ht="15" customHeight="1" x14ac:dyDescent="0.2">
      <c r="B841" t="s">
        <v>3034</v>
      </c>
      <c r="C841" s="1">
        <v>41057.591365740744</v>
      </c>
      <c r="D841" s="4" t="s">
        <v>1187</v>
      </c>
      <c r="E841">
        <v>55000</v>
      </c>
      <c r="F841" t="s">
        <v>6</v>
      </c>
      <c r="G841" s="10">
        <f>tblSalaries[[#This Row],[clean Salary (in local currency)]]*VLOOKUP(tblSalaries[[#This Row],[Currency]],tblXrate[#Data],2,FALSE)/1000</f>
        <v>55</v>
      </c>
      <c r="H841" t="s">
        <v>467</v>
      </c>
      <c r="I841" t="s">
        <v>3999</v>
      </c>
      <c r="J841" t="s">
        <v>416</v>
      </c>
      <c r="K841" s="10" t="str">
        <f>VLOOKUP(tblSalaries[[#This Row],[Where do you work]],tblCountries[[Actual]:[Mapping2]],3,FALSE)</f>
        <v>Middle East</v>
      </c>
      <c r="L841" t="s">
        <v>9</v>
      </c>
      <c r="M841">
        <v>6</v>
      </c>
      <c r="N841" s="10" t="str">
        <f>VLOOKUP(tblSalaries[[#This Row],[Years of Experience]],Table3[#Data],2,FALSE)</f>
        <v>4-6</v>
      </c>
      <c r="O841" s="10">
        <f>VLOOKUP(tblSalaries[[#This Row],[How many hours of a day you work on Excel]],Table8[#Data],2,FALSE)</f>
        <v>5</v>
      </c>
    </row>
    <row r="842" spans="2:15" ht="15" customHeight="1" x14ac:dyDescent="0.2">
      <c r="B842" t="s">
        <v>2954</v>
      </c>
      <c r="C842" s="1">
        <v>41057.274884259263</v>
      </c>
      <c r="D842" s="4">
        <v>100000</v>
      </c>
      <c r="E842">
        <v>100000</v>
      </c>
      <c r="F842" t="s">
        <v>82</v>
      </c>
      <c r="G842" s="10">
        <f>tblSalaries[[#This Row],[clean Salary (in local currency)]]*VLOOKUP(tblSalaries[[#This Row],[Currency]],tblXrate[#Data],2,FALSE)/1000</f>
        <v>101.99096564026357</v>
      </c>
      <c r="H842" t="s">
        <v>76</v>
      </c>
      <c r="I842" t="s">
        <v>356</v>
      </c>
      <c r="J842" t="s">
        <v>84</v>
      </c>
      <c r="K842" s="10" t="str">
        <f>VLOOKUP(tblSalaries[[#This Row],[Where do you work]],tblCountries[[Actual]:[Mapping2]],3,FALSE)</f>
        <v>Australia &amp; NZ</v>
      </c>
      <c r="L842" t="s">
        <v>13</v>
      </c>
      <c r="M842">
        <v>6</v>
      </c>
      <c r="N842" s="10" t="str">
        <f>VLOOKUP(tblSalaries[[#This Row],[Years of Experience]],Table3[#Data],2,FALSE)</f>
        <v>4-6</v>
      </c>
      <c r="O842" s="10">
        <f>VLOOKUP(tblSalaries[[#This Row],[How many hours of a day you work on Excel]],Table8[#Data],2,FALSE)</f>
        <v>8</v>
      </c>
    </row>
    <row r="843" spans="2:15" ht="15" customHeight="1" x14ac:dyDescent="0.2">
      <c r="B843" t="s">
        <v>3688</v>
      </c>
      <c r="C843" s="1">
        <v>41066.888090277775</v>
      </c>
      <c r="D843" s="4">
        <v>100000</v>
      </c>
      <c r="E843">
        <v>100000</v>
      </c>
      <c r="F843" t="s">
        <v>6</v>
      </c>
      <c r="G843" s="10">
        <f>tblSalaries[[#This Row],[clean Salary (in local currency)]]*VLOOKUP(tblSalaries[[#This Row],[Currency]],tblXrate[#Data],2,FALSE)/1000</f>
        <v>100</v>
      </c>
      <c r="H843" t="s">
        <v>1850</v>
      </c>
      <c r="I843" t="s">
        <v>20</v>
      </c>
      <c r="J843" t="s">
        <v>65</v>
      </c>
      <c r="K843" s="10" t="str">
        <f>VLOOKUP(tblSalaries[[#This Row],[Where do you work]],tblCountries[[Actual]:[Mapping2]],3,FALSE)</f>
        <v>Russia &amp; CEE</v>
      </c>
      <c r="L843" t="s">
        <v>13</v>
      </c>
      <c r="M843">
        <v>6</v>
      </c>
      <c r="N843" s="10" t="str">
        <f>VLOOKUP(tblSalaries[[#This Row],[Years of Experience]],Table3[#Data],2,FALSE)</f>
        <v>4-6</v>
      </c>
      <c r="O843" s="10">
        <f>VLOOKUP(tblSalaries[[#This Row],[How many hours of a day you work on Excel]],Table8[#Data],2,FALSE)</f>
        <v>8</v>
      </c>
    </row>
    <row r="844" spans="2:15" ht="15" customHeight="1" x14ac:dyDescent="0.2">
      <c r="B844" t="s">
        <v>2977</v>
      </c>
      <c r="C844" s="1">
        <v>41057.383645833332</v>
      </c>
      <c r="D844" s="4">
        <v>92000</v>
      </c>
      <c r="E844">
        <v>92000</v>
      </c>
      <c r="F844" t="s">
        <v>82</v>
      </c>
      <c r="G844" s="10">
        <f>tblSalaries[[#This Row],[clean Salary (in local currency)]]*VLOOKUP(tblSalaries[[#This Row],[Currency]],tblXrate[#Data],2,FALSE)/1000</f>
        <v>93.831688389042498</v>
      </c>
      <c r="H844" t="s">
        <v>1122</v>
      </c>
      <c r="I844" t="s">
        <v>20</v>
      </c>
      <c r="J844" t="s">
        <v>84</v>
      </c>
      <c r="K844" s="10" t="str">
        <f>VLOOKUP(tblSalaries[[#This Row],[Where do you work]],tblCountries[[Actual]:[Mapping2]],3,FALSE)</f>
        <v>Australia &amp; NZ</v>
      </c>
      <c r="L844" t="s">
        <v>13</v>
      </c>
      <c r="M844">
        <v>6</v>
      </c>
      <c r="N844" s="10" t="str">
        <f>VLOOKUP(tblSalaries[[#This Row],[Years of Experience]],Table3[#Data],2,FALSE)</f>
        <v>4-6</v>
      </c>
      <c r="O844" s="10">
        <f>VLOOKUP(tblSalaries[[#This Row],[How many hours of a day you work on Excel]],Table8[#Data],2,FALSE)</f>
        <v>8</v>
      </c>
    </row>
    <row r="845" spans="2:15" ht="15" customHeight="1" x14ac:dyDescent="0.2">
      <c r="B845" t="s">
        <v>3370</v>
      </c>
      <c r="C845" s="1">
        <v>41058.925787037035</v>
      </c>
      <c r="D845" s="4">
        <v>73500</v>
      </c>
      <c r="E845">
        <v>73500</v>
      </c>
      <c r="F845" t="s">
        <v>6</v>
      </c>
      <c r="G845" s="10">
        <f>tblSalaries[[#This Row],[clean Salary (in local currency)]]*VLOOKUP(tblSalaries[[#This Row],[Currency]],tblXrate[#Data],2,FALSE)/1000</f>
        <v>73.5</v>
      </c>
      <c r="H845" t="s">
        <v>1555</v>
      </c>
      <c r="I845" t="s">
        <v>20</v>
      </c>
      <c r="J845" t="s">
        <v>15</v>
      </c>
      <c r="K845" s="10" t="str">
        <f>VLOOKUP(tblSalaries[[#This Row],[Where do you work]],tblCountries[[Actual]:[Mapping2]],3,FALSE)</f>
        <v>USA</v>
      </c>
      <c r="L845" t="s">
        <v>13</v>
      </c>
      <c r="M845">
        <v>6</v>
      </c>
      <c r="N845" s="10" t="str">
        <f>VLOOKUP(tblSalaries[[#This Row],[Years of Experience]],Table3[#Data],2,FALSE)</f>
        <v>4-6</v>
      </c>
      <c r="O845" s="10">
        <f>VLOOKUP(tblSalaries[[#This Row],[How many hours of a day you work on Excel]],Table8[#Data],2,FALSE)</f>
        <v>8</v>
      </c>
    </row>
    <row r="846" spans="2:15" ht="15" customHeight="1" x14ac:dyDescent="0.2">
      <c r="B846" t="s">
        <v>2563</v>
      </c>
      <c r="C846" s="1">
        <v>41055.266701388886</v>
      </c>
      <c r="D846" s="4">
        <v>55000</v>
      </c>
      <c r="E846">
        <v>55000</v>
      </c>
      <c r="F846" t="s">
        <v>22</v>
      </c>
      <c r="G846" s="10">
        <f>tblSalaries[[#This Row],[clean Salary (in local currency)]]*VLOOKUP(tblSalaries[[#This Row],[Currency]],tblXrate[#Data],2,FALSE)/1000</f>
        <v>69.871969144538426</v>
      </c>
      <c r="H846" t="s">
        <v>647</v>
      </c>
      <c r="I846" t="s">
        <v>20</v>
      </c>
      <c r="J846" t="s">
        <v>628</v>
      </c>
      <c r="K846" s="10" t="str">
        <f>VLOOKUP(tblSalaries[[#This Row],[Where do you work]],tblCountries[[Actual]:[Mapping2]],3,FALSE)</f>
        <v>EU-16</v>
      </c>
      <c r="L846" t="s">
        <v>13</v>
      </c>
      <c r="M846">
        <v>6</v>
      </c>
      <c r="N846" s="10" t="str">
        <f>VLOOKUP(tblSalaries[[#This Row],[Years of Experience]],Table3[#Data],2,FALSE)</f>
        <v>4-6</v>
      </c>
      <c r="O846" s="10">
        <f>VLOOKUP(tblSalaries[[#This Row],[How many hours of a day you work on Excel]],Table8[#Data],2,FALSE)</f>
        <v>8</v>
      </c>
    </row>
    <row r="847" spans="2:15" ht="15" customHeight="1" x14ac:dyDescent="0.2">
      <c r="B847" t="s">
        <v>3652</v>
      </c>
      <c r="C847" s="1">
        <v>41065.529606481483</v>
      </c>
      <c r="D847" s="4" t="s">
        <v>1823</v>
      </c>
      <c r="E847">
        <v>71000</v>
      </c>
      <c r="F847" t="s">
        <v>670</v>
      </c>
      <c r="G847" s="10">
        <f>tblSalaries[[#This Row],[clean Salary (in local currency)]]*VLOOKUP(tblSalaries[[#This Row],[Currency]],tblXrate[#Data],2,FALSE)/1000</f>
        <v>56.628754645950657</v>
      </c>
      <c r="H847" t="s">
        <v>207</v>
      </c>
      <c r="I847" t="s">
        <v>20</v>
      </c>
      <c r="J847" t="s">
        <v>1097</v>
      </c>
      <c r="K847" s="10" t="str">
        <f>VLOOKUP(tblSalaries[[#This Row],[Where do you work]],tblCountries[[Actual]:[Mapping2]],3,FALSE)</f>
        <v>Australia &amp; NZ</v>
      </c>
      <c r="L847" t="s">
        <v>13</v>
      </c>
      <c r="M847">
        <v>6</v>
      </c>
      <c r="N847" s="10" t="str">
        <f>VLOOKUP(tblSalaries[[#This Row],[Years of Experience]],Table3[#Data],2,FALSE)</f>
        <v>4-6</v>
      </c>
      <c r="O847" s="10">
        <f>VLOOKUP(tblSalaries[[#This Row],[How many hours of a day you work on Excel]],Table8[#Data],2,FALSE)</f>
        <v>8</v>
      </c>
    </row>
    <row r="848" spans="2:15" ht="15" customHeight="1" x14ac:dyDescent="0.2">
      <c r="B848" t="s">
        <v>3265</v>
      </c>
      <c r="C848" s="1">
        <v>41058.509745370371</v>
      </c>
      <c r="D848" s="4">
        <v>54000</v>
      </c>
      <c r="E848">
        <v>54000</v>
      </c>
      <c r="F848" t="s">
        <v>6</v>
      </c>
      <c r="G848" s="10">
        <f>tblSalaries[[#This Row],[clean Salary (in local currency)]]*VLOOKUP(tblSalaries[[#This Row],[Currency]],tblXrate[#Data],2,FALSE)/1000</f>
        <v>54</v>
      </c>
      <c r="H848" t="s">
        <v>1439</v>
      </c>
      <c r="I848" t="s">
        <v>20</v>
      </c>
      <c r="J848" t="s">
        <v>15</v>
      </c>
      <c r="K848" s="10" t="str">
        <f>VLOOKUP(tblSalaries[[#This Row],[Where do you work]],tblCountries[[Actual]:[Mapping2]],3,FALSE)</f>
        <v>USA</v>
      </c>
      <c r="L848" t="s">
        <v>13</v>
      </c>
      <c r="M848">
        <v>6</v>
      </c>
      <c r="N848" s="10" t="str">
        <f>VLOOKUP(tblSalaries[[#This Row],[Years of Experience]],Table3[#Data],2,FALSE)</f>
        <v>4-6</v>
      </c>
      <c r="O848" s="10">
        <f>VLOOKUP(tblSalaries[[#This Row],[How many hours of a day you work on Excel]],Table8[#Data],2,FALSE)</f>
        <v>8</v>
      </c>
    </row>
    <row r="849" spans="2:15" ht="15" customHeight="1" x14ac:dyDescent="0.2">
      <c r="B849" t="s">
        <v>3157</v>
      </c>
      <c r="C849" s="1">
        <v>41057.94903935185</v>
      </c>
      <c r="D849" s="4" t="s">
        <v>1318</v>
      </c>
      <c r="E849">
        <v>53000</v>
      </c>
      <c r="F849" t="s">
        <v>86</v>
      </c>
      <c r="G849" s="10">
        <f>tblSalaries[[#This Row],[clean Salary (in local currency)]]*VLOOKUP(tblSalaries[[#This Row],[Currency]],tblXrate[#Data],2,FALSE)/1000</f>
        <v>52.118160720607321</v>
      </c>
      <c r="H849" t="s">
        <v>153</v>
      </c>
      <c r="I849" t="s">
        <v>20</v>
      </c>
      <c r="J849" t="s">
        <v>88</v>
      </c>
      <c r="K849" s="10" t="str">
        <f>VLOOKUP(tblSalaries[[#This Row],[Where do you work]],tblCountries[[Actual]:[Mapping2]],3,FALSE)</f>
        <v>Canada</v>
      </c>
      <c r="L849" t="s">
        <v>9</v>
      </c>
      <c r="M849">
        <v>6</v>
      </c>
      <c r="N849" s="10" t="str">
        <f>VLOOKUP(tblSalaries[[#This Row],[Years of Experience]],Table3[#Data],2,FALSE)</f>
        <v>4-6</v>
      </c>
      <c r="O849" s="10">
        <f>VLOOKUP(tblSalaries[[#This Row],[How many hours of a day you work on Excel]],Table8[#Data],2,FALSE)</f>
        <v>5</v>
      </c>
    </row>
    <row r="850" spans="2:15" ht="15" customHeight="1" x14ac:dyDescent="0.2">
      <c r="B850" t="s">
        <v>3675</v>
      </c>
      <c r="C850" s="1">
        <v>41066.167268518519</v>
      </c>
      <c r="D850" s="4">
        <v>54000</v>
      </c>
      <c r="E850">
        <v>54000</v>
      </c>
      <c r="F850" t="s">
        <v>6</v>
      </c>
      <c r="G850" s="10">
        <f>tblSalaries[[#This Row],[clean Salary (in local currency)]]*VLOOKUP(tblSalaries[[#This Row],[Currency]],tblXrate[#Data],2,FALSE)/1000</f>
        <v>54</v>
      </c>
      <c r="H850" t="s">
        <v>309</v>
      </c>
      <c r="I850" t="s">
        <v>20</v>
      </c>
      <c r="J850" t="s">
        <v>15</v>
      </c>
      <c r="K850" s="10" t="str">
        <f>VLOOKUP(tblSalaries[[#This Row],[Where do you work]],tblCountries[[Actual]:[Mapping2]],3,FALSE)</f>
        <v>USA</v>
      </c>
      <c r="L850" t="s">
        <v>13</v>
      </c>
      <c r="M850">
        <v>6</v>
      </c>
      <c r="N850" s="10" t="str">
        <f>VLOOKUP(tblSalaries[[#This Row],[Years of Experience]],Table3[#Data],2,FALSE)</f>
        <v>4-6</v>
      </c>
      <c r="O850" s="10">
        <f>VLOOKUP(tblSalaries[[#This Row],[How many hours of a day you work on Excel]],Table8[#Data],2,FALSE)</f>
        <v>8</v>
      </c>
    </row>
    <row r="851" spans="2:15" ht="15" customHeight="1" x14ac:dyDescent="0.2">
      <c r="B851" t="s">
        <v>3324</v>
      </c>
      <c r="C851" s="1">
        <v>41058.760277777779</v>
      </c>
      <c r="D851" s="4" t="s">
        <v>137</v>
      </c>
      <c r="E851">
        <v>30000</v>
      </c>
      <c r="F851" t="s">
        <v>69</v>
      </c>
      <c r="G851" s="10">
        <f>tblSalaries[[#This Row],[clean Salary (in local currency)]]*VLOOKUP(tblSalaries[[#This Row],[Currency]],tblXrate[#Data],2,FALSE)/1000</f>
        <v>47.285348162018529</v>
      </c>
      <c r="H851" t="s">
        <v>185</v>
      </c>
      <c r="I851" t="s">
        <v>20</v>
      </c>
      <c r="J851" t="s">
        <v>71</v>
      </c>
      <c r="K851" s="10" t="str">
        <f>VLOOKUP(tblSalaries[[#This Row],[Where do you work]],tblCountries[[Actual]:[Mapping2]],3,FALSE)</f>
        <v>UK</v>
      </c>
      <c r="L851" t="s">
        <v>13</v>
      </c>
      <c r="M851">
        <v>6</v>
      </c>
      <c r="N851" s="10" t="str">
        <f>VLOOKUP(tblSalaries[[#This Row],[Years of Experience]],Table3[#Data],2,FALSE)</f>
        <v>4-6</v>
      </c>
      <c r="O851" s="10">
        <f>VLOOKUP(tblSalaries[[#This Row],[How many hours of a day you work on Excel]],Table8[#Data],2,FALSE)</f>
        <v>8</v>
      </c>
    </row>
    <row r="852" spans="2:15" ht="15" customHeight="1" x14ac:dyDescent="0.2">
      <c r="B852" t="s">
        <v>3364</v>
      </c>
      <c r="C852" s="1">
        <v>41058.910069444442</v>
      </c>
      <c r="D852" s="4">
        <v>39000</v>
      </c>
      <c r="E852">
        <v>39000</v>
      </c>
      <c r="F852" t="s">
        <v>6</v>
      </c>
      <c r="G852" s="10">
        <f>tblSalaries[[#This Row],[clean Salary (in local currency)]]*VLOOKUP(tblSalaries[[#This Row],[Currency]],tblXrate[#Data],2,FALSE)/1000</f>
        <v>39</v>
      </c>
      <c r="H852" t="s">
        <v>1549</v>
      </c>
      <c r="I852" t="s">
        <v>52</v>
      </c>
      <c r="J852" t="s">
        <v>48</v>
      </c>
      <c r="K852" s="10" t="str">
        <f>VLOOKUP(tblSalaries[[#This Row],[Where do you work]],tblCountries[[Actual]:[Mapping2]],3,FALSE)</f>
        <v>Africa</v>
      </c>
      <c r="L852" t="s">
        <v>13</v>
      </c>
      <c r="M852">
        <v>6</v>
      </c>
      <c r="N852" s="10" t="str">
        <f>VLOOKUP(tblSalaries[[#This Row],[Years of Experience]],Table3[#Data],2,FALSE)</f>
        <v>4-6</v>
      </c>
      <c r="O852" s="10">
        <f>VLOOKUP(tblSalaries[[#This Row],[How many hours of a day you work on Excel]],Table8[#Data],2,FALSE)</f>
        <v>8</v>
      </c>
    </row>
    <row r="853" spans="2:15" ht="15" customHeight="1" x14ac:dyDescent="0.2">
      <c r="B853" t="s">
        <v>2867</v>
      </c>
      <c r="C853" s="1">
        <v>41056.480752314812</v>
      </c>
      <c r="D853" s="4">
        <v>26400</v>
      </c>
      <c r="E853">
        <v>26400</v>
      </c>
      <c r="F853" t="s">
        <v>6</v>
      </c>
      <c r="G853" s="10">
        <f>tblSalaries[[#This Row],[clean Salary (in local currency)]]*VLOOKUP(tblSalaries[[#This Row],[Currency]],tblXrate[#Data],2,FALSE)/1000</f>
        <v>26.4</v>
      </c>
      <c r="H853" t="s">
        <v>1006</v>
      </c>
      <c r="I853" t="s">
        <v>20</v>
      </c>
      <c r="J853" t="s">
        <v>179</v>
      </c>
      <c r="K853" s="10" t="str">
        <f>VLOOKUP(tblSalaries[[#This Row],[Where do you work]],tblCountries[[Actual]:[Mapping2]],3,FALSE)</f>
        <v>Middle East</v>
      </c>
      <c r="L853" t="s">
        <v>13</v>
      </c>
      <c r="M853">
        <v>6</v>
      </c>
      <c r="N853" s="10" t="str">
        <f>VLOOKUP(tblSalaries[[#This Row],[Years of Experience]],Table3[#Data],2,FALSE)</f>
        <v>4-6</v>
      </c>
      <c r="O853" s="10">
        <f>VLOOKUP(tblSalaries[[#This Row],[How many hours of a day you work on Excel]],Table8[#Data],2,FALSE)</f>
        <v>8</v>
      </c>
    </row>
    <row r="854" spans="2:15" ht="15" customHeight="1" x14ac:dyDescent="0.2">
      <c r="B854" t="s">
        <v>3687</v>
      </c>
      <c r="C854" s="1">
        <v>41066.862210648149</v>
      </c>
      <c r="D854" s="4">
        <v>22000</v>
      </c>
      <c r="E854">
        <v>22000</v>
      </c>
      <c r="F854" t="s">
        <v>6</v>
      </c>
      <c r="G854" s="10">
        <f>tblSalaries[[#This Row],[clean Salary (in local currency)]]*VLOOKUP(tblSalaries[[#This Row],[Currency]],tblXrate[#Data],2,FALSE)/1000</f>
        <v>22</v>
      </c>
      <c r="H854" t="s">
        <v>1849</v>
      </c>
      <c r="I854" t="s">
        <v>52</v>
      </c>
      <c r="J854" t="s">
        <v>8</v>
      </c>
      <c r="K854" s="10" t="str">
        <f>VLOOKUP(tblSalaries[[#This Row],[Where do you work]],tblCountries[[Actual]:[Mapping2]],3,FALSE)</f>
        <v>India</v>
      </c>
      <c r="L854" t="s">
        <v>13</v>
      </c>
      <c r="M854">
        <v>6</v>
      </c>
      <c r="N854" s="10" t="str">
        <f>VLOOKUP(tblSalaries[[#This Row],[Years of Experience]],Table3[#Data],2,FALSE)</f>
        <v>4-6</v>
      </c>
      <c r="O854" s="10">
        <f>VLOOKUP(tblSalaries[[#This Row],[How many hours of a day you work on Excel]],Table8[#Data],2,FALSE)</f>
        <v>8</v>
      </c>
    </row>
    <row r="855" spans="2:15" ht="15" customHeight="1" x14ac:dyDescent="0.2">
      <c r="B855" t="s">
        <v>2983</v>
      </c>
      <c r="C855" s="1">
        <v>41057.405243055553</v>
      </c>
      <c r="D855" s="4" t="s">
        <v>1128</v>
      </c>
      <c r="E855">
        <v>1200000</v>
      </c>
      <c r="F855" t="s">
        <v>40</v>
      </c>
      <c r="G855" s="10">
        <f>tblSalaries[[#This Row],[clean Salary (in local currency)]]*VLOOKUP(tblSalaries[[#This Row],[Currency]],tblXrate[#Data],2,FALSE)/1000</f>
        <v>21.369500024931082</v>
      </c>
      <c r="H855" t="s">
        <v>76</v>
      </c>
      <c r="I855" t="s">
        <v>356</v>
      </c>
      <c r="J855" t="s">
        <v>8</v>
      </c>
      <c r="K855" s="10" t="str">
        <f>VLOOKUP(tblSalaries[[#This Row],[Where do you work]],tblCountries[[Actual]:[Mapping2]],3,FALSE)</f>
        <v>India</v>
      </c>
      <c r="L855" t="s">
        <v>13</v>
      </c>
      <c r="M855">
        <v>6</v>
      </c>
      <c r="N855" s="10" t="str">
        <f>VLOOKUP(tblSalaries[[#This Row],[Years of Experience]],Table3[#Data],2,FALSE)</f>
        <v>4-6</v>
      </c>
      <c r="O855" s="10">
        <f>VLOOKUP(tblSalaries[[#This Row],[How many hours of a day you work on Excel]],Table8[#Data],2,FALSE)</f>
        <v>8</v>
      </c>
    </row>
    <row r="856" spans="2:15" ht="15" customHeight="1" x14ac:dyDescent="0.2">
      <c r="B856" t="s">
        <v>3003</v>
      </c>
      <c r="C856" s="1">
        <v>41057.506678240738</v>
      </c>
      <c r="D856" s="4" t="s">
        <v>1154</v>
      </c>
      <c r="E856">
        <v>20000</v>
      </c>
      <c r="F856" t="s">
        <v>6</v>
      </c>
      <c r="G856" s="10">
        <f>tblSalaries[[#This Row],[clean Salary (in local currency)]]*VLOOKUP(tblSalaries[[#This Row],[Currency]],tblXrate[#Data],2,FALSE)/1000</f>
        <v>20</v>
      </c>
      <c r="H856" t="s">
        <v>1155</v>
      </c>
      <c r="I856" t="s">
        <v>3999</v>
      </c>
      <c r="J856" t="s">
        <v>1156</v>
      </c>
      <c r="K856" s="10" t="str">
        <f>VLOOKUP(tblSalaries[[#This Row],[Where do you work]],tblCountries[[Actual]:[Mapping2]],3,FALSE)</f>
        <v>Sou&amp;Cen America</v>
      </c>
      <c r="L856" t="s">
        <v>13</v>
      </c>
      <c r="M856">
        <v>6</v>
      </c>
      <c r="N856" s="10" t="str">
        <f>VLOOKUP(tblSalaries[[#This Row],[Years of Experience]],Table3[#Data],2,FALSE)</f>
        <v>4-6</v>
      </c>
      <c r="O856" s="10">
        <f>VLOOKUP(tblSalaries[[#This Row],[How many hours of a day you work on Excel]],Table8[#Data],2,FALSE)</f>
        <v>8</v>
      </c>
    </row>
    <row r="857" spans="2:15" ht="15" customHeight="1" x14ac:dyDescent="0.2">
      <c r="B857" t="s">
        <v>3480</v>
      </c>
      <c r="C857" s="1">
        <v>41059.979143518518</v>
      </c>
      <c r="D857" s="4">
        <v>18000</v>
      </c>
      <c r="E857">
        <v>18000</v>
      </c>
      <c r="F857" t="s">
        <v>6</v>
      </c>
      <c r="G857" s="10">
        <f>tblSalaries[[#This Row],[clean Salary (in local currency)]]*VLOOKUP(tblSalaries[[#This Row],[Currency]],tblXrate[#Data],2,FALSE)/1000</f>
        <v>18</v>
      </c>
      <c r="H857" t="s">
        <v>1658</v>
      </c>
      <c r="I857" t="s">
        <v>20</v>
      </c>
      <c r="J857" t="s">
        <v>8</v>
      </c>
      <c r="K857" s="10" t="str">
        <f>VLOOKUP(tblSalaries[[#This Row],[Where do you work]],tblCountries[[Actual]:[Mapping2]],3,FALSE)</f>
        <v>India</v>
      </c>
      <c r="L857" t="s">
        <v>13</v>
      </c>
      <c r="M857">
        <v>6</v>
      </c>
      <c r="N857" s="10" t="str">
        <f>VLOOKUP(tblSalaries[[#This Row],[Years of Experience]],Table3[#Data],2,FALSE)</f>
        <v>4-6</v>
      </c>
      <c r="O857" s="10">
        <f>VLOOKUP(tblSalaries[[#This Row],[How many hours of a day you work on Excel]],Table8[#Data],2,FALSE)</f>
        <v>8</v>
      </c>
    </row>
    <row r="858" spans="2:15" ht="15" customHeight="1" x14ac:dyDescent="0.2">
      <c r="B858" t="s">
        <v>3431</v>
      </c>
      <c r="C858" s="1">
        <v>41059.567152777781</v>
      </c>
      <c r="D858" s="4">
        <v>1000000</v>
      </c>
      <c r="E858">
        <v>1000000</v>
      </c>
      <c r="F858" t="s">
        <v>40</v>
      </c>
      <c r="G858" s="10">
        <f>tblSalaries[[#This Row],[clean Salary (in local currency)]]*VLOOKUP(tblSalaries[[#This Row],[Currency]],tblXrate[#Data],2,FALSE)/1000</f>
        <v>17.807916687442567</v>
      </c>
      <c r="H858" t="s">
        <v>1604</v>
      </c>
      <c r="I858" t="s">
        <v>52</v>
      </c>
      <c r="J858" t="s">
        <v>8</v>
      </c>
      <c r="K858" s="10" t="str">
        <f>VLOOKUP(tblSalaries[[#This Row],[Where do you work]],tblCountries[[Actual]:[Mapping2]],3,FALSE)</f>
        <v>India</v>
      </c>
      <c r="L858" t="s">
        <v>13</v>
      </c>
      <c r="M858">
        <v>6</v>
      </c>
      <c r="N858" s="10" t="str">
        <f>VLOOKUP(tblSalaries[[#This Row],[Years of Experience]],Table3[#Data],2,FALSE)</f>
        <v>4-6</v>
      </c>
      <c r="O858" s="10">
        <f>VLOOKUP(tblSalaries[[#This Row],[How many hours of a day you work on Excel]],Table8[#Data],2,FALSE)</f>
        <v>8</v>
      </c>
    </row>
    <row r="859" spans="2:15" ht="15" customHeight="1" x14ac:dyDescent="0.2">
      <c r="B859" t="s">
        <v>2830</v>
      </c>
      <c r="C859" s="1">
        <v>41055.991365740738</v>
      </c>
      <c r="D859" s="4" t="s">
        <v>967</v>
      </c>
      <c r="E859">
        <v>13000</v>
      </c>
      <c r="F859" t="s">
        <v>6</v>
      </c>
      <c r="G859" s="10">
        <f>tblSalaries[[#This Row],[clean Salary (in local currency)]]*VLOOKUP(tblSalaries[[#This Row],[Currency]],tblXrate[#Data],2,FALSE)/1000</f>
        <v>13</v>
      </c>
      <c r="H859" t="s">
        <v>207</v>
      </c>
      <c r="I859" t="s">
        <v>20</v>
      </c>
      <c r="J859" t="s">
        <v>8</v>
      </c>
      <c r="K859" s="10" t="str">
        <f>VLOOKUP(tblSalaries[[#This Row],[Where do you work]],tblCountries[[Actual]:[Mapping2]],3,FALSE)</f>
        <v>India</v>
      </c>
      <c r="L859" t="s">
        <v>13</v>
      </c>
      <c r="M859">
        <v>6</v>
      </c>
      <c r="N859" s="10" t="str">
        <f>VLOOKUP(tblSalaries[[#This Row],[Years of Experience]],Table3[#Data],2,FALSE)</f>
        <v>4-6</v>
      </c>
      <c r="O859" s="10">
        <f>VLOOKUP(tblSalaries[[#This Row],[How many hours of a day you work on Excel]],Table8[#Data],2,FALSE)</f>
        <v>8</v>
      </c>
    </row>
    <row r="860" spans="2:15" ht="15" customHeight="1" x14ac:dyDescent="0.2">
      <c r="B860" t="s">
        <v>3635</v>
      </c>
      <c r="C860" s="1">
        <v>41064.927777777775</v>
      </c>
      <c r="D860" s="4">
        <v>13000</v>
      </c>
      <c r="E860">
        <v>13000</v>
      </c>
      <c r="F860" t="s">
        <v>6</v>
      </c>
      <c r="G860" s="10">
        <f>tblSalaries[[#This Row],[clean Salary (in local currency)]]*VLOOKUP(tblSalaries[[#This Row],[Currency]],tblXrate[#Data],2,FALSE)/1000</f>
        <v>13</v>
      </c>
      <c r="H860" t="s">
        <v>1803</v>
      </c>
      <c r="I860" t="s">
        <v>20</v>
      </c>
      <c r="J860" t="s">
        <v>1804</v>
      </c>
      <c r="K860" s="10" t="str">
        <f>VLOOKUP(tblSalaries[[#This Row],[Where do you work]],tblCountries[[Actual]:[Mapping2]],3,FALSE)</f>
        <v>EU-16</v>
      </c>
      <c r="L860" t="s">
        <v>13</v>
      </c>
      <c r="M860">
        <v>6</v>
      </c>
      <c r="N860" s="10" t="str">
        <f>VLOOKUP(tblSalaries[[#This Row],[Years of Experience]],Table3[#Data],2,FALSE)</f>
        <v>4-6</v>
      </c>
      <c r="O860" s="10">
        <f>VLOOKUP(tblSalaries[[#This Row],[How many hours of a day you work on Excel]],Table8[#Data],2,FALSE)</f>
        <v>8</v>
      </c>
    </row>
    <row r="861" spans="2:15" ht="15" customHeight="1" x14ac:dyDescent="0.2">
      <c r="B861" t="s">
        <v>2999</v>
      </c>
      <c r="C861" s="1">
        <v>41057.48542824074</v>
      </c>
      <c r="D861" s="4" t="s">
        <v>1148</v>
      </c>
      <c r="E861">
        <v>640000</v>
      </c>
      <c r="F861" t="s">
        <v>40</v>
      </c>
      <c r="G861" s="10">
        <f>tblSalaries[[#This Row],[clean Salary (in local currency)]]*VLOOKUP(tblSalaries[[#This Row],[Currency]],tblXrate[#Data],2,FALSE)/1000</f>
        <v>11.397066679963244</v>
      </c>
      <c r="H861" t="s">
        <v>1149</v>
      </c>
      <c r="I861" t="s">
        <v>20</v>
      </c>
      <c r="J861" t="s">
        <v>8</v>
      </c>
      <c r="K861" s="10" t="str">
        <f>VLOOKUP(tblSalaries[[#This Row],[Where do you work]],tblCountries[[Actual]:[Mapping2]],3,FALSE)</f>
        <v>India</v>
      </c>
      <c r="L861" t="s">
        <v>13</v>
      </c>
      <c r="M861">
        <v>6</v>
      </c>
      <c r="N861" s="10" t="str">
        <f>VLOOKUP(tblSalaries[[#This Row],[Years of Experience]],Table3[#Data],2,FALSE)</f>
        <v>4-6</v>
      </c>
      <c r="O861" s="10">
        <f>VLOOKUP(tblSalaries[[#This Row],[How many hours of a day you work on Excel]],Table8[#Data],2,FALSE)</f>
        <v>8</v>
      </c>
    </row>
    <row r="862" spans="2:15" ht="15" customHeight="1" x14ac:dyDescent="0.2">
      <c r="B862" t="s">
        <v>3571</v>
      </c>
      <c r="C862" s="1">
        <v>41061.852349537039</v>
      </c>
      <c r="D862" s="4">
        <v>10000</v>
      </c>
      <c r="E862">
        <v>10000</v>
      </c>
      <c r="F862" t="s">
        <v>6</v>
      </c>
      <c r="G862" s="10">
        <f>tblSalaries[[#This Row],[clean Salary (in local currency)]]*VLOOKUP(tblSalaries[[#This Row],[Currency]],tblXrate[#Data],2,FALSE)/1000</f>
        <v>10</v>
      </c>
      <c r="H862" t="s">
        <v>360</v>
      </c>
      <c r="I862" t="s">
        <v>3999</v>
      </c>
      <c r="J862" t="s">
        <v>8</v>
      </c>
      <c r="K862" s="10" t="str">
        <f>VLOOKUP(tblSalaries[[#This Row],[Where do you work]],tblCountries[[Actual]:[Mapping2]],3,FALSE)</f>
        <v>India</v>
      </c>
      <c r="L862" t="s">
        <v>13</v>
      </c>
      <c r="M862">
        <v>6</v>
      </c>
      <c r="N862" s="10" t="str">
        <f>VLOOKUP(tblSalaries[[#This Row],[Years of Experience]],Table3[#Data],2,FALSE)</f>
        <v>4-6</v>
      </c>
      <c r="O862" s="10">
        <f>VLOOKUP(tblSalaries[[#This Row],[How many hours of a day you work on Excel]],Table8[#Data],2,FALSE)</f>
        <v>8</v>
      </c>
    </row>
    <row r="863" spans="2:15" ht="15" customHeight="1" x14ac:dyDescent="0.2">
      <c r="B863" t="s">
        <v>2904</v>
      </c>
      <c r="C863" s="1">
        <v>41056.720081018517</v>
      </c>
      <c r="D863" s="4" t="s">
        <v>1053</v>
      </c>
      <c r="E863">
        <v>486000</v>
      </c>
      <c r="F863" t="s">
        <v>40</v>
      </c>
      <c r="G863" s="10">
        <f>tblSalaries[[#This Row],[clean Salary (in local currency)]]*VLOOKUP(tblSalaries[[#This Row],[Currency]],tblXrate[#Data],2,FALSE)/1000</f>
        <v>8.654647510097087</v>
      </c>
      <c r="H863" t="s">
        <v>1054</v>
      </c>
      <c r="I863" t="s">
        <v>52</v>
      </c>
      <c r="J863" t="s">
        <v>8</v>
      </c>
      <c r="K863" s="10" t="str">
        <f>VLOOKUP(tblSalaries[[#This Row],[Where do you work]],tblCountries[[Actual]:[Mapping2]],3,FALSE)</f>
        <v>India</v>
      </c>
      <c r="L863" t="s">
        <v>13</v>
      </c>
      <c r="M863">
        <v>6</v>
      </c>
      <c r="N863" s="10" t="str">
        <f>VLOOKUP(tblSalaries[[#This Row],[Years of Experience]],Table3[#Data],2,FALSE)</f>
        <v>4-6</v>
      </c>
      <c r="O863" s="10">
        <f>VLOOKUP(tblSalaries[[#This Row],[How many hours of a day you work on Excel]],Table8[#Data],2,FALSE)</f>
        <v>8</v>
      </c>
    </row>
    <row r="864" spans="2:15" ht="15" customHeight="1" x14ac:dyDescent="0.2">
      <c r="B864" t="s">
        <v>3648</v>
      </c>
      <c r="C864" s="1">
        <v>41065.210648148146</v>
      </c>
      <c r="D864" s="4">
        <v>48500</v>
      </c>
      <c r="E864">
        <v>48500</v>
      </c>
      <c r="F864" t="s">
        <v>6</v>
      </c>
      <c r="G864" s="10">
        <f>tblSalaries[[#This Row],[clean Salary (in local currency)]]*VLOOKUP(tblSalaries[[#This Row],[Currency]],tblXrate[#Data],2,FALSE)/1000</f>
        <v>48.5</v>
      </c>
      <c r="H864" t="s">
        <v>1819</v>
      </c>
      <c r="I864" t="s">
        <v>20</v>
      </c>
      <c r="J864" t="s">
        <v>15</v>
      </c>
      <c r="K864" s="10" t="str">
        <f>VLOOKUP(tblSalaries[[#This Row],[Where do you work]],tblCountries[[Actual]:[Mapping2]],3,FALSE)</f>
        <v>USA</v>
      </c>
      <c r="L864" t="s">
        <v>9</v>
      </c>
      <c r="M864">
        <v>6</v>
      </c>
      <c r="N864" s="10" t="str">
        <f>VLOOKUP(tblSalaries[[#This Row],[Years of Experience]],Table3[#Data],2,FALSE)</f>
        <v>4-6</v>
      </c>
      <c r="O864" s="10">
        <f>VLOOKUP(tblSalaries[[#This Row],[How many hours of a day you work on Excel]],Table8[#Data],2,FALSE)</f>
        <v>5</v>
      </c>
    </row>
    <row r="865" spans="2:15" ht="15" customHeight="1" x14ac:dyDescent="0.2">
      <c r="B865" t="s">
        <v>3878</v>
      </c>
      <c r="C865" s="1">
        <v>41080.071666666663</v>
      </c>
      <c r="D865" s="4">
        <v>700</v>
      </c>
      <c r="E865">
        <v>8400</v>
      </c>
      <c r="F865" t="s">
        <v>6</v>
      </c>
      <c r="G865" s="10">
        <f>tblSalaries[[#This Row],[clean Salary (in local currency)]]*VLOOKUP(tblSalaries[[#This Row],[Currency]],tblXrate[#Data],2,FALSE)/1000</f>
        <v>8.4</v>
      </c>
      <c r="H865" t="s">
        <v>931</v>
      </c>
      <c r="I865" t="s">
        <v>3999</v>
      </c>
      <c r="J865" t="s">
        <v>8</v>
      </c>
      <c r="K865" s="10" t="str">
        <f>VLOOKUP(tblSalaries[[#This Row],[Where do you work]],tblCountries[[Actual]:[Mapping2]],3,FALSE)</f>
        <v>India</v>
      </c>
      <c r="L865" t="s">
        <v>13</v>
      </c>
      <c r="M865">
        <v>6</v>
      </c>
      <c r="N865" s="10" t="str">
        <f>VLOOKUP(tblSalaries[[#This Row],[Years of Experience]],Table3[#Data],2,FALSE)</f>
        <v>4-6</v>
      </c>
      <c r="O865" s="10">
        <f>VLOOKUP(tblSalaries[[#This Row],[How many hours of a day you work on Excel]],Table8[#Data],2,FALSE)</f>
        <v>8</v>
      </c>
    </row>
    <row r="866" spans="2:15" ht="15" customHeight="1" x14ac:dyDescent="0.2">
      <c r="B866" t="s">
        <v>2744</v>
      </c>
      <c r="C866" s="1">
        <v>41055.685127314813</v>
      </c>
      <c r="D866" s="4" t="s">
        <v>860</v>
      </c>
      <c r="E866">
        <v>360000</v>
      </c>
      <c r="F866" t="s">
        <v>40</v>
      </c>
      <c r="G866" s="10">
        <f>tblSalaries[[#This Row],[clean Salary (in local currency)]]*VLOOKUP(tblSalaries[[#This Row],[Currency]],tblXrate[#Data],2,FALSE)/1000</f>
        <v>6.4108500074793247</v>
      </c>
      <c r="H866" t="s">
        <v>861</v>
      </c>
      <c r="I866" t="s">
        <v>52</v>
      </c>
      <c r="J866" t="s">
        <v>8</v>
      </c>
      <c r="K866" s="10" t="str">
        <f>VLOOKUP(tblSalaries[[#This Row],[Where do you work]],tblCountries[[Actual]:[Mapping2]],3,FALSE)</f>
        <v>India</v>
      </c>
      <c r="L866" t="s">
        <v>13</v>
      </c>
      <c r="M866">
        <v>6</v>
      </c>
      <c r="N866" s="10" t="str">
        <f>VLOOKUP(tblSalaries[[#This Row],[Years of Experience]],Table3[#Data],2,FALSE)</f>
        <v>4-6</v>
      </c>
      <c r="O866" s="10">
        <f>VLOOKUP(tblSalaries[[#This Row],[How many hours of a day you work on Excel]],Table8[#Data],2,FALSE)</f>
        <v>8</v>
      </c>
    </row>
    <row r="867" spans="2:15" ht="15" customHeight="1" x14ac:dyDescent="0.2">
      <c r="B867" t="s">
        <v>3259</v>
      </c>
      <c r="C867" s="1">
        <v>41058.452106481483</v>
      </c>
      <c r="D867" s="4" t="s">
        <v>1431</v>
      </c>
      <c r="E867">
        <v>360000</v>
      </c>
      <c r="F867" t="s">
        <v>40</v>
      </c>
      <c r="G867" s="10">
        <f>tblSalaries[[#This Row],[clean Salary (in local currency)]]*VLOOKUP(tblSalaries[[#This Row],[Currency]],tblXrate[#Data],2,FALSE)/1000</f>
        <v>6.4108500074793247</v>
      </c>
      <c r="H867" t="s">
        <v>1432</v>
      </c>
      <c r="I867" t="s">
        <v>52</v>
      </c>
      <c r="J867" t="s">
        <v>8</v>
      </c>
      <c r="K867" s="10" t="str">
        <f>VLOOKUP(tblSalaries[[#This Row],[Where do you work]],tblCountries[[Actual]:[Mapping2]],3,FALSE)</f>
        <v>India</v>
      </c>
      <c r="L867" t="s">
        <v>13</v>
      </c>
      <c r="M867">
        <v>6</v>
      </c>
      <c r="N867" s="10" t="str">
        <f>VLOOKUP(tblSalaries[[#This Row],[Years of Experience]],Table3[#Data],2,FALSE)</f>
        <v>4-6</v>
      </c>
      <c r="O867" s="10">
        <f>VLOOKUP(tblSalaries[[#This Row],[How many hours of a day you work on Excel]],Table8[#Data],2,FALSE)</f>
        <v>8</v>
      </c>
    </row>
    <row r="868" spans="2:15" ht="15" customHeight="1" x14ac:dyDescent="0.2">
      <c r="B868" t="s">
        <v>3290</v>
      </c>
      <c r="C868" s="1">
        <v>41058.627905092595</v>
      </c>
      <c r="D868" s="4" t="s">
        <v>1472</v>
      </c>
      <c r="E868">
        <v>360000</v>
      </c>
      <c r="F868" t="s">
        <v>40</v>
      </c>
      <c r="G868" s="10">
        <f>tblSalaries[[#This Row],[clean Salary (in local currency)]]*VLOOKUP(tblSalaries[[#This Row],[Currency]],tblXrate[#Data],2,FALSE)/1000</f>
        <v>6.4108500074793247</v>
      </c>
      <c r="H868" t="s">
        <v>1473</v>
      </c>
      <c r="I868" t="s">
        <v>20</v>
      </c>
      <c r="J868" t="s">
        <v>8</v>
      </c>
      <c r="K868" s="10" t="str">
        <f>VLOOKUP(tblSalaries[[#This Row],[Where do you work]],tblCountries[[Actual]:[Mapping2]],3,FALSE)</f>
        <v>India</v>
      </c>
      <c r="L868" t="s">
        <v>13</v>
      </c>
      <c r="M868">
        <v>6</v>
      </c>
      <c r="N868" s="10" t="str">
        <f>VLOOKUP(tblSalaries[[#This Row],[Years of Experience]],Table3[#Data],2,FALSE)</f>
        <v>4-6</v>
      </c>
      <c r="O868" s="10">
        <f>VLOOKUP(tblSalaries[[#This Row],[How many hours of a day you work on Excel]],Table8[#Data],2,FALSE)</f>
        <v>8</v>
      </c>
    </row>
    <row r="869" spans="2:15" ht="15" customHeight="1" x14ac:dyDescent="0.2">
      <c r="B869" t="s">
        <v>3875</v>
      </c>
      <c r="C869" s="1">
        <v>41080.019375000003</v>
      </c>
      <c r="D869" s="4" t="s">
        <v>1994</v>
      </c>
      <c r="E869">
        <v>276000</v>
      </c>
      <c r="F869" t="s">
        <v>40</v>
      </c>
      <c r="G869" s="10">
        <f>tblSalaries[[#This Row],[clean Salary (in local currency)]]*VLOOKUP(tblSalaries[[#This Row],[Currency]],tblXrate[#Data],2,FALSE)/1000</f>
        <v>4.9149850057341489</v>
      </c>
      <c r="H869" t="s">
        <v>1995</v>
      </c>
      <c r="I869" t="s">
        <v>3999</v>
      </c>
      <c r="J869" t="s">
        <v>8</v>
      </c>
      <c r="K869" s="10" t="str">
        <f>VLOOKUP(tblSalaries[[#This Row],[Where do you work]],tblCountries[[Actual]:[Mapping2]],3,FALSE)</f>
        <v>India</v>
      </c>
      <c r="L869" t="s">
        <v>13</v>
      </c>
      <c r="M869">
        <v>6</v>
      </c>
      <c r="N869" s="10" t="str">
        <f>VLOOKUP(tblSalaries[[#This Row],[Years of Experience]],Table3[#Data],2,FALSE)</f>
        <v>4-6</v>
      </c>
      <c r="O869" s="10">
        <f>VLOOKUP(tblSalaries[[#This Row],[How many hours of a day you work on Excel]],Table8[#Data],2,FALSE)</f>
        <v>8</v>
      </c>
    </row>
    <row r="870" spans="2:15" ht="15" customHeight="1" x14ac:dyDescent="0.2">
      <c r="B870" t="s">
        <v>2572</v>
      </c>
      <c r="C870" s="1">
        <v>41055.296412037038</v>
      </c>
      <c r="D870" s="4" t="s">
        <v>677</v>
      </c>
      <c r="E870">
        <v>4285</v>
      </c>
      <c r="F870" t="s">
        <v>6</v>
      </c>
      <c r="G870" s="10">
        <f>tblSalaries[[#This Row],[clean Salary (in local currency)]]*VLOOKUP(tblSalaries[[#This Row],[Currency]],tblXrate[#Data],2,FALSE)/1000</f>
        <v>4.2850000000000001</v>
      </c>
      <c r="H870" t="s">
        <v>678</v>
      </c>
      <c r="I870" t="s">
        <v>20</v>
      </c>
      <c r="J870" t="s">
        <v>8</v>
      </c>
      <c r="K870" s="10" t="str">
        <f>VLOOKUP(tblSalaries[[#This Row],[Where do you work]],tblCountries[[Actual]:[Mapping2]],3,FALSE)</f>
        <v>India</v>
      </c>
      <c r="L870" t="s">
        <v>13</v>
      </c>
      <c r="M870">
        <v>6</v>
      </c>
      <c r="N870" s="10" t="str">
        <f>VLOOKUP(tblSalaries[[#This Row],[Years of Experience]],Table3[#Data],2,FALSE)</f>
        <v>4-6</v>
      </c>
      <c r="O870" s="10">
        <f>VLOOKUP(tblSalaries[[#This Row],[How many hours of a day you work on Excel]],Table8[#Data],2,FALSE)</f>
        <v>8</v>
      </c>
    </row>
    <row r="871" spans="2:15" ht="15" customHeight="1" x14ac:dyDescent="0.2">
      <c r="B871" t="s">
        <v>2619</v>
      </c>
      <c r="C871" s="1">
        <v>41055.460972222223</v>
      </c>
      <c r="D871" s="4">
        <v>4000</v>
      </c>
      <c r="E871">
        <v>4000</v>
      </c>
      <c r="F871" t="s">
        <v>6</v>
      </c>
      <c r="G871" s="10">
        <f>tblSalaries[[#This Row],[clean Salary (in local currency)]]*VLOOKUP(tblSalaries[[#This Row],[Currency]],tblXrate[#Data],2,FALSE)/1000</f>
        <v>4</v>
      </c>
      <c r="H871" t="s">
        <v>721</v>
      </c>
      <c r="I871" t="s">
        <v>3999</v>
      </c>
      <c r="J871" t="s">
        <v>8</v>
      </c>
      <c r="K871" s="10" t="str">
        <f>VLOOKUP(tblSalaries[[#This Row],[Where do you work]],tblCountries[[Actual]:[Mapping2]],3,FALSE)</f>
        <v>India</v>
      </c>
      <c r="L871" t="s">
        <v>13</v>
      </c>
      <c r="M871">
        <v>6</v>
      </c>
      <c r="N871" s="10" t="str">
        <f>VLOOKUP(tblSalaries[[#This Row],[Years of Experience]],Table3[#Data],2,FALSE)</f>
        <v>4-6</v>
      </c>
      <c r="O871" s="10">
        <f>VLOOKUP(tblSalaries[[#This Row],[How many hours of a day you work on Excel]],Table8[#Data],2,FALSE)</f>
        <v>8</v>
      </c>
    </row>
    <row r="872" spans="2:15" ht="15" customHeight="1" x14ac:dyDescent="0.2">
      <c r="B872" t="s">
        <v>3453</v>
      </c>
      <c r="C872" s="1">
        <v>41059.760740740741</v>
      </c>
      <c r="D872" s="4">
        <v>4000</v>
      </c>
      <c r="E872">
        <v>4000</v>
      </c>
      <c r="F872" t="s">
        <v>6</v>
      </c>
      <c r="G872" s="10">
        <f>tblSalaries[[#This Row],[clean Salary (in local currency)]]*VLOOKUP(tblSalaries[[#This Row],[Currency]],tblXrate[#Data],2,FALSE)/1000</f>
        <v>4</v>
      </c>
      <c r="H872" t="s">
        <v>1633</v>
      </c>
      <c r="I872" t="s">
        <v>20</v>
      </c>
      <c r="J872" t="s">
        <v>8</v>
      </c>
      <c r="K872" s="10" t="str">
        <f>VLOOKUP(tblSalaries[[#This Row],[Where do you work]],tblCountries[[Actual]:[Mapping2]],3,FALSE)</f>
        <v>India</v>
      </c>
      <c r="L872" t="s">
        <v>13</v>
      </c>
      <c r="M872">
        <v>6</v>
      </c>
      <c r="N872" s="10" t="str">
        <f>VLOOKUP(tblSalaries[[#This Row],[Years of Experience]],Table3[#Data],2,FALSE)</f>
        <v>4-6</v>
      </c>
      <c r="O872" s="10">
        <f>VLOOKUP(tblSalaries[[#This Row],[How many hours of a day you work on Excel]],Table8[#Data],2,FALSE)</f>
        <v>8</v>
      </c>
    </row>
    <row r="873" spans="2:15" ht="15" customHeight="1" x14ac:dyDescent="0.2">
      <c r="B873" t="s">
        <v>2927</v>
      </c>
      <c r="C873" s="1">
        <v>41056.988437499997</v>
      </c>
      <c r="D873" s="4">
        <v>290</v>
      </c>
      <c r="E873">
        <v>3480</v>
      </c>
      <c r="F873" t="s">
        <v>6</v>
      </c>
      <c r="G873" s="10">
        <f>tblSalaries[[#This Row],[clean Salary (in local currency)]]*VLOOKUP(tblSalaries[[#This Row],[Currency]],tblXrate[#Data],2,FALSE)/1000</f>
        <v>3.48</v>
      </c>
      <c r="H873" t="s">
        <v>1075</v>
      </c>
      <c r="I873" t="s">
        <v>52</v>
      </c>
      <c r="J873" t="s">
        <v>17</v>
      </c>
      <c r="K873" s="10" t="str">
        <f>VLOOKUP(tblSalaries[[#This Row],[Where do you work]],tblCountries[[Actual]:[Mapping2]],3,FALSE)</f>
        <v>East&amp;South Asia</v>
      </c>
      <c r="L873" t="s">
        <v>13</v>
      </c>
      <c r="M873">
        <v>6</v>
      </c>
      <c r="N873" s="10" t="str">
        <f>VLOOKUP(tblSalaries[[#This Row],[Years of Experience]],Table3[#Data],2,FALSE)</f>
        <v>4-6</v>
      </c>
      <c r="O873" s="10">
        <f>VLOOKUP(tblSalaries[[#This Row],[How many hours of a day you work on Excel]],Table8[#Data],2,FALSE)</f>
        <v>8</v>
      </c>
    </row>
    <row r="874" spans="2:15" ht="15" customHeight="1" x14ac:dyDescent="0.2">
      <c r="B874" t="s">
        <v>3658</v>
      </c>
      <c r="C874" s="1">
        <v>41065.833043981482</v>
      </c>
      <c r="D874" s="4">
        <v>33000</v>
      </c>
      <c r="E874">
        <v>33000</v>
      </c>
      <c r="F874" t="s">
        <v>22</v>
      </c>
      <c r="G874" s="10">
        <f>tblSalaries[[#This Row],[clean Salary (in local currency)]]*VLOOKUP(tblSalaries[[#This Row],[Currency]],tblXrate[#Data],2,FALSE)/1000</f>
        <v>41.92318148672306</v>
      </c>
      <c r="H874" t="s">
        <v>1513</v>
      </c>
      <c r="I874" t="s">
        <v>20</v>
      </c>
      <c r="J874" t="s">
        <v>1826</v>
      </c>
      <c r="K874" s="10" t="str">
        <f>VLOOKUP(tblSalaries[[#This Row],[Where do you work]],tblCountries[[Actual]:[Mapping2]],3,FALSE)</f>
        <v>EU-16</v>
      </c>
      <c r="L874" t="s">
        <v>9</v>
      </c>
      <c r="M874">
        <v>6</v>
      </c>
      <c r="N874" s="10" t="str">
        <f>VLOOKUP(tblSalaries[[#This Row],[Years of Experience]],Table3[#Data],2,FALSE)</f>
        <v>4-6</v>
      </c>
      <c r="O874" s="10">
        <f>VLOOKUP(tblSalaries[[#This Row],[How many hours of a day you work on Excel]],Table8[#Data],2,FALSE)</f>
        <v>5</v>
      </c>
    </row>
    <row r="875" spans="2:15" ht="15" customHeight="1" x14ac:dyDescent="0.2">
      <c r="B875" t="s">
        <v>3394</v>
      </c>
      <c r="C875" s="1">
        <v>41059.029745370368</v>
      </c>
      <c r="D875" s="4">
        <v>40000</v>
      </c>
      <c r="E875">
        <v>40000</v>
      </c>
      <c r="F875" t="s">
        <v>6</v>
      </c>
      <c r="G875" s="10">
        <f>tblSalaries[[#This Row],[clean Salary (in local currency)]]*VLOOKUP(tblSalaries[[#This Row],[Currency]],tblXrate[#Data],2,FALSE)/1000</f>
        <v>40</v>
      </c>
      <c r="H875" t="s">
        <v>621</v>
      </c>
      <c r="I875" t="s">
        <v>20</v>
      </c>
      <c r="J875" t="s">
        <v>15</v>
      </c>
      <c r="K875" s="10" t="str">
        <f>VLOOKUP(tblSalaries[[#This Row],[Where do you work]],tblCountries[[Actual]:[Mapping2]],3,FALSE)</f>
        <v>USA</v>
      </c>
      <c r="L875" t="s">
        <v>18</v>
      </c>
      <c r="M875">
        <v>6</v>
      </c>
      <c r="N875" s="10" t="str">
        <f>VLOOKUP(tblSalaries[[#This Row],[Years of Experience]],Table3[#Data],2,FALSE)</f>
        <v>4-6</v>
      </c>
      <c r="O875" s="10">
        <f>VLOOKUP(tblSalaries[[#This Row],[How many hours of a day you work on Excel]],Table8[#Data],2,FALSE)</f>
        <v>2.5</v>
      </c>
    </row>
    <row r="876" spans="2:15" ht="15" customHeight="1" x14ac:dyDescent="0.2">
      <c r="B876" t="s">
        <v>2715</v>
      </c>
      <c r="C876" s="1">
        <v>41055.623368055552</v>
      </c>
      <c r="D876" s="4">
        <v>31250</v>
      </c>
      <c r="E876">
        <v>31250</v>
      </c>
      <c r="F876" t="s">
        <v>6</v>
      </c>
      <c r="G876" s="10">
        <f>tblSalaries[[#This Row],[clean Salary (in local currency)]]*VLOOKUP(tblSalaries[[#This Row],[Currency]],tblXrate[#Data],2,FALSE)/1000</f>
        <v>31.25</v>
      </c>
      <c r="H876" t="s">
        <v>827</v>
      </c>
      <c r="I876" t="s">
        <v>52</v>
      </c>
      <c r="J876" t="s">
        <v>8</v>
      </c>
      <c r="K876" s="10" t="str">
        <f>VLOOKUP(tblSalaries[[#This Row],[Where do you work]],tblCountries[[Actual]:[Mapping2]],3,FALSE)</f>
        <v>India</v>
      </c>
      <c r="L876" t="s">
        <v>18</v>
      </c>
      <c r="M876">
        <v>6</v>
      </c>
      <c r="N876" s="10" t="str">
        <f>VLOOKUP(tblSalaries[[#This Row],[Years of Experience]],Table3[#Data],2,FALSE)</f>
        <v>4-6</v>
      </c>
      <c r="O876" s="10">
        <f>VLOOKUP(tblSalaries[[#This Row],[How many hours of a day you work on Excel]],Table8[#Data],2,FALSE)</f>
        <v>2.5</v>
      </c>
    </row>
    <row r="877" spans="2:15" ht="15" customHeight="1" x14ac:dyDescent="0.2">
      <c r="B877" t="s">
        <v>3562</v>
      </c>
      <c r="C877" s="1">
        <v>41061.631562499999</v>
      </c>
      <c r="D877" s="4">
        <v>1700000</v>
      </c>
      <c r="E877">
        <v>1700000</v>
      </c>
      <c r="F877" t="s">
        <v>40</v>
      </c>
      <c r="G877" s="10">
        <f>tblSalaries[[#This Row],[clean Salary (in local currency)]]*VLOOKUP(tblSalaries[[#This Row],[Currency]],tblXrate[#Data],2,FALSE)/1000</f>
        <v>30.273458368652367</v>
      </c>
      <c r="H877" t="s">
        <v>1741</v>
      </c>
      <c r="I877" t="s">
        <v>4001</v>
      </c>
      <c r="J877" t="s">
        <v>8</v>
      </c>
      <c r="K877" s="10" t="str">
        <f>VLOOKUP(tblSalaries[[#This Row],[Where do you work]],tblCountries[[Actual]:[Mapping2]],3,FALSE)</f>
        <v>India</v>
      </c>
      <c r="L877" t="s">
        <v>9</v>
      </c>
      <c r="M877">
        <v>6</v>
      </c>
      <c r="N877" s="10" t="str">
        <f>VLOOKUP(tblSalaries[[#This Row],[Years of Experience]],Table3[#Data],2,FALSE)</f>
        <v>4-6</v>
      </c>
      <c r="O877" s="10">
        <f>VLOOKUP(tblSalaries[[#This Row],[How many hours of a day you work on Excel]],Table8[#Data],2,FALSE)</f>
        <v>5</v>
      </c>
    </row>
    <row r="878" spans="2:15" ht="15" customHeight="1" x14ac:dyDescent="0.2">
      <c r="B878" t="s">
        <v>3722</v>
      </c>
      <c r="C878" s="1">
        <v>41068.783472222225</v>
      </c>
      <c r="D878" s="4">
        <v>28995</v>
      </c>
      <c r="E878">
        <v>28995</v>
      </c>
      <c r="F878" t="s">
        <v>6</v>
      </c>
      <c r="G878" s="10">
        <f>tblSalaries[[#This Row],[clean Salary (in local currency)]]*VLOOKUP(tblSalaries[[#This Row],[Currency]],tblXrate[#Data],2,FALSE)/1000</f>
        <v>28.995000000000001</v>
      </c>
      <c r="H878" t="s">
        <v>739</v>
      </c>
      <c r="I878" t="s">
        <v>52</v>
      </c>
      <c r="J878" t="s">
        <v>8</v>
      </c>
      <c r="K878" s="10" t="str">
        <f>VLOOKUP(tblSalaries[[#This Row],[Where do you work]],tblCountries[[Actual]:[Mapping2]],3,FALSE)</f>
        <v>India</v>
      </c>
      <c r="L878" t="s">
        <v>9</v>
      </c>
      <c r="M878">
        <v>6</v>
      </c>
      <c r="N878" s="10" t="str">
        <f>VLOOKUP(tblSalaries[[#This Row],[Years of Experience]],Table3[#Data],2,FALSE)</f>
        <v>4-6</v>
      </c>
      <c r="O878" s="10">
        <f>VLOOKUP(tblSalaries[[#This Row],[How many hours of a day you work on Excel]],Table8[#Data],2,FALSE)</f>
        <v>5</v>
      </c>
    </row>
    <row r="879" spans="2:15" ht="15" customHeight="1" x14ac:dyDescent="0.2">
      <c r="B879" t="s">
        <v>2789</v>
      </c>
      <c r="C879" s="1">
        <v>41055.873067129629</v>
      </c>
      <c r="D879" s="4" t="s">
        <v>916</v>
      </c>
      <c r="E879">
        <v>1152000</v>
      </c>
      <c r="F879" t="s">
        <v>40</v>
      </c>
      <c r="G879" s="10">
        <f>tblSalaries[[#This Row],[clean Salary (in local currency)]]*VLOOKUP(tblSalaries[[#This Row],[Currency]],tblXrate[#Data],2,FALSE)/1000</f>
        <v>20.514720023933837</v>
      </c>
      <c r="H879" t="s">
        <v>917</v>
      </c>
      <c r="I879" t="s">
        <v>310</v>
      </c>
      <c r="J879" t="s">
        <v>8</v>
      </c>
      <c r="K879" s="10" t="str">
        <f>VLOOKUP(tblSalaries[[#This Row],[Where do you work]],tblCountries[[Actual]:[Mapping2]],3,FALSE)</f>
        <v>India</v>
      </c>
      <c r="L879" t="s">
        <v>9</v>
      </c>
      <c r="M879">
        <v>6</v>
      </c>
      <c r="N879" s="10" t="str">
        <f>VLOOKUP(tblSalaries[[#This Row],[Years of Experience]],Table3[#Data],2,FALSE)</f>
        <v>4-6</v>
      </c>
      <c r="O879" s="10">
        <f>VLOOKUP(tblSalaries[[#This Row],[How many hours of a day you work on Excel]],Table8[#Data],2,FALSE)</f>
        <v>5</v>
      </c>
    </row>
    <row r="880" spans="2:15" ht="15" customHeight="1" x14ac:dyDescent="0.2">
      <c r="B880" t="s">
        <v>3374</v>
      </c>
      <c r="C880" s="1">
        <v>41058.939074074071</v>
      </c>
      <c r="D880" s="4">
        <v>20000</v>
      </c>
      <c r="E880">
        <v>20000</v>
      </c>
      <c r="F880" t="s">
        <v>6</v>
      </c>
      <c r="G880" s="10">
        <f>tblSalaries[[#This Row],[clean Salary (in local currency)]]*VLOOKUP(tblSalaries[[#This Row],[Currency]],tblXrate[#Data],2,FALSE)/1000</f>
        <v>20</v>
      </c>
      <c r="H880" t="s">
        <v>1558</v>
      </c>
      <c r="I880" t="s">
        <v>67</v>
      </c>
      <c r="J880" t="s">
        <v>8</v>
      </c>
      <c r="K880" s="10" t="str">
        <f>VLOOKUP(tblSalaries[[#This Row],[Where do you work]],tblCountries[[Actual]:[Mapping2]],3,FALSE)</f>
        <v>India</v>
      </c>
      <c r="L880" t="s">
        <v>9</v>
      </c>
      <c r="M880">
        <v>6</v>
      </c>
      <c r="N880" s="10" t="str">
        <f>VLOOKUP(tblSalaries[[#This Row],[Years of Experience]],Table3[#Data],2,FALSE)</f>
        <v>4-6</v>
      </c>
      <c r="O880" s="10">
        <f>VLOOKUP(tblSalaries[[#This Row],[How many hours of a day you work on Excel]],Table8[#Data],2,FALSE)</f>
        <v>5</v>
      </c>
    </row>
    <row r="881" spans="2:15" ht="15" customHeight="1" x14ac:dyDescent="0.2">
      <c r="B881" t="s">
        <v>2976</v>
      </c>
      <c r="C881" s="1">
        <v>41057.37773148148</v>
      </c>
      <c r="D881" s="4">
        <v>19000</v>
      </c>
      <c r="E881">
        <v>19000</v>
      </c>
      <c r="F881" t="s">
        <v>6</v>
      </c>
      <c r="G881" s="10">
        <f>tblSalaries[[#This Row],[clean Salary (in local currency)]]*VLOOKUP(tblSalaries[[#This Row],[Currency]],tblXrate[#Data],2,FALSE)/1000</f>
        <v>19</v>
      </c>
      <c r="H881" t="s">
        <v>1122</v>
      </c>
      <c r="I881" t="s">
        <v>20</v>
      </c>
      <c r="J881" t="s">
        <v>1123</v>
      </c>
      <c r="K881" s="10" t="str">
        <f>VLOOKUP(tblSalaries[[#This Row],[Where do you work]],tblCountries[[Actual]:[Mapping2]],3,FALSE)</f>
        <v>East&amp;South Asia</v>
      </c>
      <c r="L881" t="s">
        <v>9</v>
      </c>
      <c r="M881">
        <v>6</v>
      </c>
      <c r="N881" s="10" t="str">
        <f>VLOOKUP(tblSalaries[[#This Row],[Years of Experience]],Table3[#Data],2,FALSE)</f>
        <v>4-6</v>
      </c>
      <c r="O881" s="10">
        <f>VLOOKUP(tblSalaries[[#This Row],[How many hours of a day you work on Excel]],Table8[#Data],2,FALSE)</f>
        <v>5</v>
      </c>
    </row>
    <row r="882" spans="2:15" ht="15" customHeight="1" x14ac:dyDescent="0.2">
      <c r="B882" t="s">
        <v>2825</v>
      </c>
      <c r="C882" s="1">
        <v>41055.968958333331</v>
      </c>
      <c r="D882" s="4" t="s">
        <v>958</v>
      </c>
      <c r="E882">
        <v>65000</v>
      </c>
      <c r="F882" t="s">
        <v>959</v>
      </c>
      <c r="G882" s="10">
        <f>tblSalaries[[#This Row],[clean Salary (in local currency)]]*VLOOKUP(tblSalaries[[#This Row],[Currency]],tblXrate[#Data],2,FALSE)/1000</f>
        <v>18.499860539512856</v>
      </c>
      <c r="H882" t="s">
        <v>960</v>
      </c>
      <c r="I882" t="s">
        <v>67</v>
      </c>
      <c r="J882" t="s">
        <v>73</v>
      </c>
      <c r="K882" s="10" t="str">
        <f>VLOOKUP(tblSalaries[[#This Row],[Where do you work]],tblCountries[[Actual]:[Mapping2]],3,FALSE)</f>
        <v>EU</v>
      </c>
      <c r="L882" t="s">
        <v>9</v>
      </c>
      <c r="M882">
        <v>6</v>
      </c>
      <c r="N882" s="10" t="str">
        <f>VLOOKUP(tblSalaries[[#This Row],[Years of Experience]],Table3[#Data],2,FALSE)</f>
        <v>4-6</v>
      </c>
      <c r="O882" s="10">
        <f>VLOOKUP(tblSalaries[[#This Row],[How many hours of a day you work on Excel]],Table8[#Data],2,FALSE)</f>
        <v>5</v>
      </c>
    </row>
    <row r="883" spans="2:15" ht="15" customHeight="1" x14ac:dyDescent="0.2">
      <c r="B883" t="s">
        <v>3797</v>
      </c>
      <c r="C883" s="1">
        <v>41073.805844907409</v>
      </c>
      <c r="D883" s="4">
        <v>900000</v>
      </c>
      <c r="E883">
        <v>900000</v>
      </c>
      <c r="F883" t="s">
        <v>40</v>
      </c>
      <c r="G883" s="10">
        <f>tblSalaries[[#This Row],[clean Salary (in local currency)]]*VLOOKUP(tblSalaries[[#This Row],[Currency]],tblXrate[#Data],2,FALSE)/1000</f>
        <v>16.02712501869831</v>
      </c>
      <c r="H883" t="s">
        <v>1936</v>
      </c>
      <c r="I883" t="s">
        <v>52</v>
      </c>
      <c r="J883" t="s">
        <v>8</v>
      </c>
      <c r="K883" s="10" t="str">
        <f>VLOOKUP(tblSalaries[[#This Row],[Where do you work]],tblCountries[[Actual]:[Mapping2]],3,FALSE)</f>
        <v>India</v>
      </c>
      <c r="L883" t="s">
        <v>18</v>
      </c>
      <c r="M883">
        <v>6</v>
      </c>
      <c r="N883" s="10" t="str">
        <f>VLOOKUP(tblSalaries[[#This Row],[Years of Experience]],Table3[#Data],2,FALSE)</f>
        <v>4-6</v>
      </c>
      <c r="O883" s="10">
        <f>VLOOKUP(tblSalaries[[#This Row],[How many hours of a day you work on Excel]],Table8[#Data],2,FALSE)</f>
        <v>2.5</v>
      </c>
    </row>
    <row r="884" spans="2:15" ht="15" customHeight="1" x14ac:dyDescent="0.2">
      <c r="B884" t="s">
        <v>3127</v>
      </c>
      <c r="C884" s="1">
        <v>41057.809074074074</v>
      </c>
      <c r="D884" s="4" t="s">
        <v>1279</v>
      </c>
      <c r="E884">
        <v>853000</v>
      </c>
      <c r="F884" t="s">
        <v>40</v>
      </c>
      <c r="G884" s="10">
        <f>tblSalaries[[#This Row],[clean Salary (in local currency)]]*VLOOKUP(tblSalaries[[#This Row],[Currency]],tblXrate[#Data],2,FALSE)/1000</f>
        <v>15.190152934388511</v>
      </c>
      <c r="H884" t="s">
        <v>1280</v>
      </c>
      <c r="I884" t="s">
        <v>20</v>
      </c>
      <c r="J884" t="s">
        <v>8</v>
      </c>
      <c r="K884" s="10" t="str">
        <f>VLOOKUP(tblSalaries[[#This Row],[Where do you work]],tblCountries[[Actual]:[Mapping2]],3,FALSE)</f>
        <v>India</v>
      </c>
      <c r="L884" t="s">
        <v>18</v>
      </c>
      <c r="M884">
        <v>6</v>
      </c>
      <c r="N884" s="10" t="str">
        <f>VLOOKUP(tblSalaries[[#This Row],[Years of Experience]],Table3[#Data],2,FALSE)</f>
        <v>4-6</v>
      </c>
      <c r="O884" s="10">
        <f>VLOOKUP(tblSalaries[[#This Row],[How many hours of a day you work on Excel]],Table8[#Data],2,FALSE)</f>
        <v>2.5</v>
      </c>
    </row>
    <row r="885" spans="2:15" ht="15" customHeight="1" x14ac:dyDescent="0.2">
      <c r="B885" t="s">
        <v>2610</v>
      </c>
      <c r="C885" s="1">
        <v>41055.4452662037</v>
      </c>
      <c r="D885" s="4" t="s">
        <v>717</v>
      </c>
      <c r="E885">
        <v>850000</v>
      </c>
      <c r="F885" t="s">
        <v>40</v>
      </c>
      <c r="G885" s="10">
        <f>tblSalaries[[#This Row],[clean Salary (in local currency)]]*VLOOKUP(tblSalaries[[#This Row],[Currency]],tblXrate[#Data],2,FALSE)/1000</f>
        <v>15.136729184326184</v>
      </c>
      <c r="H885" t="s">
        <v>108</v>
      </c>
      <c r="I885" t="s">
        <v>20</v>
      </c>
      <c r="J885" t="s">
        <v>8</v>
      </c>
      <c r="K885" s="10" t="str">
        <f>VLOOKUP(tblSalaries[[#This Row],[Where do you work]],tblCountries[[Actual]:[Mapping2]],3,FALSE)</f>
        <v>India</v>
      </c>
      <c r="L885" t="s">
        <v>9</v>
      </c>
      <c r="M885">
        <v>6</v>
      </c>
      <c r="N885" s="10" t="str">
        <f>VLOOKUP(tblSalaries[[#This Row],[Years of Experience]],Table3[#Data],2,FALSE)</f>
        <v>4-6</v>
      </c>
      <c r="O885" s="10">
        <f>VLOOKUP(tblSalaries[[#This Row],[How many hours of a day you work on Excel]],Table8[#Data],2,FALSE)</f>
        <v>5</v>
      </c>
    </row>
    <row r="886" spans="2:15" ht="15" customHeight="1" x14ac:dyDescent="0.2">
      <c r="B886" t="s">
        <v>3205</v>
      </c>
      <c r="C886" s="1">
        <v>41058.063645833332</v>
      </c>
      <c r="D886" s="4" t="s">
        <v>1374</v>
      </c>
      <c r="E886">
        <v>700000</v>
      </c>
      <c r="F886" t="s">
        <v>40</v>
      </c>
      <c r="G886" s="10">
        <f>tblSalaries[[#This Row],[clean Salary (in local currency)]]*VLOOKUP(tblSalaries[[#This Row],[Currency]],tblXrate[#Data],2,FALSE)/1000</f>
        <v>12.465541681209798</v>
      </c>
      <c r="H886" t="s">
        <v>1375</v>
      </c>
      <c r="I886" t="s">
        <v>3999</v>
      </c>
      <c r="J886" t="s">
        <v>8</v>
      </c>
      <c r="K886" s="10" t="str">
        <f>VLOOKUP(tblSalaries[[#This Row],[Where do you work]],tblCountries[[Actual]:[Mapping2]],3,FALSE)</f>
        <v>India</v>
      </c>
      <c r="L886" t="s">
        <v>9</v>
      </c>
      <c r="M886">
        <v>6</v>
      </c>
      <c r="N886" s="10" t="str">
        <f>VLOOKUP(tblSalaries[[#This Row],[Years of Experience]],Table3[#Data],2,FALSE)</f>
        <v>4-6</v>
      </c>
      <c r="O886" s="10">
        <f>VLOOKUP(tblSalaries[[#This Row],[How many hours of a day you work on Excel]],Table8[#Data],2,FALSE)</f>
        <v>5</v>
      </c>
    </row>
    <row r="887" spans="2:15" ht="15" customHeight="1" x14ac:dyDescent="0.2">
      <c r="B887" t="s">
        <v>2894</v>
      </c>
      <c r="C887" s="1">
        <v>41056.647337962961</v>
      </c>
      <c r="D887" s="4">
        <v>10000</v>
      </c>
      <c r="E887">
        <v>10000</v>
      </c>
      <c r="F887" t="s">
        <v>6</v>
      </c>
      <c r="G887" s="10">
        <f>tblSalaries[[#This Row],[clean Salary (in local currency)]]*VLOOKUP(tblSalaries[[#This Row],[Currency]],tblXrate[#Data],2,FALSE)/1000</f>
        <v>10</v>
      </c>
      <c r="H887" t="s">
        <v>523</v>
      </c>
      <c r="I887" t="s">
        <v>52</v>
      </c>
      <c r="J887" t="s">
        <v>8</v>
      </c>
      <c r="K887" s="10" t="str">
        <f>VLOOKUP(tblSalaries[[#This Row],[Where do you work]],tblCountries[[Actual]:[Mapping2]],3,FALSE)</f>
        <v>India</v>
      </c>
      <c r="L887" t="s">
        <v>9</v>
      </c>
      <c r="M887">
        <v>6</v>
      </c>
      <c r="N887" s="10" t="str">
        <f>VLOOKUP(tblSalaries[[#This Row],[Years of Experience]],Table3[#Data],2,FALSE)</f>
        <v>4-6</v>
      </c>
      <c r="O887" s="10">
        <f>VLOOKUP(tblSalaries[[#This Row],[How many hours of a day you work on Excel]],Table8[#Data],2,FALSE)</f>
        <v>5</v>
      </c>
    </row>
    <row r="888" spans="2:15" ht="15" customHeight="1" x14ac:dyDescent="0.2">
      <c r="B888" t="s">
        <v>2987</v>
      </c>
      <c r="C888" s="1">
        <v>41057.434618055559</v>
      </c>
      <c r="D888" s="4" t="s">
        <v>1133</v>
      </c>
      <c r="E888">
        <v>545000</v>
      </c>
      <c r="F888" t="s">
        <v>40</v>
      </c>
      <c r="G888" s="10">
        <f>tblSalaries[[#This Row],[clean Salary (in local currency)]]*VLOOKUP(tblSalaries[[#This Row],[Currency]],tblXrate[#Data],2,FALSE)/1000</f>
        <v>9.7053145946561994</v>
      </c>
      <c r="H888" t="s">
        <v>1022</v>
      </c>
      <c r="I888" t="s">
        <v>52</v>
      </c>
      <c r="J888" t="s">
        <v>8</v>
      </c>
      <c r="K888" s="10" t="str">
        <f>VLOOKUP(tblSalaries[[#This Row],[Where do you work]],tblCountries[[Actual]:[Mapping2]],3,FALSE)</f>
        <v>India</v>
      </c>
      <c r="L888" t="s">
        <v>18</v>
      </c>
      <c r="M888">
        <v>6</v>
      </c>
      <c r="N888" s="10" t="str">
        <f>VLOOKUP(tblSalaries[[#This Row],[Years of Experience]],Table3[#Data],2,FALSE)</f>
        <v>4-6</v>
      </c>
      <c r="O888" s="10">
        <f>VLOOKUP(tblSalaries[[#This Row],[How many hours of a day you work on Excel]],Table8[#Data],2,FALSE)</f>
        <v>2.5</v>
      </c>
    </row>
    <row r="889" spans="2:15" ht="15" customHeight="1" x14ac:dyDescent="0.2">
      <c r="B889" t="s">
        <v>2800</v>
      </c>
      <c r="C889" s="1">
        <v>41055.903344907405</v>
      </c>
      <c r="D889" s="4" t="s">
        <v>928</v>
      </c>
      <c r="E889">
        <v>450000</v>
      </c>
      <c r="F889" t="s">
        <v>40</v>
      </c>
      <c r="G889" s="10">
        <f>tblSalaries[[#This Row],[clean Salary (in local currency)]]*VLOOKUP(tblSalaries[[#This Row],[Currency]],tblXrate[#Data],2,FALSE)/1000</f>
        <v>8.0135625093491551</v>
      </c>
      <c r="H889" t="s">
        <v>929</v>
      </c>
      <c r="I889" t="s">
        <v>52</v>
      </c>
      <c r="J889" t="s">
        <v>8</v>
      </c>
      <c r="K889" s="10" t="str">
        <f>VLOOKUP(tblSalaries[[#This Row],[Where do you work]],tblCountries[[Actual]:[Mapping2]],3,FALSE)</f>
        <v>India</v>
      </c>
      <c r="L889" t="s">
        <v>9</v>
      </c>
      <c r="M889">
        <v>6</v>
      </c>
      <c r="N889" s="10" t="str">
        <f>VLOOKUP(tblSalaries[[#This Row],[Years of Experience]],Table3[#Data],2,FALSE)</f>
        <v>4-6</v>
      </c>
      <c r="O889" s="10">
        <f>VLOOKUP(tblSalaries[[#This Row],[How many hours of a day you work on Excel]],Table8[#Data],2,FALSE)</f>
        <v>5</v>
      </c>
    </row>
    <row r="890" spans="2:15" ht="15" customHeight="1" x14ac:dyDescent="0.2">
      <c r="B890" t="s">
        <v>2750</v>
      </c>
      <c r="C890" s="1">
        <v>41055.701921296299</v>
      </c>
      <c r="D890" s="4">
        <v>8000</v>
      </c>
      <c r="E890">
        <v>8000</v>
      </c>
      <c r="F890" t="s">
        <v>6</v>
      </c>
      <c r="G890" s="10">
        <f>tblSalaries[[#This Row],[clean Salary (in local currency)]]*VLOOKUP(tblSalaries[[#This Row],[Currency]],tblXrate[#Data],2,FALSE)/1000</f>
        <v>8</v>
      </c>
      <c r="H890" t="s">
        <v>207</v>
      </c>
      <c r="I890" t="s">
        <v>20</v>
      </c>
      <c r="J890" t="s">
        <v>8</v>
      </c>
      <c r="K890" s="10" t="str">
        <f>VLOOKUP(tblSalaries[[#This Row],[Where do you work]],tblCountries[[Actual]:[Mapping2]],3,FALSE)</f>
        <v>India</v>
      </c>
      <c r="L890" t="s">
        <v>18</v>
      </c>
      <c r="M890">
        <v>6</v>
      </c>
      <c r="N890" s="10" t="str">
        <f>VLOOKUP(tblSalaries[[#This Row],[Years of Experience]],Table3[#Data],2,FALSE)</f>
        <v>4-6</v>
      </c>
      <c r="O890" s="10">
        <f>VLOOKUP(tblSalaries[[#This Row],[How many hours of a day you work on Excel]],Table8[#Data],2,FALSE)</f>
        <v>2.5</v>
      </c>
    </row>
    <row r="891" spans="2:15" ht="15" customHeight="1" x14ac:dyDescent="0.2">
      <c r="B891" t="s">
        <v>3800</v>
      </c>
      <c r="C891" s="1">
        <v>41073.860625000001</v>
      </c>
      <c r="D891" s="4">
        <v>425000</v>
      </c>
      <c r="E891">
        <v>425000</v>
      </c>
      <c r="F891" t="s">
        <v>40</v>
      </c>
      <c r="G891" s="10">
        <f>tblSalaries[[#This Row],[clean Salary (in local currency)]]*VLOOKUP(tblSalaries[[#This Row],[Currency]],tblXrate[#Data],2,FALSE)/1000</f>
        <v>7.5683645921630918</v>
      </c>
      <c r="H891" t="s">
        <v>932</v>
      </c>
      <c r="I891" t="s">
        <v>310</v>
      </c>
      <c r="J891" t="s">
        <v>8</v>
      </c>
      <c r="K891" s="10" t="str">
        <f>VLOOKUP(tblSalaries[[#This Row],[Where do you work]],tblCountries[[Actual]:[Mapping2]],3,FALSE)</f>
        <v>India</v>
      </c>
      <c r="L891" t="s">
        <v>18</v>
      </c>
      <c r="M891">
        <v>6</v>
      </c>
      <c r="N891" s="10" t="str">
        <f>VLOOKUP(tblSalaries[[#This Row],[Years of Experience]],Table3[#Data],2,FALSE)</f>
        <v>4-6</v>
      </c>
      <c r="O891" s="10">
        <f>VLOOKUP(tblSalaries[[#This Row],[How many hours of a day you work on Excel]],Table8[#Data],2,FALSE)</f>
        <v>2.5</v>
      </c>
    </row>
    <row r="892" spans="2:15" ht="15" customHeight="1" x14ac:dyDescent="0.2">
      <c r="B892" t="s">
        <v>3004</v>
      </c>
      <c r="C892" s="1">
        <v>41057.507048611114</v>
      </c>
      <c r="D892" s="4">
        <v>7265</v>
      </c>
      <c r="E892">
        <v>7265</v>
      </c>
      <c r="F892" t="s">
        <v>6</v>
      </c>
      <c r="G892" s="10">
        <f>tblSalaries[[#This Row],[clean Salary (in local currency)]]*VLOOKUP(tblSalaries[[#This Row],[Currency]],tblXrate[#Data],2,FALSE)/1000</f>
        <v>7.2649999999999997</v>
      </c>
      <c r="H892" t="s">
        <v>1157</v>
      </c>
      <c r="I892" t="s">
        <v>279</v>
      </c>
      <c r="J892" t="s">
        <v>8</v>
      </c>
      <c r="K892" s="10" t="str">
        <f>VLOOKUP(tblSalaries[[#This Row],[Where do you work]],tblCountries[[Actual]:[Mapping2]],3,FALSE)</f>
        <v>India</v>
      </c>
      <c r="L892" t="s">
        <v>9</v>
      </c>
      <c r="M892">
        <v>6</v>
      </c>
      <c r="N892" s="10" t="str">
        <f>VLOOKUP(tblSalaries[[#This Row],[Years of Experience]],Table3[#Data],2,FALSE)</f>
        <v>4-6</v>
      </c>
      <c r="O892" s="10">
        <f>VLOOKUP(tblSalaries[[#This Row],[How many hours of a day you work on Excel]],Table8[#Data],2,FALSE)</f>
        <v>5</v>
      </c>
    </row>
    <row r="893" spans="2:15" ht="15" customHeight="1" x14ac:dyDescent="0.2">
      <c r="B893" t="s">
        <v>2879</v>
      </c>
      <c r="C893" s="1">
        <v>41056.570185185185</v>
      </c>
      <c r="D893" s="4" t="s">
        <v>1025</v>
      </c>
      <c r="E893">
        <v>400000</v>
      </c>
      <c r="F893" t="s">
        <v>40</v>
      </c>
      <c r="G893" s="10">
        <f>tblSalaries[[#This Row],[clean Salary (in local currency)]]*VLOOKUP(tblSalaries[[#This Row],[Currency]],tblXrate[#Data],2,FALSE)/1000</f>
        <v>7.1231666749770275</v>
      </c>
      <c r="H893" t="s">
        <v>522</v>
      </c>
      <c r="I893" t="s">
        <v>279</v>
      </c>
      <c r="J893" t="s">
        <v>8</v>
      </c>
      <c r="K893" s="10" t="str">
        <f>VLOOKUP(tblSalaries[[#This Row],[Where do you work]],tblCountries[[Actual]:[Mapping2]],3,FALSE)</f>
        <v>India</v>
      </c>
      <c r="L893" t="s">
        <v>18</v>
      </c>
      <c r="M893">
        <v>6</v>
      </c>
      <c r="N893" s="10" t="str">
        <f>VLOOKUP(tblSalaries[[#This Row],[Years of Experience]],Table3[#Data],2,FALSE)</f>
        <v>4-6</v>
      </c>
      <c r="O893" s="10">
        <f>VLOOKUP(tblSalaries[[#This Row],[How many hours of a day you work on Excel]],Table8[#Data],2,FALSE)</f>
        <v>2.5</v>
      </c>
    </row>
    <row r="894" spans="2:15" ht="15" customHeight="1" x14ac:dyDescent="0.2">
      <c r="B894" t="s">
        <v>3437</v>
      </c>
      <c r="C894" s="1">
        <v>41059.589699074073</v>
      </c>
      <c r="D894" s="4" t="s">
        <v>1611</v>
      </c>
      <c r="E894">
        <v>400000</v>
      </c>
      <c r="F894" t="s">
        <v>40</v>
      </c>
      <c r="G894" s="10">
        <f>tblSalaries[[#This Row],[clean Salary (in local currency)]]*VLOOKUP(tblSalaries[[#This Row],[Currency]],tblXrate[#Data],2,FALSE)/1000</f>
        <v>7.1231666749770275</v>
      </c>
      <c r="H894" t="s">
        <v>986</v>
      </c>
      <c r="I894" t="s">
        <v>52</v>
      </c>
      <c r="J894" t="s">
        <v>8</v>
      </c>
      <c r="K894" s="10" t="str">
        <f>VLOOKUP(tblSalaries[[#This Row],[Where do you work]],tblCountries[[Actual]:[Mapping2]],3,FALSE)</f>
        <v>India</v>
      </c>
      <c r="L894" t="s">
        <v>9</v>
      </c>
      <c r="M894">
        <v>6</v>
      </c>
      <c r="N894" s="10" t="str">
        <f>VLOOKUP(tblSalaries[[#This Row],[Years of Experience]],Table3[#Data],2,FALSE)</f>
        <v>4-6</v>
      </c>
      <c r="O894" s="10">
        <f>VLOOKUP(tblSalaries[[#This Row],[How many hours of a day you work on Excel]],Table8[#Data],2,FALSE)</f>
        <v>5</v>
      </c>
    </row>
    <row r="895" spans="2:15" ht="15" customHeight="1" x14ac:dyDescent="0.2">
      <c r="B895" t="s">
        <v>2687</v>
      </c>
      <c r="C895" s="1">
        <v>41055.558749999997</v>
      </c>
      <c r="D895" s="4">
        <v>380000</v>
      </c>
      <c r="E895">
        <v>380000</v>
      </c>
      <c r="F895" t="s">
        <v>40</v>
      </c>
      <c r="G895" s="10">
        <f>tblSalaries[[#This Row],[clean Salary (in local currency)]]*VLOOKUP(tblSalaries[[#This Row],[Currency]],tblXrate[#Data],2,FALSE)/1000</f>
        <v>6.7670083412281752</v>
      </c>
      <c r="H895" t="s">
        <v>796</v>
      </c>
      <c r="I895" t="s">
        <v>3999</v>
      </c>
      <c r="J895" t="s">
        <v>8</v>
      </c>
      <c r="K895" s="10" t="str">
        <f>VLOOKUP(tblSalaries[[#This Row],[Where do you work]],tblCountries[[Actual]:[Mapping2]],3,FALSE)</f>
        <v>India</v>
      </c>
      <c r="L895" t="s">
        <v>18</v>
      </c>
      <c r="M895">
        <v>6</v>
      </c>
      <c r="N895" s="10" t="str">
        <f>VLOOKUP(tblSalaries[[#This Row],[Years of Experience]],Table3[#Data],2,FALSE)</f>
        <v>4-6</v>
      </c>
      <c r="O895" s="10">
        <f>VLOOKUP(tblSalaries[[#This Row],[How many hours of a day you work on Excel]],Table8[#Data],2,FALSE)</f>
        <v>2.5</v>
      </c>
    </row>
    <row r="896" spans="2:15" ht="15" customHeight="1" x14ac:dyDescent="0.2">
      <c r="B896" t="s">
        <v>3511</v>
      </c>
      <c r="C896" s="1">
        <v>41060.673935185187</v>
      </c>
      <c r="D896" s="4" t="s">
        <v>1684</v>
      </c>
      <c r="E896">
        <v>380000</v>
      </c>
      <c r="F896" t="s">
        <v>40</v>
      </c>
      <c r="G896" s="10">
        <f>tblSalaries[[#This Row],[clean Salary (in local currency)]]*VLOOKUP(tblSalaries[[#This Row],[Currency]],tblXrate[#Data],2,FALSE)/1000</f>
        <v>6.7670083412281752</v>
      </c>
      <c r="H896" t="s">
        <v>1685</v>
      </c>
      <c r="I896" t="s">
        <v>20</v>
      </c>
      <c r="J896" t="s">
        <v>8</v>
      </c>
      <c r="K896" s="10" t="str">
        <f>VLOOKUP(tblSalaries[[#This Row],[Where do you work]],tblCountries[[Actual]:[Mapping2]],3,FALSE)</f>
        <v>India</v>
      </c>
      <c r="L896" t="s">
        <v>18</v>
      </c>
      <c r="M896">
        <v>6</v>
      </c>
      <c r="N896" s="10" t="str">
        <f>VLOOKUP(tblSalaries[[#This Row],[Years of Experience]],Table3[#Data],2,FALSE)</f>
        <v>4-6</v>
      </c>
      <c r="O896" s="10">
        <f>VLOOKUP(tblSalaries[[#This Row],[How many hours of a day you work on Excel]],Table8[#Data],2,FALSE)</f>
        <v>2.5</v>
      </c>
    </row>
    <row r="897" spans="2:15" ht="15" customHeight="1" x14ac:dyDescent="0.2">
      <c r="B897" t="s">
        <v>3059</v>
      </c>
      <c r="C897" s="1">
        <v>41057.644432870373</v>
      </c>
      <c r="D897" s="4">
        <v>560</v>
      </c>
      <c r="E897">
        <v>6720</v>
      </c>
      <c r="F897" t="s">
        <v>6</v>
      </c>
      <c r="G897" s="10">
        <f>tblSalaries[[#This Row],[clean Salary (in local currency)]]*VLOOKUP(tblSalaries[[#This Row],[Currency]],tblXrate[#Data],2,FALSE)/1000</f>
        <v>6.72</v>
      </c>
      <c r="H897" t="s">
        <v>721</v>
      </c>
      <c r="I897" t="s">
        <v>3999</v>
      </c>
      <c r="J897" t="s">
        <v>8</v>
      </c>
      <c r="K897" s="10" t="str">
        <f>VLOOKUP(tblSalaries[[#This Row],[Where do you work]],tblCountries[[Actual]:[Mapping2]],3,FALSE)</f>
        <v>India</v>
      </c>
      <c r="L897" t="s">
        <v>9</v>
      </c>
      <c r="M897">
        <v>6</v>
      </c>
      <c r="N897" s="10" t="str">
        <f>VLOOKUP(tblSalaries[[#This Row],[Years of Experience]],Table3[#Data],2,FALSE)</f>
        <v>4-6</v>
      </c>
      <c r="O897" s="10">
        <f>VLOOKUP(tblSalaries[[#This Row],[How many hours of a day you work on Excel]],Table8[#Data],2,FALSE)</f>
        <v>5</v>
      </c>
    </row>
    <row r="898" spans="2:15" ht="15" customHeight="1" x14ac:dyDescent="0.2">
      <c r="B898" t="s">
        <v>2713</v>
      </c>
      <c r="C898" s="1">
        <v>41055.615914351853</v>
      </c>
      <c r="D898" s="4">
        <v>375000</v>
      </c>
      <c r="E898">
        <v>375000</v>
      </c>
      <c r="F898" t="s">
        <v>40</v>
      </c>
      <c r="G898" s="10">
        <f>tblSalaries[[#This Row],[clean Salary (in local currency)]]*VLOOKUP(tblSalaries[[#This Row],[Currency]],tblXrate[#Data],2,FALSE)/1000</f>
        <v>6.6779687577909623</v>
      </c>
      <c r="H898" t="s">
        <v>91</v>
      </c>
      <c r="I898" t="s">
        <v>52</v>
      </c>
      <c r="J898" t="s">
        <v>8</v>
      </c>
      <c r="K898" s="10" t="str">
        <f>VLOOKUP(tblSalaries[[#This Row],[Where do you work]],tblCountries[[Actual]:[Mapping2]],3,FALSE)</f>
        <v>India</v>
      </c>
      <c r="L898" t="s">
        <v>18</v>
      </c>
      <c r="M898">
        <v>6</v>
      </c>
      <c r="N898" s="10" t="str">
        <f>VLOOKUP(tblSalaries[[#This Row],[Years of Experience]],Table3[#Data],2,FALSE)</f>
        <v>4-6</v>
      </c>
      <c r="O898" s="10">
        <f>VLOOKUP(tblSalaries[[#This Row],[How many hours of a day you work on Excel]],Table8[#Data],2,FALSE)</f>
        <v>2.5</v>
      </c>
    </row>
    <row r="899" spans="2:15" ht="15" customHeight="1" x14ac:dyDescent="0.2">
      <c r="B899" t="s">
        <v>3439</v>
      </c>
      <c r="C899" s="1">
        <v>41059.598576388889</v>
      </c>
      <c r="D899" s="4">
        <v>360000</v>
      </c>
      <c r="E899">
        <v>360000</v>
      </c>
      <c r="F899" t="s">
        <v>40</v>
      </c>
      <c r="G899" s="10">
        <f>tblSalaries[[#This Row],[clean Salary (in local currency)]]*VLOOKUP(tblSalaries[[#This Row],[Currency]],tblXrate[#Data],2,FALSE)/1000</f>
        <v>6.4108500074793247</v>
      </c>
      <c r="H899" t="s">
        <v>256</v>
      </c>
      <c r="I899" t="s">
        <v>20</v>
      </c>
      <c r="J899" t="s">
        <v>8</v>
      </c>
      <c r="K899" s="10" t="str">
        <f>VLOOKUP(tblSalaries[[#This Row],[Where do you work]],tblCountries[[Actual]:[Mapping2]],3,FALSE)</f>
        <v>India</v>
      </c>
      <c r="L899" t="s">
        <v>18</v>
      </c>
      <c r="M899">
        <v>6</v>
      </c>
      <c r="N899" s="10" t="str">
        <f>VLOOKUP(tblSalaries[[#This Row],[Years of Experience]],Table3[#Data],2,FALSE)</f>
        <v>4-6</v>
      </c>
      <c r="O899" s="10">
        <f>VLOOKUP(tblSalaries[[#This Row],[How many hours of a day you work on Excel]],Table8[#Data],2,FALSE)</f>
        <v>2.5</v>
      </c>
    </row>
    <row r="900" spans="2:15" ht="15" customHeight="1" x14ac:dyDescent="0.2">
      <c r="B900" t="s">
        <v>3841</v>
      </c>
      <c r="C900" s="1">
        <v>41076.742673611108</v>
      </c>
      <c r="D900" s="4" t="s">
        <v>1969</v>
      </c>
      <c r="E900">
        <v>350000</v>
      </c>
      <c r="F900" t="s">
        <v>40</v>
      </c>
      <c r="G900" s="10">
        <f>tblSalaries[[#This Row],[clean Salary (in local currency)]]*VLOOKUP(tblSalaries[[#This Row],[Currency]],tblXrate[#Data],2,FALSE)/1000</f>
        <v>6.2327708406048989</v>
      </c>
      <c r="H900" t="s">
        <v>20</v>
      </c>
      <c r="I900" t="s">
        <v>20</v>
      </c>
      <c r="J900" t="s">
        <v>8</v>
      </c>
      <c r="K900" s="10" t="str">
        <f>VLOOKUP(tblSalaries[[#This Row],[Where do you work]],tblCountries[[Actual]:[Mapping2]],3,FALSE)</f>
        <v>India</v>
      </c>
      <c r="L900" t="s">
        <v>9</v>
      </c>
      <c r="M900">
        <v>6</v>
      </c>
      <c r="N900" s="10" t="str">
        <f>VLOOKUP(tblSalaries[[#This Row],[Years of Experience]],Table3[#Data],2,FALSE)</f>
        <v>4-6</v>
      </c>
      <c r="O900" s="10">
        <f>VLOOKUP(tblSalaries[[#This Row],[How many hours of a day you work on Excel]],Table8[#Data],2,FALSE)</f>
        <v>5</v>
      </c>
    </row>
    <row r="901" spans="2:15" ht="15" customHeight="1" x14ac:dyDescent="0.2">
      <c r="B901" t="s">
        <v>2743</v>
      </c>
      <c r="C901" s="1">
        <v>41055.684641203705</v>
      </c>
      <c r="D901" s="4">
        <v>6000</v>
      </c>
      <c r="E901">
        <v>6000</v>
      </c>
      <c r="F901" t="s">
        <v>6</v>
      </c>
      <c r="G901" s="10">
        <f>tblSalaries[[#This Row],[clean Salary (in local currency)]]*VLOOKUP(tblSalaries[[#This Row],[Currency]],tblXrate[#Data],2,FALSE)/1000</f>
        <v>6</v>
      </c>
      <c r="H901" t="s">
        <v>859</v>
      </c>
      <c r="I901" t="s">
        <v>52</v>
      </c>
      <c r="J901" t="s">
        <v>8</v>
      </c>
      <c r="K901" s="10" t="str">
        <f>VLOOKUP(tblSalaries[[#This Row],[Where do you work]],tblCountries[[Actual]:[Mapping2]],3,FALSE)</f>
        <v>India</v>
      </c>
      <c r="L901" t="s">
        <v>18</v>
      </c>
      <c r="M901">
        <v>6</v>
      </c>
      <c r="N901" s="10" t="str">
        <f>VLOOKUP(tblSalaries[[#This Row],[Years of Experience]],Table3[#Data],2,FALSE)</f>
        <v>4-6</v>
      </c>
      <c r="O901" s="10">
        <f>VLOOKUP(tblSalaries[[#This Row],[How many hours of a day you work on Excel]],Table8[#Data],2,FALSE)</f>
        <v>2.5</v>
      </c>
    </row>
    <row r="902" spans="2:15" ht="15" customHeight="1" x14ac:dyDescent="0.2">
      <c r="B902" t="s">
        <v>3141</v>
      </c>
      <c r="C902" s="1">
        <v>41057.913483796299</v>
      </c>
      <c r="D902" s="4">
        <v>500</v>
      </c>
      <c r="E902">
        <v>6000</v>
      </c>
      <c r="F902" t="s">
        <v>6</v>
      </c>
      <c r="G902" s="10">
        <f>tblSalaries[[#This Row],[clean Salary (in local currency)]]*VLOOKUP(tblSalaries[[#This Row],[Currency]],tblXrate[#Data],2,FALSE)/1000</f>
        <v>6</v>
      </c>
      <c r="H902" t="s">
        <v>1298</v>
      </c>
      <c r="I902" t="s">
        <v>52</v>
      </c>
      <c r="J902" t="s">
        <v>8</v>
      </c>
      <c r="K902" s="10" t="str">
        <f>VLOOKUP(tblSalaries[[#This Row],[Where do you work]],tblCountries[[Actual]:[Mapping2]],3,FALSE)</f>
        <v>India</v>
      </c>
      <c r="L902" t="s">
        <v>9</v>
      </c>
      <c r="M902">
        <v>6</v>
      </c>
      <c r="N902" s="10" t="str">
        <f>VLOOKUP(tblSalaries[[#This Row],[Years of Experience]],Table3[#Data],2,FALSE)</f>
        <v>4-6</v>
      </c>
      <c r="O902" s="10">
        <f>VLOOKUP(tblSalaries[[#This Row],[How many hours of a day you work on Excel]],Table8[#Data],2,FALSE)</f>
        <v>5</v>
      </c>
    </row>
    <row r="903" spans="2:15" ht="15" customHeight="1" x14ac:dyDescent="0.2">
      <c r="B903" t="s">
        <v>3210</v>
      </c>
      <c r="C903" s="1">
        <v>41058.07640046296</v>
      </c>
      <c r="D903" s="4">
        <v>300000</v>
      </c>
      <c r="E903">
        <v>300000</v>
      </c>
      <c r="F903" t="s">
        <v>40</v>
      </c>
      <c r="G903" s="10">
        <f>tblSalaries[[#This Row],[clean Salary (in local currency)]]*VLOOKUP(tblSalaries[[#This Row],[Currency]],tblXrate[#Data],2,FALSE)/1000</f>
        <v>5.3423750062327704</v>
      </c>
      <c r="H903" t="s">
        <v>1068</v>
      </c>
      <c r="I903" t="s">
        <v>20</v>
      </c>
      <c r="J903" t="s">
        <v>8</v>
      </c>
      <c r="K903" s="10" t="str">
        <f>VLOOKUP(tblSalaries[[#This Row],[Where do you work]],tblCountries[[Actual]:[Mapping2]],3,FALSE)</f>
        <v>India</v>
      </c>
      <c r="L903" t="s">
        <v>9</v>
      </c>
      <c r="M903">
        <v>6</v>
      </c>
      <c r="N903" s="10" t="str">
        <f>VLOOKUP(tblSalaries[[#This Row],[Years of Experience]],Table3[#Data],2,FALSE)</f>
        <v>4-6</v>
      </c>
      <c r="O903" s="10">
        <f>VLOOKUP(tblSalaries[[#This Row],[How many hours of a day you work on Excel]],Table8[#Data],2,FALSE)</f>
        <v>5</v>
      </c>
    </row>
    <row r="904" spans="2:15" ht="15" customHeight="1" x14ac:dyDescent="0.2">
      <c r="B904" t="s">
        <v>3561</v>
      </c>
      <c r="C904" s="1">
        <v>41061.618530092594</v>
      </c>
      <c r="D904" s="4">
        <v>4500</v>
      </c>
      <c r="E904">
        <v>4500</v>
      </c>
      <c r="F904" t="s">
        <v>6</v>
      </c>
      <c r="G904" s="10">
        <f>tblSalaries[[#This Row],[clean Salary (in local currency)]]*VLOOKUP(tblSalaries[[#This Row],[Currency]],tblXrate[#Data],2,FALSE)/1000</f>
        <v>4.5</v>
      </c>
      <c r="H904" t="s">
        <v>1740</v>
      </c>
      <c r="I904" t="s">
        <v>20</v>
      </c>
      <c r="J904" t="s">
        <v>17</v>
      </c>
      <c r="K904" s="10" t="str">
        <f>VLOOKUP(tblSalaries[[#This Row],[Where do you work]],tblCountries[[Actual]:[Mapping2]],3,FALSE)</f>
        <v>East&amp;South Asia</v>
      </c>
      <c r="L904" t="s">
        <v>9</v>
      </c>
      <c r="M904">
        <v>6</v>
      </c>
      <c r="N904" s="10" t="str">
        <f>VLOOKUP(tblSalaries[[#This Row],[Years of Experience]],Table3[#Data],2,FALSE)</f>
        <v>4-6</v>
      </c>
      <c r="O904" s="10">
        <f>VLOOKUP(tblSalaries[[#This Row],[How many hours of a day you work on Excel]],Table8[#Data],2,FALSE)</f>
        <v>5</v>
      </c>
    </row>
    <row r="905" spans="2:15" ht="15" customHeight="1" x14ac:dyDescent="0.2">
      <c r="B905" t="s">
        <v>2719</v>
      </c>
      <c r="C905" s="1">
        <v>41055.626168981478</v>
      </c>
      <c r="D905" s="4" t="s">
        <v>834</v>
      </c>
      <c r="E905">
        <v>250000</v>
      </c>
      <c r="F905" t="s">
        <v>40</v>
      </c>
      <c r="G905" s="10">
        <f>tblSalaries[[#This Row],[clean Salary (in local currency)]]*VLOOKUP(tblSalaries[[#This Row],[Currency]],tblXrate[#Data],2,FALSE)/1000</f>
        <v>4.4519791718606418</v>
      </c>
      <c r="H905" t="s">
        <v>804</v>
      </c>
      <c r="I905" t="s">
        <v>52</v>
      </c>
      <c r="J905" t="s">
        <v>8</v>
      </c>
      <c r="K905" s="10" t="str">
        <f>VLOOKUP(tblSalaries[[#This Row],[Where do you work]],tblCountries[[Actual]:[Mapping2]],3,FALSE)</f>
        <v>India</v>
      </c>
      <c r="L905" t="s">
        <v>9</v>
      </c>
      <c r="M905">
        <v>6</v>
      </c>
      <c r="N905" s="10" t="str">
        <f>VLOOKUP(tblSalaries[[#This Row],[Years of Experience]],Table3[#Data],2,FALSE)</f>
        <v>4-6</v>
      </c>
      <c r="O905" s="10">
        <f>VLOOKUP(tblSalaries[[#This Row],[How many hours of a day you work on Excel]],Table8[#Data],2,FALSE)</f>
        <v>5</v>
      </c>
    </row>
    <row r="906" spans="2:15" ht="15" customHeight="1" x14ac:dyDescent="0.2">
      <c r="B906" t="s">
        <v>3158</v>
      </c>
      <c r="C906" s="1">
        <v>41057.950370370374</v>
      </c>
      <c r="D906" s="4" t="s">
        <v>1319</v>
      </c>
      <c r="E906">
        <v>200000</v>
      </c>
      <c r="F906" t="s">
        <v>40</v>
      </c>
      <c r="G906" s="10">
        <f>tblSalaries[[#This Row],[clean Salary (in local currency)]]*VLOOKUP(tblSalaries[[#This Row],[Currency]],tblXrate[#Data],2,FALSE)/1000</f>
        <v>3.5615833374885137</v>
      </c>
      <c r="H906" t="s">
        <v>616</v>
      </c>
      <c r="I906" t="s">
        <v>20</v>
      </c>
      <c r="J906" t="s">
        <v>8</v>
      </c>
      <c r="K906" s="10" t="str">
        <f>VLOOKUP(tblSalaries[[#This Row],[Where do you work]],tblCountries[[Actual]:[Mapping2]],3,FALSE)</f>
        <v>India</v>
      </c>
      <c r="L906" t="s">
        <v>25</v>
      </c>
      <c r="M906">
        <v>6</v>
      </c>
      <c r="N906" s="10" t="str">
        <f>VLOOKUP(tblSalaries[[#This Row],[Years of Experience]],Table3[#Data],2,FALSE)</f>
        <v>4-6</v>
      </c>
      <c r="O906" s="10">
        <f>VLOOKUP(tblSalaries[[#This Row],[How many hours of a day you work on Excel]],Table8[#Data],2,FALSE)</f>
        <v>1.5</v>
      </c>
    </row>
    <row r="907" spans="2:15" ht="15" customHeight="1" x14ac:dyDescent="0.2">
      <c r="B907" t="s">
        <v>3341</v>
      </c>
      <c r="C907" s="1">
        <v>41058.813564814816</v>
      </c>
      <c r="D907" s="4" t="s">
        <v>1528</v>
      </c>
      <c r="E907">
        <v>2210000</v>
      </c>
      <c r="F907" t="s">
        <v>40</v>
      </c>
      <c r="G907" s="10">
        <f>tblSalaries[[#This Row],[clean Salary (in local currency)]]*VLOOKUP(tblSalaries[[#This Row],[Currency]],tblXrate[#Data],2,FALSE)/1000</f>
        <v>39.355495879248075</v>
      </c>
      <c r="H907" t="s">
        <v>387</v>
      </c>
      <c r="I907" t="s">
        <v>20</v>
      </c>
      <c r="J907" t="s">
        <v>8</v>
      </c>
      <c r="K907" s="10" t="str">
        <f>VLOOKUP(tblSalaries[[#This Row],[Where do you work]],tblCountries[[Actual]:[Mapping2]],3,FALSE)</f>
        <v>India</v>
      </c>
      <c r="L907" t="s">
        <v>25</v>
      </c>
      <c r="M907">
        <v>5.6</v>
      </c>
      <c r="N907" s="10" t="str">
        <f>VLOOKUP(tblSalaries[[#This Row],[Years of Experience]],Table3[#Data],2,FALSE)</f>
        <v>4-6</v>
      </c>
      <c r="O907" s="10">
        <f>VLOOKUP(tblSalaries[[#This Row],[How many hours of a day you work on Excel]],Table8[#Data],2,FALSE)</f>
        <v>1.5</v>
      </c>
    </row>
    <row r="908" spans="2:15" ht="15" customHeight="1" x14ac:dyDescent="0.2">
      <c r="B908" t="s">
        <v>3329</v>
      </c>
      <c r="C908" s="1">
        <v>41058.774664351855</v>
      </c>
      <c r="D908" s="4" t="s">
        <v>1514</v>
      </c>
      <c r="E908">
        <v>150000</v>
      </c>
      <c r="F908" t="s">
        <v>82</v>
      </c>
      <c r="G908" s="10">
        <f>tblSalaries[[#This Row],[clean Salary (in local currency)]]*VLOOKUP(tblSalaries[[#This Row],[Currency]],tblXrate[#Data],2,FALSE)/1000</f>
        <v>152.98644846039537</v>
      </c>
      <c r="H908" t="s">
        <v>1515</v>
      </c>
      <c r="I908" t="s">
        <v>20</v>
      </c>
      <c r="J908" t="s">
        <v>84</v>
      </c>
      <c r="K908" s="10" t="str">
        <f>VLOOKUP(tblSalaries[[#This Row],[Where do you work]],tblCountries[[Actual]:[Mapping2]],3,FALSE)</f>
        <v>Australia &amp; NZ</v>
      </c>
      <c r="L908" t="s">
        <v>25</v>
      </c>
      <c r="M908">
        <v>5.5</v>
      </c>
      <c r="N908" s="10" t="str">
        <f>VLOOKUP(tblSalaries[[#This Row],[Years of Experience]],Table3[#Data],2,FALSE)</f>
        <v>4-6</v>
      </c>
      <c r="O908" s="10">
        <f>VLOOKUP(tblSalaries[[#This Row],[How many hours of a day you work on Excel]],Table8[#Data],2,FALSE)</f>
        <v>1.5</v>
      </c>
    </row>
    <row r="909" spans="2:15" ht="15" customHeight="1" x14ac:dyDescent="0.2">
      <c r="B909" t="s">
        <v>3411</v>
      </c>
      <c r="C909" s="1">
        <v>41059.108101851853</v>
      </c>
      <c r="D909" s="4" t="s">
        <v>1589</v>
      </c>
      <c r="E909">
        <v>3250000</v>
      </c>
      <c r="F909" t="s">
        <v>40</v>
      </c>
      <c r="G909" s="10">
        <f>tblSalaries[[#This Row],[clean Salary (in local currency)]]*VLOOKUP(tblSalaries[[#This Row],[Currency]],tblXrate[#Data],2,FALSE)/1000</f>
        <v>57.875729234188341</v>
      </c>
      <c r="H909" t="s">
        <v>1590</v>
      </c>
      <c r="I909" t="s">
        <v>20</v>
      </c>
      <c r="J909" t="s">
        <v>8</v>
      </c>
      <c r="K909" s="10" t="str">
        <f>VLOOKUP(tblSalaries[[#This Row],[Where do you work]],tblCountries[[Actual]:[Mapping2]],3,FALSE)</f>
        <v>India</v>
      </c>
      <c r="L909" t="s">
        <v>9</v>
      </c>
      <c r="M909">
        <v>5.5</v>
      </c>
      <c r="N909" s="10" t="str">
        <f>VLOOKUP(tblSalaries[[#This Row],[Years of Experience]],Table3[#Data],2,FALSE)</f>
        <v>4-6</v>
      </c>
      <c r="O909" s="10">
        <f>VLOOKUP(tblSalaries[[#This Row],[How many hours of a day you work on Excel]],Table8[#Data],2,FALSE)</f>
        <v>5</v>
      </c>
    </row>
    <row r="910" spans="2:15" ht="15" customHeight="1" x14ac:dyDescent="0.2">
      <c r="B910" t="s">
        <v>2751</v>
      </c>
      <c r="C910" s="1">
        <v>41055.71025462963</v>
      </c>
      <c r="D910" s="4" t="s">
        <v>868</v>
      </c>
      <c r="E910">
        <v>225000</v>
      </c>
      <c r="F910" t="s">
        <v>40</v>
      </c>
      <c r="G910" s="10">
        <f>tblSalaries[[#This Row],[clean Salary (in local currency)]]*VLOOKUP(tblSalaries[[#This Row],[Currency]],tblXrate[#Data],2,FALSE)/1000</f>
        <v>4.0067812546745776</v>
      </c>
      <c r="H910" t="s">
        <v>721</v>
      </c>
      <c r="I910" t="s">
        <v>3999</v>
      </c>
      <c r="J910" t="s">
        <v>8</v>
      </c>
      <c r="K910" s="10" t="str">
        <f>VLOOKUP(tblSalaries[[#This Row],[Where do you work]],tblCountries[[Actual]:[Mapping2]],3,FALSE)</f>
        <v>India</v>
      </c>
      <c r="L910" t="s">
        <v>13</v>
      </c>
      <c r="M910">
        <v>5.5</v>
      </c>
      <c r="N910" s="10" t="str">
        <f>VLOOKUP(tblSalaries[[#This Row],[Years of Experience]],Table3[#Data],2,FALSE)</f>
        <v>4-6</v>
      </c>
      <c r="O910" s="10">
        <f>VLOOKUP(tblSalaries[[#This Row],[How many hours of a day you work on Excel]],Table8[#Data],2,FALSE)</f>
        <v>8</v>
      </c>
    </row>
    <row r="911" spans="2:15" ht="15" customHeight="1" x14ac:dyDescent="0.2">
      <c r="B911" t="s">
        <v>2603</v>
      </c>
      <c r="C911" s="1">
        <v>41055.410960648151</v>
      </c>
      <c r="D911" s="4">
        <v>160000</v>
      </c>
      <c r="E911">
        <v>160000</v>
      </c>
      <c r="F911" t="s">
        <v>6</v>
      </c>
      <c r="G911" s="10">
        <f>tblSalaries[[#This Row],[clean Salary (in local currency)]]*VLOOKUP(tblSalaries[[#This Row],[Currency]],tblXrate[#Data],2,FALSE)/1000</f>
        <v>160</v>
      </c>
      <c r="H911" t="s">
        <v>706</v>
      </c>
      <c r="I911" t="s">
        <v>20</v>
      </c>
      <c r="J911" t="s">
        <v>15</v>
      </c>
      <c r="K911" s="10" t="str">
        <f>VLOOKUP(tblSalaries[[#This Row],[Where do you work]],tblCountries[[Actual]:[Mapping2]],3,FALSE)</f>
        <v>USA</v>
      </c>
      <c r="L911" t="s">
        <v>9</v>
      </c>
      <c r="M911">
        <v>5</v>
      </c>
      <c r="N911" s="10" t="str">
        <f>VLOOKUP(tblSalaries[[#This Row],[Years of Experience]],Table3[#Data],2,FALSE)</f>
        <v>4-6</v>
      </c>
      <c r="O911" s="10">
        <f>VLOOKUP(tblSalaries[[#This Row],[How many hours of a day you work on Excel]],Table8[#Data],2,FALSE)</f>
        <v>5</v>
      </c>
    </row>
    <row r="912" spans="2:15" ht="15" customHeight="1" x14ac:dyDescent="0.2">
      <c r="B912" t="s">
        <v>2979</v>
      </c>
      <c r="C912" s="1">
        <v>41057.393171296295</v>
      </c>
      <c r="D912" s="4">
        <v>120000</v>
      </c>
      <c r="E912">
        <v>120000</v>
      </c>
      <c r="F912" t="s">
        <v>82</v>
      </c>
      <c r="G912" s="10">
        <f>tblSalaries[[#This Row],[clean Salary (in local currency)]]*VLOOKUP(tblSalaries[[#This Row],[Currency]],tblXrate[#Data],2,FALSE)/1000</f>
        <v>122.38915876831629</v>
      </c>
      <c r="H912" t="s">
        <v>1124</v>
      </c>
      <c r="I912" t="s">
        <v>20</v>
      </c>
      <c r="J912" t="s">
        <v>84</v>
      </c>
      <c r="K912" s="10" t="str">
        <f>VLOOKUP(tblSalaries[[#This Row],[Where do you work]],tblCountries[[Actual]:[Mapping2]],3,FALSE)</f>
        <v>Australia &amp; NZ</v>
      </c>
      <c r="L912" t="s">
        <v>9</v>
      </c>
      <c r="M912">
        <v>5</v>
      </c>
      <c r="N912" s="10" t="str">
        <f>VLOOKUP(tblSalaries[[#This Row],[Years of Experience]],Table3[#Data],2,FALSE)</f>
        <v>4-6</v>
      </c>
      <c r="O912" s="10">
        <f>VLOOKUP(tblSalaries[[#This Row],[How many hours of a day you work on Excel]],Table8[#Data],2,FALSE)</f>
        <v>5</v>
      </c>
    </row>
    <row r="913" spans="2:15" ht="15" customHeight="1" x14ac:dyDescent="0.2">
      <c r="B913" t="s">
        <v>3557</v>
      </c>
      <c r="C913" s="1">
        <v>41061.45517361111</v>
      </c>
      <c r="D913" s="4" t="s">
        <v>1736</v>
      </c>
      <c r="E913">
        <v>120000</v>
      </c>
      <c r="F913" t="s">
        <v>82</v>
      </c>
      <c r="G913" s="10">
        <f>tblSalaries[[#This Row],[clean Salary (in local currency)]]*VLOOKUP(tblSalaries[[#This Row],[Currency]],tblXrate[#Data],2,FALSE)/1000</f>
        <v>122.38915876831629</v>
      </c>
      <c r="H913" t="s">
        <v>855</v>
      </c>
      <c r="I913" t="s">
        <v>20</v>
      </c>
      <c r="J913" t="s">
        <v>84</v>
      </c>
      <c r="K913" s="10" t="str">
        <f>VLOOKUP(tblSalaries[[#This Row],[Where do you work]],tblCountries[[Actual]:[Mapping2]],3,FALSE)</f>
        <v>Australia &amp; NZ</v>
      </c>
      <c r="L913" t="s">
        <v>18</v>
      </c>
      <c r="M913">
        <v>5</v>
      </c>
      <c r="N913" s="10" t="str">
        <f>VLOOKUP(tblSalaries[[#This Row],[Years of Experience]],Table3[#Data],2,FALSE)</f>
        <v>4-6</v>
      </c>
      <c r="O913" s="10">
        <f>VLOOKUP(tblSalaries[[#This Row],[How many hours of a day you work on Excel]],Table8[#Data],2,FALSE)</f>
        <v>2.5</v>
      </c>
    </row>
    <row r="914" spans="2:15" ht="15" customHeight="1" x14ac:dyDescent="0.2">
      <c r="B914" t="s">
        <v>3242</v>
      </c>
      <c r="C914" s="1">
        <v>41058.351284722223</v>
      </c>
      <c r="D914" s="4" t="s">
        <v>1414</v>
      </c>
      <c r="E914">
        <v>120000</v>
      </c>
      <c r="F914" t="s">
        <v>6</v>
      </c>
      <c r="G914" s="10">
        <f>tblSalaries[[#This Row],[clean Salary (in local currency)]]*VLOOKUP(tblSalaries[[#This Row],[Currency]],tblXrate[#Data],2,FALSE)/1000</f>
        <v>120</v>
      </c>
      <c r="H914" t="s">
        <v>1415</v>
      </c>
      <c r="I914" t="s">
        <v>356</v>
      </c>
      <c r="J914" t="s">
        <v>171</v>
      </c>
      <c r="K914" s="10" t="str">
        <f>VLOOKUP(tblSalaries[[#This Row],[Where do you work]],tblCountries[[Actual]:[Mapping2]],3,FALSE)</f>
        <v>East&amp;South Asia</v>
      </c>
      <c r="L914" t="s">
        <v>25</v>
      </c>
      <c r="M914">
        <v>5</v>
      </c>
      <c r="N914" s="10" t="str">
        <f>VLOOKUP(tblSalaries[[#This Row],[Years of Experience]],Table3[#Data],2,FALSE)</f>
        <v>4-6</v>
      </c>
      <c r="O914" s="10">
        <f>VLOOKUP(tblSalaries[[#This Row],[How many hours of a day you work on Excel]],Table8[#Data],2,FALSE)</f>
        <v>1.5</v>
      </c>
    </row>
    <row r="915" spans="2:15" ht="15" customHeight="1" x14ac:dyDescent="0.2">
      <c r="B915" t="s">
        <v>3360</v>
      </c>
      <c r="C915" s="1">
        <v>41058.904675925929</v>
      </c>
      <c r="D915" s="4">
        <v>120000</v>
      </c>
      <c r="E915">
        <v>120000</v>
      </c>
      <c r="F915" t="s">
        <v>6</v>
      </c>
      <c r="G915" s="10">
        <f>tblSalaries[[#This Row],[clean Salary (in local currency)]]*VLOOKUP(tblSalaries[[#This Row],[Currency]],tblXrate[#Data],2,FALSE)/1000</f>
        <v>120</v>
      </c>
      <c r="H915" t="s">
        <v>642</v>
      </c>
      <c r="I915" t="s">
        <v>52</v>
      </c>
      <c r="J915" t="s">
        <v>15</v>
      </c>
      <c r="K915" s="10" t="str">
        <f>VLOOKUP(tblSalaries[[#This Row],[Where do you work]],tblCountries[[Actual]:[Mapping2]],3,FALSE)</f>
        <v>USA</v>
      </c>
      <c r="L915" t="s">
        <v>18</v>
      </c>
      <c r="M915">
        <v>5</v>
      </c>
      <c r="N915" s="10" t="str">
        <f>VLOOKUP(tblSalaries[[#This Row],[Years of Experience]],Table3[#Data],2,FALSE)</f>
        <v>4-6</v>
      </c>
      <c r="O915" s="10">
        <f>VLOOKUP(tblSalaries[[#This Row],[How many hours of a day you work on Excel]],Table8[#Data],2,FALSE)</f>
        <v>2.5</v>
      </c>
    </row>
    <row r="916" spans="2:15" ht="15" customHeight="1" x14ac:dyDescent="0.2">
      <c r="B916" t="s">
        <v>2739</v>
      </c>
      <c r="C916" s="1">
        <v>41055.673703703702</v>
      </c>
      <c r="D916" s="4">
        <v>74000</v>
      </c>
      <c r="E916">
        <v>74000</v>
      </c>
      <c r="F916" t="s">
        <v>69</v>
      </c>
      <c r="G916" s="10">
        <f>tblSalaries[[#This Row],[clean Salary (in local currency)]]*VLOOKUP(tblSalaries[[#This Row],[Currency]],tblXrate[#Data],2,FALSE)/1000</f>
        <v>116.63719213297902</v>
      </c>
      <c r="H916" t="s">
        <v>856</v>
      </c>
      <c r="I916" t="s">
        <v>52</v>
      </c>
      <c r="J916" t="s">
        <v>71</v>
      </c>
      <c r="K916" s="10" t="str">
        <f>VLOOKUP(tblSalaries[[#This Row],[Where do you work]],tblCountries[[Actual]:[Mapping2]],3,FALSE)</f>
        <v>UK</v>
      </c>
      <c r="L916" t="s">
        <v>9</v>
      </c>
      <c r="M916">
        <v>5</v>
      </c>
      <c r="N916" s="10" t="str">
        <f>VLOOKUP(tblSalaries[[#This Row],[Years of Experience]],Table3[#Data],2,FALSE)</f>
        <v>4-6</v>
      </c>
      <c r="O916" s="10">
        <f>VLOOKUP(tblSalaries[[#This Row],[How many hours of a day you work on Excel]],Table8[#Data],2,FALSE)</f>
        <v>5</v>
      </c>
    </row>
    <row r="917" spans="2:15" ht="15" customHeight="1" x14ac:dyDescent="0.2">
      <c r="B917" t="s">
        <v>3419</v>
      </c>
      <c r="C917" s="1">
        <v>41059.456689814811</v>
      </c>
      <c r="D917" s="4">
        <v>8500</v>
      </c>
      <c r="E917">
        <v>102000</v>
      </c>
      <c r="F917" t="s">
        <v>6</v>
      </c>
      <c r="G917" s="10">
        <f>tblSalaries[[#This Row],[clean Salary (in local currency)]]*VLOOKUP(tblSalaries[[#This Row],[Currency]],tblXrate[#Data],2,FALSE)/1000</f>
        <v>102</v>
      </c>
      <c r="H917" t="s">
        <v>108</v>
      </c>
      <c r="I917" t="s">
        <v>20</v>
      </c>
      <c r="J917" t="s">
        <v>15</v>
      </c>
      <c r="K917" s="10" t="str">
        <f>VLOOKUP(tblSalaries[[#This Row],[Where do you work]],tblCountries[[Actual]:[Mapping2]],3,FALSE)</f>
        <v>USA</v>
      </c>
      <c r="L917" t="s">
        <v>9</v>
      </c>
      <c r="M917">
        <v>5</v>
      </c>
      <c r="N917" s="10" t="str">
        <f>VLOOKUP(tblSalaries[[#This Row],[Years of Experience]],Table3[#Data],2,FALSE)</f>
        <v>4-6</v>
      </c>
      <c r="O917" s="10">
        <f>VLOOKUP(tblSalaries[[#This Row],[How many hours of a day you work on Excel]],Table8[#Data],2,FALSE)</f>
        <v>5</v>
      </c>
    </row>
    <row r="918" spans="2:15" ht="15" customHeight="1" x14ac:dyDescent="0.2">
      <c r="B918" t="s">
        <v>2786</v>
      </c>
      <c r="C918" s="1">
        <v>41055.852303240739</v>
      </c>
      <c r="D918" s="4">
        <v>100000</v>
      </c>
      <c r="E918">
        <v>100000</v>
      </c>
      <c r="F918" t="s">
        <v>86</v>
      </c>
      <c r="G918" s="10">
        <f>tblSalaries[[#This Row],[clean Salary (in local currency)]]*VLOOKUP(tblSalaries[[#This Row],[Currency]],tblXrate[#Data],2,FALSE)/1000</f>
        <v>98.336152303032691</v>
      </c>
      <c r="H918" t="s">
        <v>913</v>
      </c>
      <c r="I918" t="s">
        <v>4001</v>
      </c>
      <c r="J918" t="s">
        <v>88</v>
      </c>
      <c r="K918" s="10" t="str">
        <f>VLOOKUP(tblSalaries[[#This Row],[Where do you work]],tblCountries[[Actual]:[Mapping2]],3,FALSE)</f>
        <v>Canada</v>
      </c>
      <c r="L918" t="s">
        <v>9</v>
      </c>
      <c r="M918">
        <v>5</v>
      </c>
      <c r="N918" s="10" t="str">
        <f>VLOOKUP(tblSalaries[[#This Row],[Years of Experience]],Table3[#Data],2,FALSE)</f>
        <v>4-6</v>
      </c>
      <c r="O918" s="10">
        <f>VLOOKUP(tblSalaries[[#This Row],[How many hours of a day you work on Excel]],Table8[#Data],2,FALSE)</f>
        <v>5</v>
      </c>
    </row>
    <row r="919" spans="2:15" ht="15" customHeight="1" x14ac:dyDescent="0.2">
      <c r="B919" t="s">
        <v>3602</v>
      </c>
      <c r="C919" s="1">
        <v>41063.088009259256</v>
      </c>
      <c r="D919" s="4" t="s">
        <v>330</v>
      </c>
      <c r="E919">
        <v>60000</v>
      </c>
      <c r="F919" t="s">
        <v>69</v>
      </c>
      <c r="G919" s="10">
        <f>tblSalaries[[#This Row],[clean Salary (in local currency)]]*VLOOKUP(tblSalaries[[#This Row],[Currency]],tblXrate[#Data],2,FALSE)/1000</f>
        <v>94.570696324037058</v>
      </c>
      <c r="H919" t="s">
        <v>153</v>
      </c>
      <c r="I919" t="s">
        <v>20</v>
      </c>
      <c r="J919" t="s">
        <v>71</v>
      </c>
      <c r="K919" s="10" t="str">
        <f>VLOOKUP(tblSalaries[[#This Row],[Where do you work]],tblCountries[[Actual]:[Mapping2]],3,FALSE)</f>
        <v>UK</v>
      </c>
      <c r="L919" t="s">
        <v>9</v>
      </c>
      <c r="M919">
        <v>5</v>
      </c>
      <c r="N919" s="10" t="str">
        <f>VLOOKUP(tblSalaries[[#This Row],[Years of Experience]],Table3[#Data],2,FALSE)</f>
        <v>4-6</v>
      </c>
      <c r="O919" s="10">
        <f>VLOOKUP(tblSalaries[[#This Row],[How many hours of a day you work on Excel]],Table8[#Data],2,FALSE)</f>
        <v>5</v>
      </c>
    </row>
    <row r="920" spans="2:15" ht="15" customHeight="1" x14ac:dyDescent="0.2">
      <c r="B920" t="s">
        <v>3243</v>
      </c>
      <c r="C920" s="1">
        <v>41058.361828703702</v>
      </c>
      <c r="D920" s="4">
        <v>90000</v>
      </c>
      <c r="E920">
        <v>90000</v>
      </c>
      <c r="F920" t="s">
        <v>82</v>
      </c>
      <c r="G920" s="10">
        <f>tblSalaries[[#This Row],[clean Salary (in local currency)]]*VLOOKUP(tblSalaries[[#This Row],[Currency]],tblXrate[#Data],2,FALSE)/1000</f>
        <v>91.791869076237219</v>
      </c>
      <c r="H920" t="s">
        <v>207</v>
      </c>
      <c r="I920" t="s">
        <v>20</v>
      </c>
      <c r="J920" t="s">
        <v>84</v>
      </c>
      <c r="K920" s="10" t="str">
        <f>VLOOKUP(tblSalaries[[#This Row],[Where do you work]],tblCountries[[Actual]:[Mapping2]],3,FALSE)</f>
        <v>Australia &amp; NZ</v>
      </c>
      <c r="L920" t="s">
        <v>9</v>
      </c>
      <c r="M920">
        <v>5</v>
      </c>
      <c r="N920" s="10" t="str">
        <f>VLOOKUP(tblSalaries[[#This Row],[Years of Experience]],Table3[#Data],2,FALSE)</f>
        <v>4-6</v>
      </c>
      <c r="O920" s="10">
        <f>VLOOKUP(tblSalaries[[#This Row],[How many hours of a day you work on Excel]],Table8[#Data],2,FALSE)</f>
        <v>5</v>
      </c>
    </row>
    <row r="921" spans="2:15" ht="15" customHeight="1" x14ac:dyDescent="0.2">
      <c r="B921" t="s">
        <v>3119</v>
      </c>
      <c r="C921" s="1">
        <v>41057.777303240742</v>
      </c>
      <c r="D921" s="4">
        <v>90000</v>
      </c>
      <c r="E921">
        <v>90000</v>
      </c>
      <c r="F921" t="s">
        <v>6</v>
      </c>
      <c r="G921" s="10">
        <f>tblSalaries[[#This Row],[clean Salary (in local currency)]]*VLOOKUP(tblSalaries[[#This Row],[Currency]],tblXrate[#Data],2,FALSE)/1000</f>
        <v>90</v>
      </c>
      <c r="H921" t="s">
        <v>1273</v>
      </c>
      <c r="I921" t="s">
        <v>52</v>
      </c>
      <c r="J921" t="s">
        <v>15</v>
      </c>
      <c r="K921" s="10" t="str">
        <f>VLOOKUP(tblSalaries[[#This Row],[Where do you work]],tblCountries[[Actual]:[Mapping2]],3,FALSE)</f>
        <v>USA</v>
      </c>
      <c r="L921" t="s">
        <v>9</v>
      </c>
      <c r="M921">
        <v>5</v>
      </c>
      <c r="N921" s="10" t="str">
        <f>VLOOKUP(tblSalaries[[#This Row],[Years of Experience]],Table3[#Data],2,FALSE)</f>
        <v>4-6</v>
      </c>
      <c r="O921" s="10">
        <f>VLOOKUP(tblSalaries[[#This Row],[How many hours of a day you work on Excel]],Table8[#Data],2,FALSE)</f>
        <v>5</v>
      </c>
    </row>
    <row r="922" spans="2:15" ht="15" customHeight="1" x14ac:dyDescent="0.2">
      <c r="B922" t="s">
        <v>3534</v>
      </c>
      <c r="C922" s="1">
        <v>41060.965787037036</v>
      </c>
      <c r="D922" s="4" t="s">
        <v>1712</v>
      </c>
      <c r="E922">
        <v>70000</v>
      </c>
      <c r="F922" t="s">
        <v>22</v>
      </c>
      <c r="G922" s="10">
        <f>tblSalaries[[#This Row],[clean Salary (in local currency)]]*VLOOKUP(tblSalaries[[#This Row],[Currency]],tblXrate[#Data],2,FALSE)/1000</f>
        <v>88.927960729412547</v>
      </c>
      <c r="H922" t="s">
        <v>1713</v>
      </c>
      <c r="I922" t="s">
        <v>67</v>
      </c>
      <c r="J922" t="s">
        <v>24</v>
      </c>
      <c r="K922" s="10" t="str">
        <f>VLOOKUP(tblSalaries[[#This Row],[Where do you work]],tblCountries[[Actual]:[Mapping2]],3,FALSE)</f>
        <v>EU-16</v>
      </c>
      <c r="L922" t="s">
        <v>25</v>
      </c>
      <c r="M922">
        <v>5</v>
      </c>
      <c r="N922" s="10" t="str">
        <f>VLOOKUP(tblSalaries[[#This Row],[Years of Experience]],Table3[#Data],2,FALSE)</f>
        <v>4-6</v>
      </c>
      <c r="O922" s="10">
        <f>VLOOKUP(tblSalaries[[#This Row],[How many hours of a day you work on Excel]],Table8[#Data],2,FALSE)</f>
        <v>1.5</v>
      </c>
    </row>
    <row r="923" spans="2:15" ht="15" customHeight="1" x14ac:dyDescent="0.2">
      <c r="B923" t="s">
        <v>3509</v>
      </c>
      <c r="C923" s="1">
        <v>41060.559594907405</v>
      </c>
      <c r="D923" s="4" t="s">
        <v>1682</v>
      </c>
      <c r="E923">
        <v>85000</v>
      </c>
      <c r="F923" t="s">
        <v>82</v>
      </c>
      <c r="G923" s="10">
        <f>tblSalaries[[#This Row],[clean Salary (in local currency)]]*VLOOKUP(tblSalaries[[#This Row],[Currency]],tblXrate[#Data],2,FALSE)/1000</f>
        <v>86.692320794224045</v>
      </c>
      <c r="H923" t="s">
        <v>1683</v>
      </c>
      <c r="I923" t="s">
        <v>20</v>
      </c>
      <c r="J923" t="s">
        <v>84</v>
      </c>
      <c r="K923" s="10" t="str">
        <f>VLOOKUP(tblSalaries[[#This Row],[Where do you work]],tblCountries[[Actual]:[Mapping2]],3,FALSE)</f>
        <v>Australia &amp; NZ</v>
      </c>
      <c r="L923" t="s">
        <v>25</v>
      </c>
      <c r="M923">
        <v>5</v>
      </c>
      <c r="N923" s="10" t="str">
        <f>VLOOKUP(tblSalaries[[#This Row],[Years of Experience]],Table3[#Data],2,FALSE)</f>
        <v>4-6</v>
      </c>
      <c r="O923" s="10">
        <f>VLOOKUP(tblSalaries[[#This Row],[How many hours of a day you work on Excel]],Table8[#Data],2,FALSE)</f>
        <v>1.5</v>
      </c>
    </row>
    <row r="924" spans="2:15" ht="15" customHeight="1" x14ac:dyDescent="0.2">
      <c r="B924" t="s">
        <v>3228</v>
      </c>
      <c r="C924" s="1">
        <v>41058.214548611111</v>
      </c>
      <c r="D924" s="4" t="s">
        <v>1398</v>
      </c>
      <c r="E924">
        <v>85000</v>
      </c>
      <c r="F924" t="s">
        <v>6</v>
      </c>
      <c r="G924" s="10">
        <f>tblSalaries[[#This Row],[clean Salary (in local currency)]]*VLOOKUP(tblSalaries[[#This Row],[Currency]],tblXrate[#Data],2,FALSE)/1000</f>
        <v>85</v>
      </c>
      <c r="H924" t="s">
        <v>1399</v>
      </c>
      <c r="I924" t="s">
        <v>20</v>
      </c>
      <c r="J924" t="s">
        <v>15</v>
      </c>
      <c r="K924" s="10" t="str">
        <f>VLOOKUP(tblSalaries[[#This Row],[Where do you work]],tblCountries[[Actual]:[Mapping2]],3,FALSE)</f>
        <v>USA</v>
      </c>
      <c r="L924" t="s">
        <v>9</v>
      </c>
      <c r="M924">
        <v>5</v>
      </c>
      <c r="N924" s="10" t="str">
        <f>VLOOKUP(tblSalaries[[#This Row],[Years of Experience]],Table3[#Data],2,FALSE)</f>
        <v>4-6</v>
      </c>
      <c r="O924" s="10">
        <f>VLOOKUP(tblSalaries[[#This Row],[How many hours of a day you work on Excel]],Table8[#Data],2,FALSE)</f>
        <v>5</v>
      </c>
    </row>
    <row r="925" spans="2:15" ht="15" customHeight="1" x14ac:dyDescent="0.2">
      <c r="B925" t="s">
        <v>3235</v>
      </c>
      <c r="C925" s="1">
        <v>41058.268113425926</v>
      </c>
      <c r="D925" s="4">
        <v>80000</v>
      </c>
      <c r="E925">
        <v>80000</v>
      </c>
      <c r="F925" t="s">
        <v>82</v>
      </c>
      <c r="G925" s="10">
        <f>tblSalaries[[#This Row],[clean Salary (in local currency)]]*VLOOKUP(tblSalaries[[#This Row],[Currency]],tblXrate[#Data],2,FALSE)/1000</f>
        <v>81.592772512210871</v>
      </c>
      <c r="H925" t="s">
        <v>1405</v>
      </c>
      <c r="I925" t="s">
        <v>310</v>
      </c>
      <c r="J925" t="s">
        <v>84</v>
      </c>
      <c r="K925" s="10" t="str">
        <f>VLOOKUP(tblSalaries[[#This Row],[Where do you work]],tblCountries[[Actual]:[Mapping2]],3,FALSE)</f>
        <v>Australia &amp; NZ</v>
      </c>
      <c r="L925" t="s">
        <v>9</v>
      </c>
      <c r="M925">
        <v>5</v>
      </c>
      <c r="N925" s="10" t="str">
        <f>VLOOKUP(tblSalaries[[#This Row],[Years of Experience]],Table3[#Data],2,FALSE)</f>
        <v>4-6</v>
      </c>
      <c r="O925" s="10">
        <f>VLOOKUP(tblSalaries[[#This Row],[How many hours of a day you work on Excel]],Table8[#Data],2,FALSE)</f>
        <v>5</v>
      </c>
    </row>
    <row r="926" spans="2:15" ht="15" customHeight="1" x14ac:dyDescent="0.2">
      <c r="B926" t="s">
        <v>3679</v>
      </c>
      <c r="C926" s="1">
        <v>41066.39707175926</v>
      </c>
      <c r="D926" s="4">
        <v>80000</v>
      </c>
      <c r="E926">
        <v>80000</v>
      </c>
      <c r="F926" t="s">
        <v>82</v>
      </c>
      <c r="G926" s="10">
        <f>tblSalaries[[#This Row],[clean Salary (in local currency)]]*VLOOKUP(tblSalaries[[#This Row],[Currency]],tblXrate[#Data],2,FALSE)/1000</f>
        <v>81.592772512210871</v>
      </c>
      <c r="H926" t="s">
        <v>1844</v>
      </c>
      <c r="I926" t="s">
        <v>67</v>
      </c>
      <c r="J926" t="s">
        <v>84</v>
      </c>
      <c r="K926" s="10" t="str">
        <f>VLOOKUP(tblSalaries[[#This Row],[Where do you work]],tblCountries[[Actual]:[Mapping2]],3,FALSE)</f>
        <v>Australia &amp; NZ</v>
      </c>
      <c r="L926" t="s">
        <v>9</v>
      </c>
      <c r="M926">
        <v>5</v>
      </c>
      <c r="N926" s="10" t="str">
        <f>VLOOKUP(tblSalaries[[#This Row],[Years of Experience]],Table3[#Data],2,FALSE)</f>
        <v>4-6</v>
      </c>
      <c r="O926" s="10">
        <f>VLOOKUP(tblSalaries[[#This Row],[How many hours of a day you work on Excel]],Table8[#Data],2,FALSE)</f>
        <v>5</v>
      </c>
    </row>
    <row r="927" spans="2:15" ht="15" customHeight="1" x14ac:dyDescent="0.2">
      <c r="B927" t="s">
        <v>2593</v>
      </c>
      <c r="C927" s="1">
        <v>41055.364976851852</v>
      </c>
      <c r="D927" s="4">
        <v>75000</v>
      </c>
      <c r="E927">
        <v>75000</v>
      </c>
      <c r="F927" t="s">
        <v>6</v>
      </c>
      <c r="G927" s="10">
        <f>tblSalaries[[#This Row],[clean Salary (in local currency)]]*VLOOKUP(tblSalaries[[#This Row],[Currency]],tblXrate[#Data],2,FALSE)/1000</f>
        <v>75</v>
      </c>
      <c r="H927" t="s">
        <v>14</v>
      </c>
      <c r="I927" t="s">
        <v>20</v>
      </c>
      <c r="J927" t="s">
        <v>15</v>
      </c>
      <c r="K927" s="10" t="str">
        <f>VLOOKUP(tblSalaries[[#This Row],[Where do you work]],tblCountries[[Actual]:[Mapping2]],3,FALSE)</f>
        <v>USA</v>
      </c>
      <c r="L927" t="s">
        <v>9</v>
      </c>
      <c r="M927">
        <v>5</v>
      </c>
      <c r="N927" s="10" t="str">
        <f>VLOOKUP(tblSalaries[[#This Row],[Years of Experience]],Table3[#Data],2,FALSE)</f>
        <v>4-6</v>
      </c>
      <c r="O927" s="10">
        <f>VLOOKUP(tblSalaries[[#This Row],[How many hours of a day you work on Excel]],Table8[#Data],2,FALSE)</f>
        <v>5</v>
      </c>
    </row>
    <row r="928" spans="2:15" ht="15" customHeight="1" x14ac:dyDescent="0.2">
      <c r="B928" t="s">
        <v>3532</v>
      </c>
      <c r="C928" s="1">
        <v>41060.96402777778</v>
      </c>
      <c r="D928" s="4">
        <v>71500</v>
      </c>
      <c r="E928">
        <v>71500</v>
      </c>
      <c r="F928" t="s">
        <v>6</v>
      </c>
      <c r="G928" s="10">
        <f>tblSalaries[[#This Row],[clean Salary (in local currency)]]*VLOOKUP(tblSalaries[[#This Row],[Currency]],tblXrate[#Data],2,FALSE)/1000</f>
        <v>71.5</v>
      </c>
      <c r="H928" t="s">
        <v>1710</v>
      </c>
      <c r="I928" t="s">
        <v>20</v>
      </c>
      <c r="J928" t="s">
        <v>15</v>
      </c>
      <c r="K928" s="10" t="str">
        <f>VLOOKUP(tblSalaries[[#This Row],[Where do you work]],tblCountries[[Actual]:[Mapping2]],3,FALSE)</f>
        <v>USA</v>
      </c>
      <c r="L928" t="s">
        <v>9</v>
      </c>
      <c r="M928">
        <v>5</v>
      </c>
      <c r="N928" s="10" t="str">
        <f>VLOOKUP(tblSalaries[[#This Row],[Years of Experience]],Table3[#Data],2,FALSE)</f>
        <v>4-6</v>
      </c>
      <c r="O928" s="10">
        <f>VLOOKUP(tblSalaries[[#This Row],[How many hours of a day you work on Excel]],Table8[#Data],2,FALSE)</f>
        <v>5</v>
      </c>
    </row>
    <row r="929" spans="2:15" ht="15" customHeight="1" x14ac:dyDescent="0.2">
      <c r="B929" t="s">
        <v>3416</v>
      </c>
      <c r="C929" s="1">
        <v>41059.404178240744</v>
      </c>
      <c r="D929" s="4">
        <v>70000</v>
      </c>
      <c r="E929">
        <v>70000</v>
      </c>
      <c r="F929" t="s">
        <v>82</v>
      </c>
      <c r="G929" s="10">
        <f>tblSalaries[[#This Row],[clean Salary (in local currency)]]*VLOOKUP(tblSalaries[[#This Row],[Currency]],tblXrate[#Data],2,FALSE)/1000</f>
        <v>71.393675948184509</v>
      </c>
      <c r="H929" t="s">
        <v>1287</v>
      </c>
      <c r="I929" t="s">
        <v>310</v>
      </c>
      <c r="J929" t="s">
        <v>84</v>
      </c>
      <c r="K929" s="10" t="str">
        <f>VLOOKUP(tblSalaries[[#This Row],[Where do you work]],tblCountries[[Actual]:[Mapping2]],3,FALSE)</f>
        <v>Australia &amp; NZ</v>
      </c>
      <c r="L929" t="s">
        <v>18</v>
      </c>
      <c r="M929">
        <v>5</v>
      </c>
      <c r="N929" s="10" t="str">
        <f>VLOOKUP(tblSalaries[[#This Row],[Years of Experience]],Table3[#Data],2,FALSE)</f>
        <v>4-6</v>
      </c>
      <c r="O929" s="10">
        <f>VLOOKUP(tblSalaries[[#This Row],[How many hours of a day you work on Excel]],Table8[#Data],2,FALSE)</f>
        <v>2.5</v>
      </c>
    </row>
    <row r="930" spans="2:15" ht="15" customHeight="1" x14ac:dyDescent="0.2">
      <c r="B930" t="s">
        <v>3103</v>
      </c>
      <c r="C930" s="1">
        <v>41057.721377314818</v>
      </c>
      <c r="D930" s="4" t="s">
        <v>1254</v>
      </c>
      <c r="E930">
        <v>45200</v>
      </c>
      <c r="F930" t="s">
        <v>69</v>
      </c>
      <c r="G930" s="10">
        <f>tblSalaries[[#This Row],[clean Salary (in local currency)]]*VLOOKUP(tblSalaries[[#This Row],[Currency]],tblXrate[#Data],2,FALSE)/1000</f>
        <v>71.243257897441239</v>
      </c>
      <c r="H930" t="s">
        <v>1255</v>
      </c>
      <c r="I930" t="s">
        <v>52</v>
      </c>
      <c r="J930" t="s">
        <v>71</v>
      </c>
      <c r="K930" s="10" t="str">
        <f>VLOOKUP(tblSalaries[[#This Row],[Where do you work]],tblCountries[[Actual]:[Mapping2]],3,FALSE)</f>
        <v>UK</v>
      </c>
      <c r="L930" t="s">
        <v>18</v>
      </c>
      <c r="M930">
        <v>5</v>
      </c>
      <c r="N930" s="10" t="str">
        <f>VLOOKUP(tblSalaries[[#This Row],[Years of Experience]],Table3[#Data],2,FALSE)</f>
        <v>4-6</v>
      </c>
      <c r="O930" s="10">
        <f>VLOOKUP(tblSalaries[[#This Row],[How many hours of a day you work on Excel]],Table8[#Data],2,FALSE)</f>
        <v>2.5</v>
      </c>
    </row>
    <row r="931" spans="2:15" ht="15" customHeight="1" x14ac:dyDescent="0.2">
      <c r="B931" t="s">
        <v>3787</v>
      </c>
      <c r="C931" s="1">
        <v>41073.080821759257</v>
      </c>
      <c r="D931" s="4">
        <v>70000</v>
      </c>
      <c r="E931">
        <v>70000</v>
      </c>
      <c r="F931" t="s">
        <v>6</v>
      </c>
      <c r="G931" s="10">
        <f>tblSalaries[[#This Row],[clean Salary (in local currency)]]*VLOOKUP(tblSalaries[[#This Row],[Currency]],tblXrate[#Data],2,FALSE)/1000</f>
        <v>70</v>
      </c>
      <c r="H931" t="s">
        <v>42</v>
      </c>
      <c r="I931" t="s">
        <v>20</v>
      </c>
      <c r="J931" t="s">
        <v>15</v>
      </c>
      <c r="K931" s="10" t="str">
        <f>VLOOKUP(tblSalaries[[#This Row],[Where do you work]],tblCountries[[Actual]:[Mapping2]],3,FALSE)</f>
        <v>USA</v>
      </c>
      <c r="L931" t="s">
        <v>18</v>
      </c>
      <c r="M931">
        <v>5</v>
      </c>
      <c r="N931" s="10" t="str">
        <f>VLOOKUP(tblSalaries[[#This Row],[Years of Experience]],Table3[#Data],2,FALSE)</f>
        <v>4-6</v>
      </c>
      <c r="O931" s="10">
        <f>VLOOKUP(tblSalaries[[#This Row],[How many hours of a day you work on Excel]],Table8[#Data],2,FALSE)</f>
        <v>2.5</v>
      </c>
    </row>
    <row r="932" spans="2:15" ht="15" customHeight="1" x14ac:dyDescent="0.2">
      <c r="B932" t="s">
        <v>3524</v>
      </c>
      <c r="C932" s="1">
        <v>41060.878495370373</v>
      </c>
      <c r="D932" s="4" t="s">
        <v>1701</v>
      </c>
      <c r="E932">
        <v>55000</v>
      </c>
      <c r="F932" t="s">
        <v>22</v>
      </c>
      <c r="G932" s="10">
        <f>tblSalaries[[#This Row],[clean Salary (in local currency)]]*VLOOKUP(tblSalaries[[#This Row],[Currency]],tblXrate[#Data],2,FALSE)/1000</f>
        <v>69.871969144538426</v>
      </c>
      <c r="H932" t="s">
        <v>1702</v>
      </c>
      <c r="I932" t="s">
        <v>52</v>
      </c>
      <c r="J932" t="s">
        <v>96</v>
      </c>
      <c r="K932" s="10" t="str">
        <f>VLOOKUP(tblSalaries[[#This Row],[Where do you work]],tblCountries[[Actual]:[Mapping2]],3,FALSE)</f>
        <v>EU-16</v>
      </c>
      <c r="L932" t="s">
        <v>25</v>
      </c>
      <c r="M932">
        <v>5</v>
      </c>
      <c r="N932" s="10" t="str">
        <f>VLOOKUP(tblSalaries[[#This Row],[Years of Experience]],Table3[#Data],2,FALSE)</f>
        <v>4-6</v>
      </c>
      <c r="O932" s="10">
        <f>VLOOKUP(tblSalaries[[#This Row],[How many hours of a day you work on Excel]],Table8[#Data],2,FALSE)</f>
        <v>1.5</v>
      </c>
    </row>
    <row r="933" spans="2:15" ht="15" customHeight="1" x14ac:dyDescent="0.2">
      <c r="B933" t="s">
        <v>2953</v>
      </c>
      <c r="C933" s="1">
        <v>41057.267777777779</v>
      </c>
      <c r="D933" s="4" t="s">
        <v>1104</v>
      </c>
      <c r="E933">
        <v>65000</v>
      </c>
      <c r="F933" t="s">
        <v>82</v>
      </c>
      <c r="G933" s="10">
        <f>tblSalaries[[#This Row],[clean Salary (in local currency)]]*VLOOKUP(tblSalaries[[#This Row],[Currency]],tblXrate[#Data],2,FALSE)/1000</f>
        <v>66.29412766617132</v>
      </c>
      <c r="H933" t="s">
        <v>1105</v>
      </c>
      <c r="I933" t="s">
        <v>52</v>
      </c>
      <c r="J933" t="s">
        <v>84</v>
      </c>
      <c r="K933" s="10" t="str">
        <f>VLOOKUP(tblSalaries[[#This Row],[Where do you work]],tblCountries[[Actual]:[Mapping2]],3,FALSE)</f>
        <v>Australia &amp; NZ</v>
      </c>
      <c r="L933" t="s">
        <v>18</v>
      </c>
      <c r="M933">
        <v>5</v>
      </c>
      <c r="N933" s="10" t="str">
        <f>VLOOKUP(tblSalaries[[#This Row],[Years of Experience]],Table3[#Data],2,FALSE)</f>
        <v>4-6</v>
      </c>
      <c r="O933" s="10">
        <f>VLOOKUP(tblSalaries[[#This Row],[How many hours of a day you work on Excel]],Table8[#Data],2,FALSE)</f>
        <v>2.5</v>
      </c>
    </row>
    <row r="934" spans="2:15" ht="15" customHeight="1" x14ac:dyDescent="0.2">
      <c r="B934" t="s">
        <v>3701</v>
      </c>
      <c r="C934" s="1">
        <v>41067.717847222222</v>
      </c>
      <c r="D934" s="4">
        <v>40000</v>
      </c>
      <c r="E934">
        <v>40000</v>
      </c>
      <c r="F934" t="s">
        <v>69</v>
      </c>
      <c r="G934" s="10">
        <f>tblSalaries[[#This Row],[clean Salary (in local currency)]]*VLOOKUP(tblSalaries[[#This Row],[Currency]],tblXrate[#Data],2,FALSE)/1000</f>
        <v>63.04713088269137</v>
      </c>
      <c r="H934" t="s">
        <v>20</v>
      </c>
      <c r="I934" t="s">
        <v>20</v>
      </c>
      <c r="J934" t="s">
        <v>71</v>
      </c>
      <c r="K934" s="10" t="str">
        <f>VLOOKUP(tblSalaries[[#This Row],[Where do you work]],tblCountries[[Actual]:[Mapping2]],3,FALSE)</f>
        <v>UK</v>
      </c>
      <c r="L934" t="s">
        <v>9</v>
      </c>
      <c r="M934">
        <v>5</v>
      </c>
      <c r="N934" s="10" t="str">
        <f>VLOOKUP(tblSalaries[[#This Row],[Years of Experience]],Table3[#Data],2,FALSE)</f>
        <v>4-6</v>
      </c>
      <c r="O934" s="10">
        <f>VLOOKUP(tblSalaries[[#This Row],[How many hours of a day you work on Excel]],Table8[#Data],2,FALSE)</f>
        <v>5</v>
      </c>
    </row>
    <row r="935" spans="2:15" ht="15" customHeight="1" x14ac:dyDescent="0.2">
      <c r="B935" t="s">
        <v>3583</v>
      </c>
      <c r="C935" s="1">
        <v>41062.141076388885</v>
      </c>
      <c r="D935" s="4">
        <v>62000</v>
      </c>
      <c r="E935">
        <v>62000</v>
      </c>
      <c r="F935" t="s">
        <v>6</v>
      </c>
      <c r="G935" s="10">
        <f>tblSalaries[[#This Row],[clean Salary (in local currency)]]*VLOOKUP(tblSalaries[[#This Row],[Currency]],tblXrate[#Data],2,FALSE)/1000</f>
        <v>62</v>
      </c>
      <c r="H935" t="s">
        <v>14</v>
      </c>
      <c r="I935" t="s">
        <v>20</v>
      </c>
      <c r="J935" t="s">
        <v>15</v>
      </c>
      <c r="K935" s="10" t="str">
        <f>VLOOKUP(tblSalaries[[#This Row],[Where do you work]],tblCountries[[Actual]:[Mapping2]],3,FALSE)</f>
        <v>USA</v>
      </c>
      <c r="L935" t="s">
        <v>18</v>
      </c>
      <c r="M935">
        <v>5</v>
      </c>
      <c r="N935" s="10" t="str">
        <f>VLOOKUP(tblSalaries[[#This Row],[Years of Experience]],Table3[#Data],2,FALSE)</f>
        <v>4-6</v>
      </c>
      <c r="O935" s="10">
        <f>VLOOKUP(tblSalaries[[#This Row],[How many hours of a day you work on Excel]],Table8[#Data],2,FALSE)</f>
        <v>2.5</v>
      </c>
    </row>
    <row r="936" spans="2:15" ht="15" customHeight="1" x14ac:dyDescent="0.2">
      <c r="B936" t="s">
        <v>2608</v>
      </c>
      <c r="C936" s="1">
        <v>41055.438680555555</v>
      </c>
      <c r="D936" s="4">
        <v>61000</v>
      </c>
      <c r="E936">
        <v>61000</v>
      </c>
      <c r="F936" t="s">
        <v>6</v>
      </c>
      <c r="G936" s="10">
        <f>tblSalaries[[#This Row],[clean Salary (in local currency)]]*VLOOKUP(tblSalaries[[#This Row],[Currency]],tblXrate[#Data],2,FALSE)/1000</f>
        <v>61</v>
      </c>
      <c r="H936" t="s">
        <v>713</v>
      </c>
      <c r="I936" t="s">
        <v>52</v>
      </c>
      <c r="J936" t="s">
        <v>15</v>
      </c>
      <c r="K936" s="10" t="str">
        <f>VLOOKUP(tblSalaries[[#This Row],[Where do you work]],tblCountries[[Actual]:[Mapping2]],3,FALSE)</f>
        <v>USA</v>
      </c>
      <c r="L936" t="s">
        <v>9</v>
      </c>
      <c r="M936">
        <v>5</v>
      </c>
      <c r="N936" s="10" t="str">
        <f>VLOOKUP(tblSalaries[[#This Row],[Years of Experience]],Table3[#Data],2,FALSE)</f>
        <v>4-6</v>
      </c>
      <c r="O936" s="10">
        <f>VLOOKUP(tblSalaries[[#This Row],[How many hours of a day you work on Excel]],Table8[#Data],2,FALSE)</f>
        <v>5</v>
      </c>
    </row>
    <row r="937" spans="2:15" ht="15" customHeight="1" x14ac:dyDescent="0.2">
      <c r="B937" t="s">
        <v>3475</v>
      </c>
      <c r="C937" s="1">
        <v>41059.938599537039</v>
      </c>
      <c r="D937" s="4" t="s">
        <v>1653</v>
      </c>
      <c r="E937">
        <v>61000</v>
      </c>
      <c r="F937" t="s">
        <v>6</v>
      </c>
      <c r="G937" s="10">
        <f>tblSalaries[[#This Row],[clean Salary (in local currency)]]*VLOOKUP(tblSalaries[[#This Row],[Currency]],tblXrate[#Data],2,FALSE)/1000</f>
        <v>61</v>
      </c>
      <c r="H937" t="s">
        <v>14</v>
      </c>
      <c r="I937" t="s">
        <v>20</v>
      </c>
      <c r="J937" t="s">
        <v>15</v>
      </c>
      <c r="K937" s="10" t="str">
        <f>VLOOKUP(tblSalaries[[#This Row],[Where do you work]],tblCountries[[Actual]:[Mapping2]],3,FALSE)</f>
        <v>USA</v>
      </c>
      <c r="L937" t="s">
        <v>9</v>
      </c>
      <c r="M937">
        <v>5</v>
      </c>
      <c r="N937" s="10" t="str">
        <f>VLOOKUP(tblSalaries[[#This Row],[Years of Experience]],Table3[#Data],2,FALSE)</f>
        <v>4-6</v>
      </c>
      <c r="O937" s="10">
        <f>VLOOKUP(tblSalaries[[#This Row],[How many hours of a day you work on Excel]],Table8[#Data],2,FALSE)</f>
        <v>5</v>
      </c>
    </row>
    <row r="938" spans="2:15" ht="15" customHeight="1" x14ac:dyDescent="0.2">
      <c r="B938" t="s">
        <v>2923</v>
      </c>
      <c r="C938" s="1">
        <v>41056.957395833335</v>
      </c>
      <c r="D938" s="4">
        <v>60000</v>
      </c>
      <c r="E938">
        <v>60000</v>
      </c>
      <c r="F938" t="s">
        <v>6</v>
      </c>
      <c r="G938" s="10">
        <f>tblSalaries[[#This Row],[clean Salary (in local currency)]]*VLOOKUP(tblSalaries[[#This Row],[Currency]],tblXrate[#Data],2,FALSE)/1000</f>
        <v>60</v>
      </c>
      <c r="H938" t="s">
        <v>356</v>
      </c>
      <c r="I938" t="s">
        <v>356</v>
      </c>
      <c r="J938" t="s">
        <v>171</v>
      </c>
      <c r="K938" s="10" t="str">
        <f>VLOOKUP(tblSalaries[[#This Row],[Where do you work]],tblCountries[[Actual]:[Mapping2]],3,FALSE)</f>
        <v>East&amp;South Asia</v>
      </c>
      <c r="L938" t="s">
        <v>9</v>
      </c>
      <c r="M938">
        <v>5</v>
      </c>
      <c r="N938" s="10" t="str">
        <f>VLOOKUP(tblSalaries[[#This Row],[Years of Experience]],Table3[#Data],2,FALSE)</f>
        <v>4-6</v>
      </c>
      <c r="O938" s="10">
        <f>VLOOKUP(tblSalaries[[#This Row],[How many hours of a day you work on Excel]],Table8[#Data],2,FALSE)</f>
        <v>5</v>
      </c>
    </row>
    <row r="939" spans="2:15" ht="15" customHeight="1" x14ac:dyDescent="0.2">
      <c r="B939" t="s">
        <v>3807</v>
      </c>
      <c r="C939" s="1">
        <v>41074.589560185188</v>
      </c>
      <c r="D939" s="4">
        <v>5000</v>
      </c>
      <c r="E939">
        <v>60000</v>
      </c>
      <c r="F939" t="s">
        <v>6</v>
      </c>
      <c r="G939" s="10">
        <f>tblSalaries[[#This Row],[clean Salary (in local currency)]]*VLOOKUP(tblSalaries[[#This Row],[Currency]],tblXrate[#Data],2,FALSE)/1000</f>
        <v>60</v>
      </c>
      <c r="H939" t="s">
        <v>20</v>
      </c>
      <c r="I939" t="s">
        <v>20</v>
      </c>
      <c r="J939" t="s">
        <v>179</v>
      </c>
      <c r="K939" s="10" t="str">
        <f>VLOOKUP(tblSalaries[[#This Row],[Where do you work]],tblCountries[[Actual]:[Mapping2]],3,FALSE)</f>
        <v>Middle East</v>
      </c>
      <c r="L939" t="s">
        <v>9</v>
      </c>
      <c r="M939">
        <v>5</v>
      </c>
      <c r="N939" s="10" t="str">
        <f>VLOOKUP(tblSalaries[[#This Row],[Years of Experience]],Table3[#Data],2,FALSE)</f>
        <v>4-6</v>
      </c>
      <c r="O939" s="10">
        <f>VLOOKUP(tblSalaries[[#This Row],[How many hours of a day you work on Excel]],Table8[#Data],2,FALSE)</f>
        <v>5</v>
      </c>
    </row>
    <row r="940" spans="2:15" ht="15" customHeight="1" x14ac:dyDescent="0.2">
      <c r="B940" t="s">
        <v>3137</v>
      </c>
      <c r="C940" s="1">
        <v>41057.86917824074</v>
      </c>
      <c r="D940" s="4" t="s">
        <v>1292</v>
      </c>
      <c r="E940">
        <v>37500</v>
      </c>
      <c r="F940" t="s">
        <v>69</v>
      </c>
      <c r="G940" s="10">
        <f>tblSalaries[[#This Row],[clean Salary (in local currency)]]*VLOOKUP(tblSalaries[[#This Row],[Currency]],tblXrate[#Data],2,FALSE)/1000</f>
        <v>59.10668520252316</v>
      </c>
      <c r="H940" t="s">
        <v>1293</v>
      </c>
      <c r="I940" t="s">
        <v>310</v>
      </c>
      <c r="J940" t="s">
        <v>71</v>
      </c>
      <c r="K940" s="10" t="str">
        <f>VLOOKUP(tblSalaries[[#This Row],[Where do you work]],tblCountries[[Actual]:[Mapping2]],3,FALSE)</f>
        <v>UK</v>
      </c>
      <c r="L940" t="s">
        <v>18</v>
      </c>
      <c r="M940">
        <v>5</v>
      </c>
      <c r="N940" s="10" t="str">
        <f>VLOOKUP(tblSalaries[[#This Row],[Years of Experience]],Table3[#Data],2,FALSE)</f>
        <v>4-6</v>
      </c>
      <c r="O940" s="10">
        <f>VLOOKUP(tblSalaries[[#This Row],[How many hours of a day you work on Excel]],Table8[#Data],2,FALSE)</f>
        <v>2.5</v>
      </c>
    </row>
    <row r="941" spans="2:15" ht="15" customHeight="1" x14ac:dyDescent="0.2">
      <c r="B941" t="s">
        <v>2636</v>
      </c>
      <c r="C941" s="1">
        <v>41055.49050925926</v>
      </c>
      <c r="D941" s="4">
        <v>55000</v>
      </c>
      <c r="E941">
        <v>55000</v>
      </c>
      <c r="F941" t="s">
        <v>86</v>
      </c>
      <c r="G941" s="10">
        <f>tblSalaries[[#This Row],[clean Salary (in local currency)]]*VLOOKUP(tblSalaries[[#This Row],[Currency]],tblXrate[#Data],2,FALSE)/1000</f>
        <v>54.084883766667978</v>
      </c>
      <c r="H941" t="s">
        <v>724</v>
      </c>
      <c r="I941" t="s">
        <v>52</v>
      </c>
      <c r="J941" t="s">
        <v>88</v>
      </c>
      <c r="K941" s="10" t="str">
        <f>VLOOKUP(tblSalaries[[#This Row],[Where do you work]],tblCountries[[Actual]:[Mapping2]],3,FALSE)</f>
        <v>Canada</v>
      </c>
      <c r="L941" t="s">
        <v>9</v>
      </c>
      <c r="M941">
        <v>5</v>
      </c>
      <c r="N941" s="10" t="str">
        <f>VLOOKUP(tblSalaries[[#This Row],[Years of Experience]],Table3[#Data],2,FALSE)</f>
        <v>4-6</v>
      </c>
      <c r="O941" s="10">
        <f>VLOOKUP(tblSalaries[[#This Row],[How many hours of a day you work on Excel]],Table8[#Data],2,FALSE)</f>
        <v>5</v>
      </c>
    </row>
    <row r="942" spans="2:15" ht="15" customHeight="1" x14ac:dyDescent="0.2">
      <c r="B942" t="s">
        <v>2962</v>
      </c>
      <c r="C942" s="1">
        <v>41057.31150462963</v>
      </c>
      <c r="D942" s="4">
        <v>50000</v>
      </c>
      <c r="E942">
        <v>50000</v>
      </c>
      <c r="F942" t="s">
        <v>82</v>
      </c>
      <c r="G942" s="10">
        <f>tblSalaries[[#This Row],[clean Salary (in local currency)]]*VLOOKUP(tblSalaries[[#This Row],[Currency]],tblXrate[#Data],2,FALSE)/1000</f>
        <v>50.995482820131784</v>
      </c>
      <c r="H942" t="s">
        <v>700</v>
      </c>
      <c r="I942" t="s">
        <v>488</v>
      </c>
      <c r="J942" t="s">
        <v>84</v>
      </c>
      <c r="K942" s="10" t="str">
        <f>VLOOKUP(tblSalaries[[#This Row],[Where do you work]],tblCountries[[Actual]:[Mapping2]],3,FALSE)</f>
        <v>Australia &amp; NZ</v>
      </c>
      <c r="L942" t="s">
        <v>25</v>
      </c>
      <c r="M942">
        <v>5</v>
      </c>
      <c r="N942" s="10" t="str">
        <f>VLOOKUP(tblSalaries[[#This Row],[Years of Experience]],Table3[#Data],2,FALSE)</f>
        <v>4-6</v>
      </c>
      <c r="O942" s="10">
        <f>VLOOKUP(tblSalaries[[#This Row],[How many hours of a day you work on Excel]],Table8[#Data],2,FALSE)</f>
        <v>1.5</v>
      </c>
    </row>
    <row r="943" spans="2:15" ht="15" customHeight="1" x14ac:dyDescent="0.2">
      <c r="B943" t="s">
        <v>3644</v>
      </c>
      <c r="C943" s="1">
        <v>41065.159745370373</v>
      </c>
      <c r="D943" s="4">
        <v>3300</v>
      </c>
      <c r="E943">
        <v>39600</v>
      </c>
      <c r="F943" t="s">
        <v>22</v>
      </c>
      <c r="G943" s="10">
        <f>tblSalaries[[#This Row],[clean Salary (in local currency)]]*VLOOKUP(tblSalaries[[#This Row],[Currency]],tblXrate[#Data],2,FALSE)/1000</f>
        <v>50.307817784067666</v>
      </c>
      <c r="H943" t="s">
        <v>1815</v>
      </c>
      <c r="I943" t="s">
        <v>52</v>
      </c>
      <c r="J943" t="s">
        <v>983</v>
      </c>
      <c r="K943" s="10" t="str">
        <f>VLOOKUP(tblSalaries[[#This Row],[Where do you work]],tblCountries[[Actual]:[Mapping2]],3,FALSE)</f>
        <v>EU</v>
      </c>
      <c r="L943" t="s">
        <v>25</v>
      </c>
      <c r="M943">
        <v>5</v>
      </c>
      <c r="N943" s="10" t="str">
        <f>VLOOKUP(tblSalaries[[#This Row],[Years of Experience]],Table3[#Data],2,FALSE)</f>
        <v>4-6</v>
      </c>
      <c r="O943" s="10">
        <f>VLOOKUP(tblSalaries[[#This Row],[How many hours of a day you work on Excel]],Table8[#Data],2,FALSE)</f>
        <v>1.5</v>
      </c>
    </row>
    <row r="944" spans="2:15" ht="15" customHeight="1" x14ac:dyDescent="0.2">
      <c r="B944" t="s">
        <v>3150</v>
      </c>
      <c r="C944" s="1">
        <v>41057.943483796298</v>
      </c>
      <c r="D944" s="4" t="s">
        <v>1309</v>
      </c>
      <c r="E944">
        <v>50000</v>
      </c>
      <c r="F944" t="s">
        <v>6</v>
      </c>
      <c r="G944" s="10">
        <f>tblSalaries[[#This Row],[clean Salary (in local currency)]]*VLOOKUP(tblSalaries[[#This Row],[Currency]],tblXrate[#Data],2,FALSE)/1000</f>
        <v>50</v>
      </c>
      <c r="H944" t="s">
        <v>564</v>
      </c>
      <c r="I944" t="s">
        <v>52</v>
      </c>
      <c r="J944" t="s">
        <v>88</v>
      </c>
      <c r="K944" s="10" t="str">
        <f>VLOOKUP(tblSalaries[[#This Row],[Where do you work]],tblCountries[[Actual]:[Mapping2]],3,FALSE)</f>
        <v>Canada</v>
      </c>
      <c r="L944" t="s">
        <v>25</v>
      </c>
      <c r="M944">
        <v>5</v>
      </c>
      <c r="N944" s="10" t="str">
        <f>VLOOKUP(tblSalaries[[#This Row],[Years of Experience]],Table3[#Data],2,FALSE)</f>
        <v>4-6</v>
      </c>
      <c r="O944" s="10">
        <f>VLOOKUP(tblSalaries[[#This Row],[How many hours of a day you work on Excel]],Table8[#Data],2,FALSE)</f>
        <v>1.5</v>
      </c>
    </row>
    <row r="945" spans="2:15" ht="15" customHeight="1" x14ac:dyDescent="0.2">
      <c r="B945" t="s">
        <v>3612</v>
      </c>
      <c r="C945" s="1">
        <v>41063.563043981485</v>
      </c>
      <c r="D945" s="4">
        <v>50000</v>
      </c>
      <c r="E945">
        <v>50000</v>
      </c>
      <c r="F945" t="s">
        <v>86</v>
      </c>
      <c r="G945" s="10">
        <f>tblSalaries[[#This Row],[clean Salary (in local currency)]]*VLOOKUP(tblSalaries[[#This Row],[Currency]],tblXrate[#Data],2,FALSE)/1000</f>
        <v>49.168076151516345</v>
      </c>
      <c r="H945" t="s">
        <v>955</v>
      </c>
      <c r="I945" t="s">
        <v>20</v>
      </c>
      <c r="J945" t="s">
        <v>88</v>
      </c>
      <c r="K945" s="10" t="str">
        <f>VLOOKUP(tblSalaries[[#This Row],[Where do you work]],tblCountries[[Actual]:[Mapping2]],3,FALSE)</f>
        <v>Canada</v>
      </c>
      <c r="L945" t="s">
        <v>9</v>
      </c>
      <c r="M945">
        <v>5</v>
      </c>
      <c r="N945" s="10" t="str">
        <f>VLOOKUP(tblSalaries[[#This Row],[Years of Experience]],Table3[#Data],2,FALSE)</f>
        <v>4-6</v>
      </c>
      <c r="O945" s="10">
        <f>VLOOKUP(tblSalaries[[#This Row],[How many hours of a day you work on Excel]],Table8[#Data],2,FALSE)</f>
        <v>5</v>
      </c>
    </row>
    <row r="946" spans="2:15" ht="15" customHeight="1" x14ac:dyDescent="0.2">
      <c r="B946" t="s">
        <v>3397</v>
      </c>
      <c r="C946" s="1">
        <v>41059.050046296295</v>
      </c>
      <c r="D946" s="4">
        <v>49000</v>
      </c>
      <c r="E946">
        <v>49000</v>
      </c>
      <c r="F946" t="s">
        <v>6</v>
      </c>
      <c r="G946" s="10">
        <f>tblSalaries[[#This Row],[clean Salary (in local currency)]]*VLOOKUP(tblSalaries[[#This Row],[Currency]],tblXrate[#Data],2,FALSE)/1000</f>
        <v>49</v>
      </c>
      <c r="H946" t="s">
        <v>1577</v>
      </c>
      <c r="I946" t="s">
        <v>67</v>
      </c>
      <c r="J946" t="s">
        <v>15</v>
      </c>
      <c r="K946" s="10" t="str">
        <f>VLOOKUP(tblSalaries[[#This Row],[Where do you work]],tblCountries[[Actual]:[Mapping2]],3,FALSE)</f>
        <v>USA</v>
      </c>
      <c r="L946" t="s">
        <v>9</v>
      </c>
      <c r="M946">
        <v>5</v>
      </c>
      <c r="N946" s="10" t="str">
        <f>VLOOKUP(tblSalaries[[#This Row],[Years of Experience]],Table3[#Data],2,FALSE)</f>
        <v>4-6</v>
      </c>
      <c r="O946" s="10">
        <f>VLOOKUP(tblSalaries[[#This Row],[How many hours of a day you work on Excel]],Table8[#Data],2,FALSE)</f>
        <v>5</v>
      </c>
    </row>
    <row r="947" spans="2:15" ht="15" customHeight="1" x14ac:dyDescent="0.2">
      <c r="B947" t="s">
        <v>2945</v>
      </c>
      <c r="C947" s="1">
        <v>41057.194918981484</v>
      </c>
      <c r="D947" s="4" t="s">
        <v>1095</v>
      </c>
      <c r="E947">
        <v>48000</v>
      </c>
      <c r="F947" t="s">
        <v>6</v>
      </c>
      <c r="G947" s="10">
        <f>tblSalaries[[#This Row],[clean Salary (in local currency)]]*VLOOKUP(tblSalaries[[#This Row],[Currency]],tblXrate[#Data],2,FALSE)/1000</f>
        <v>48</v>
      </c>
      <c r="H947" t="s">
        <v>1096</v>
      </c>
      <c r="I947" t="s">
        <v>52</v>
      </c>
      <c r="J947" t="s">
        <v>106</v>
      </c>
      <c r="K947" s="10" t="str">
        <f>VLOOKUP(tblSalaries[[#This Row],[Where do you work]],tblCountries[[Actual]:[Mapping2]],3,FALSE)</f>
        <v>EU-16</v>
      </c>
      <c r="L947" t="s">
        <v>9</v>
      </c>
      <c r="M947">
        <v>5</v>
      </c>
      <c r="N947" s="10" t="str">
        <f>VLOOKUP(tblSalaries[[#This Row],[Years of Experience]],Table3[#Data],2,FALSE)</f>
        <v>4-6</v>
      </c>
      <c r="O947" s="10">
        <f>VLOOKUP(tblSalaries[[#This Row],[How many hours of a day you work on Excel]],Table8[#Data],2,FALSE)</f>
        <v>5</v>
      </c>
    </row>
    <row r="948" spans="2:15" ht="15" customHeight="1" x14ac:dyDescent="0.2">
      <c r="B948" t="s">
        <v>3130</v>
      </c>
      <c r="C948" s="1">
        <v>41057.828634259262</v>
      </c>
      <c r="D948" s="4" t="s">
        <v>137</v>
      </c>
      <c r="E948">
        <v>30000</v>
      </c>
      <c r="F948" t="s">
        <v>69</v>
      </c>
      <c r="G948" s="10">
        <f>tblSalaries[[#This Row],[clean Salary (in local currency)]]*VLOOKUP(tblSalaries[[#This Row],[Currency]],tblXrate[#Data],2,FALSE)/1000</f>
        <v>47.285348162018529</v>
      </c>
      <c r="H948" t="s">
        <v>1284</v>
      </c>
      <c r="I948" t="s">
        <v>310</v>
      </c>
      <c r="J948" t="s">
        <v>71</v>
      </c>
      <c r="K948" s="10" t="str">
        <f>VLOOKUP(tblSalaries[[#This Row],[Where do you work]],tblCountries[[Actual]:[Mapping2]],3,FALSE)</f>
        <v>UK</v>
      </c>
      <c r="L948" t="s">
        <v>18</v>
      </c>
      <c r="M948">
        <v>5</v>
      </c>
      <c r="N948" s="10" t="str">
        <f>VLOOKUP(tblSalaries[[#This Row],[Years of Experience]],Table3[#Data],2,FALSE)</f>
        <v>4-6</v>
      </c>
      <c r="O948" s="10">
        <f>VLOOKUP(tblSalaries[[#This Row],[How many hours of a day you work on Excel]],Table8[#Data],2,FALSE)</f>
        <v>2.5</v>
      </c>
    </row>
    <row r="949" spans="2:15" ht="15" customHeight="1" x14ac:dyDescent="0.2">
      <c r="B949" t="s">
        <v>3527</v>
      </c>
      <c r="C949" s="1">
        <v>41060.908067129632</v>
      </c>
      <c r="D949" s="4">
        <v>110000</v>
      </c>
      <c r="E949">
        <v>110000</v>
      </c>
      <c r="F949" t="s">
        <v>6</v>
      </c>
      <c r="G949" s="10">
        <f>tblSalaries[[#This Row],[clean Salary (in local currency)]]*VLOOKUP(tblSalaries[[#This Row],[Currency]],tblXrate[#Data],2,FALSE)/1000</f>
        <v>110</v>
      </c>
      <c r="H949" t="s">
        <v>269</v>
      </c>
      <c r="I949" t="s">
        <v>488</v>
      </c>
      <c r="J949" t="s">
        <v>583</v>
      </c>
      <c r="K949" s="10" t="str">
        <f>VLOOKUP(tblSalaries[[#This Row],[Where do you work]],tblCountries[[Actual]:[Mapping2]],3,FALSE)</f>
        <v>EU</v>
      </c>
      <c r="L949" t="s">
        <v>13</v>
      </c>
      <c r="M949">
        <v>5</v>
      </c>
      <c r="N949" s="10" t="str">
        <f>VLOOKUP(tblSalaries[[#This Row],[Years of Experience]],Table3[#Data],2,FALSE)</f>
        <v>4-6</v>
      </c>
      <c r="O949" s="10">
        <f>VLOOKUP(tblSalaries[[#This Row],[How many hours of a day you work on Excel]],Table8[#Data],2,FALSE)</f>
        <v>8</v>
      </c>
    </row>
    <row r="950" spans="2:15" ht="15" customHeight="1" x14ac:dyDescent="0.2">
      <c r="B950" t="s">
        <v>3789</v>
      </c>
      <c r="C950" s="1">
        <v>41073.158784722225</v>
      </c>
      <c r="D950" s="4">
        <v>78000</v>
      </c>
      <c r="E950">
        <v>78000</v>
      </c>
      <c r="F950" t="s">
        <v>6</v>
      </c>
      <c r="G950" s="10">
        <f>tblSalaries[[#This Row],[clean Salary (in local currency)]]*VLOOKUP(tblSalaries[[#This Row],[Currency]],tblXrate[#Data],2,FALSE)/1000</f>
        <v>78</v>
      </c>
      <c r="H950" t="s">
        <v>1926</v>
      </c>
      <c r="I950" t="s">
        <v>279</v>
      </c>
      <c r="J950" t="s">
        <v>15</v>
      </c>
      <c r="K950" s="10" t="str">
        <f>VLOOKUP(tblSalaries[[#This Row],[Where do you work]],tblCountries[[Actual]:[Mapping2]],3,FALSE)</f>
        <v>USA</v>
      </c>
      <c r="L950" t="s">
        <v>13</v>
      </c>
      <c r="M950">
        <v>5</v>
      </c>
      <c r="N950" s="10" t="str">
        <f>VLOOKUP(tblSalaries[[#This Row],[Years of Experience]],Table3[#Data],2,FALSE)</f>
        <v>4-6</v>
      </c>
      <c r="O950" s="10">
        <f>VLOOKUP(tblSalaries[[#This Row],[How many hours of a day you work on Excel]],Table8[#Data],2,FALSE)</f>
        <v>8</v>
      </c>
    </row>
    <row r="951" spans="2:15" ht="15" customHeight="1" x14ac:dyDescent="0.2">
      <c r="B951" t="s">
        <v>3707</v>
      </c>
      <c r="C951" s="1">
        <v>41068.014849537038</v>
      </c>
      <c r="D951" s="4">
        <v>75000</v>
      </c>
      <c r="E951">
        <v>75000</v>
      </c>
      <c r="F951" t="s">
        <v>6</v>
      </c>
      <c r="G951" s="10">
        <f>tblSalaries[[#This Row],[clean Salary (in local currency)]]*VLOOKUP(tblSalaries[[#This Row],[Currency]],tblXrate[#Data],2,FALSE)/1000</f>
        <v>75</v>
      </c>
      <c r="H951" t="s">
        <v>424</v>
      </c>
      <c r="I951" t="s">
        <v>20</v>
      </c>
      <c r="J951" t="s">
        <v>15</v>
      </c>
      <c r="K951" s="10" t="str">
        <f>VLOOKUP(tblSalaries[[#This Row],[Where do you work]],tblCountries[[Actual]:[Mapping2]],3,FALSE)</f>
        <v>USA</v>
      </c>
      <c r="L951" t="s">
        <v>13</v>
      </c>
      <c r="M951">
        <v>5</v>
      </c>
      <c r="N951" s="10" t="str">
        <f>VLOOKUP(tblSalaries[[#This Row],[Years of Experience]],Table3[#Data],2,FALSE)</f>
        <v>4-6</v>
      </c>
      <c r="O951" s="10">
        <f>VLOOKUP(tblSalaries[[#This Row],[How many hours of a day you work on Excel]],Table8[#Data],2,FALSE)</f>
        <v>8</v>
      </c>
    </row>
    <row r="952" spans="2:15" ht="15" customHeight="1" x14ac:dyDescent="0.2">
      <c r="B952" t="s">
        <v>3483</v>
      </c>
      <c r="C952" s="1">
        <v>41060.032581018517</v>
      </c>
      <c r="D952" s="4" t="s">
        <v>1661</v>
      </c>
      <c r="E952">
        <v>4000000</v>
      </c>
      <c r="F952" t="s">
        <v>40</v>
      </c>
      <c r="G952" s="10">
        <f>tblSalaries[[#This Row],[clean Salary (in local currency)]]*VLOOKUP(tblSalaries[[#This Row],[Currency]],tblXrate[#Data],2,FALSE)/1000</f>
        <v>71.23166674977027</v>
      </c>
      <c r="H952" t="s">
        <v>1662</v>
      </c>
      <c r="I952" t="s">
        <v>67</v>
      </c>
      <c r="J952" t="s">
        <v>8</v>
      </c>
      <c r="K952" s="10" t="str">
        <f>VLOOKUP(tblSalaries[[#This Row],[Where do you work]],tblCountries[[Actual]:[Mapping2]],3,FALSE)</f>
        <v>India</v>
      </c>
      <c r="L952" t="s">
        <v>13</v>
      </c>
      <c r="M952">
        <v>5</v>
      </c>
      <c r="N952" s="10" t="str">
        <f>VLOOKUP(tblSalaries[[#This Row],[Years of Experience]],Table3[#Data],2,FALSE)</f>
        <v>4-6</v>
      </c>
      <c r="O952" s="10">
        <f>VLOOKUP(tblSalaries[[#This Row],[How many hours of a day you work on Excel]],Table8[#Data],2,FALSE)</f>
        <v>8</v>
      </c>
    </row>
    <row r="953" spans="2:15" ht="15" customHeight="1" x14ac:dyDescent="0.2">
      <c r="B953" t="s">
        <v>3657</v>
      </c>
      <c r="C953" s="1">
        <v>41065.817511574074</v>
      </c>
      <c r="D953" s="4" t="s">
        <v>1249</v>
      </c>
      <c r="E953">
        <v>45000</v>
      </c>
      <c r="F953" t="s">
        <v>69</v>
      </c>
      <c r="G953" s="10">
        <f>tblSalaries[[#This Row],[clean Salary (in local currency)]]*VLOOKUP(tblSalaries[[#This Row],[Currency]],tblXrate[#Data],2,FALSE)/1000</f>
        <v>70.928022243027783</v>
      </c>
      <c r="H953" t="s">
        <v>153</v>
      </c>
      <c r="I953" t="s">
        <v>20</v>
      </c>
      <c r="J953" t="s">
        <v>71</v>
      </c>
      <c r="K953" s="10" t="str">
        <f>VLOOKUP(tblSalaries[[#This Row],[Where do you work]],tblCountries[[Actual]:[Mapping2]],3,FALSE)</f>
        <v>UK</v>
      </c>
      <c r="L953" t="s">
        <v>13</v>
      </c>
      <c r="M953">
        <v>5</v>
      </c>
      <c r="N953" s="10" t="str">
        <f>VLOOKUP(tblSalaries[[#This Row],[Years of Experience]],Table3[#Data],2,FALSE)</f>
        <v>4-6</v>
      </c>
      <c r="O953" s="10">
        <f>VLOOKUP(tblSalaries[[#This Row],[How many hours of a day you work on Excel]],Table8[#Data],2,FALSE)</f>
        <v>8</v>
      </c>
    </row>
    <row r="954" spans="2:15" ht="15" customHeight="1" x14ac:dyDescent="0.2">
      <c r="B954" t="s">
        <v>3519</v>
      </c>
      <c r="C954" s="1">
        <v>41060.733020833337</v>
      </c>
      <c r="D954" s="4" t="s">
        <v>1697</v>
      </c>
      <c r="E954">
        <v>45000</v>
      </c>
      <c r="F954" t="s">
        <v>6</v>
      </c>
      <c r="G954" s="10">
        <f>tblSalaries[[#This Row],[clean Salary (in local currency)]]*VLOOKUP(tblSalaries[[#This Row],[Currency]],tblXrate[#Data],2,FALSE)/1000</f>
        <v>45</v>
      </c>
      <c r="H954" t="s">
        <v>1698</v>
      </c>
      <c r="I954" t="s">
        <v>52</v>
      </c>
      <c r="J954" t="s">
        <v>24</v>
      </c>
      <c r="K954" s="10" t="str">
        <f>VLOOKUP(tblSalaries[[#This Row],[Where do you work]],tblCountries[[Actual]:[Mapping2]],3,FALSE)</f>
        <v>EU-16</v>
      </c>
      <c r="L954" t="s">
        <v>18</v>
      </c>
      <c r="M954">
        <v>5</v>
      </c>
      <c r="N954" s="10" t="str">
        <f>VLOOKUP(tblSalaries[[#This Row],[Years of Experience]],Table3[#Data],2,FALSE)</f>
        <v>4-6</v>
      </c>
      <c r="O954" s="10">
        <f>VLOOKUP(tblSalaries[[#This Row],[How many hours of a day you work on Excel]],Table8[#Data],2,FALSE)</f>
        <v>2.5</v>
      </c>
    </row>
    <row r="955" spans="2:15" ht="15" customHeight="1" x14ac:dyDescent="0.2">
      <c r="B955" t="s">
        <v>3671</v>
      </c>
      <c r="C955" s="1">
        <v>41066.070601851854</v>
      </c>
      <c r="D955" s="4" t="s">
        <v>1838</v>
      </c>
      <c r="E955">
        <v>45000</v>
      </c>
      <c r="F955" t="s">
        <v>6</v>
      </c>
      <c r="G955" s="10">
        <f>tblSalaries[[#This Row],[clean Salary (in local currency)]]*VLOOKUP(tblSalaries[[#This Row],[Currency]],tblXrate[#Data],2,FALSE)/1000</f>
        <v>45</v>
      </c>
      <c r="H955" t="s">
        <v>29</v>
      </c>
      <c r="I955" t="s">
        <v>4001</v>
      </c>
      <c r="J955" t="s">
        <v>166</v>
      </c>
      <c r="K955" s="10" t="str">
        <f>VLOOKUP(tblSalaries[[#This Row],[Where do you work]],tblCountries[[Actual]:[Mapping2]],3,FALSE)</f>
        <v>Sou&amp;Cen America</v>
      </c>
      <c r="L955" t="s">
        <v>9</v>
      </c>
      <c r="M955">
        <v>5</v>
      </c>
      <c r="N955" s="10" t="str">
        <f>VLOOKUP(tblSalaries[[#This Row],[Years of Experience]],Table3[#Data],2,FALSE)</f>
        <v>4-6</v>
      </c>
      <c r="O955" s="10">
        <f>VLOOKUP(tblSalaries[[#This Row],[How many hours of a day you work on Excel]],Table8[#Data],2,FALSE)</f>
        <v>5</v>
      </c>
    </row>
    <row r="956" spans="2:15" ht="15" customHeight="1" x14ac:dyDescent="0.2">
      <c r="B956" t="s">
        <v>3660</v>
      </c>
      <c r="C956" s="1">
        <v>41065.880046296297</v>
      </c>
      <c r="D956" s="4" t="s">
        <v>1828</v>
      </c>
      <c r="E956">
        <v>400000</v>
      </c>
      <c r="F956" t="s">
        <v>1829</v>
      </c>
      <c r="G956" s="10">
        <f>tblSalaries[[#This Row],[clean Salary (in local currency)]]*VLOOKUP(tblSalaries[[#This Row],[Currency]],tblXrate[#Data],2,FALSE)/1000</f>
        <v>67.700452577525482</v>
      </c>
      <c r="H956" t="s">
        <v>1830</v>
      </c>
      <c r="I956" t="s">
        <v>20</v>
      </c>
      <c r="J956" t="s">
        <v>583</v>
      </c>
      <c r="K956" s="10" t="str">
        <f>VLOOKUP(tblSalaries[[#This Row],[Where do you work]],tblCountries[[Actual]:[Mapping2]],3,FALSE)</f>
        <v>EU</v>
      </c>
      <c r="L956" t="s">
        <v>13</v>
      </c>
      <c r="M956">
        <v>5</v>
      </c>
      <c r="N956" s="10" t="str">
        <f>VLOOKUP(tblSalaries[[#This Row],[Years of Experience]],Table3[#Data],2,FALSE)</f>
        <v>4-6</v>
      </c>
      <c r="O956" s="10">
        <f>VLOOKUP(tblSalaries[[#This Row],[How many hours of a day you work on Excel]],Table8[#Data],2,FALSE)</f>
        <v>8</v>
      </c>
    </row>
    <row r="957" spans="2:15" ht="15" customHeight="1" x14ac:dyDescent="0.2">
      <c r="B957" t="s">
        <v>3858</v>
      </c>
      <c r="C957" s="1">
        <v>41079.016250000001</v>
      </c>
      <c r="D957" s="4">
        <v>45000</v>
      </c>
      <c r="E957">
        <v>45000</v>
      </c>
      <c r="F957" t="s">
        <v>6</v>
      </c>
      <c r="G957" s="10">
        <f>tblSalaries[[#This Row],[clean Salary (in local currency)]]*VLOOKUP(tblSalaries[[#This Row],[Currency]],tblXrate[#Data],2,FALSE)/1000</f>
        <v>45</v>
      </c>
      <c r="H957" t="s">
        <v>89</v>
      </c>
      <c r="I957" t="s">
        <v>310</v>
      </c>
      <c r="J957" t="s">
        <v>15</v>
      </c>
      <c r="K957" s="10" t="str">
        <f>VLOOKUP(tblSalaries[[#This Row],[Where do you work]],tblCountries[[Actual]:[Mapping2]],3,FALSE)</f>
        <v>USA</v>
      </c>
      <c r="L957" t="s">
        <v>18</v>
      </c>
      <c r="M957">
        <v>5</v>
      </c>
      <c r="N957" s="10" t="str">
        <f>VLOOKUP(tblSalaries[[#This Row],[Years of Experience]],Table3[#Data],2,FALSE)</f>
        <v>4-6</v>
      </c>
      <c r="O957" s="10">
        <f>VLOOKUP(tblSalaries[[#This Row],[How many hours of a day you work on Excel]],Table8[#Data],2,FALSE)</f>
        <v>2.5</v>
      </c>
    </row>
    <row r="958" spans="2:15" ht="15" customHeight="1" x14ac:dyDescent="0.2">
      <c r="B958" t="s">
        <v>3026</v>
      </c>
      <c r="C958" s="1">
        <v>41057.570115740738</v>
      </c>
      <c r="D958" s="4" t="s">
        <v>1179</v>
      </c>
      <c r="E958">
        <v>60000</v>
      </c>
      <c r="F958" t="s">
        <v>6</v>
      </c>
      <c r="G958" s="10">
        <f>tblSalaries[[#This Row],[clean Salary (in local currency)]]*VLOOKUP(tblSalaries[[#This Row],[Currency]],tblXrate[#Data],2,FALSE)/1000</f>
        <v>60</v>
      </c>
      <c r="H958" t="s">
        <v>1180</v>
      </c>
      <c r="I958" t="s">
        <v>356</v>
      </c>
      <c r="J958" t="s">
        <v>515</v>
      </c>
      <c r="K958" s="10" t="str">
        <f>VLOOKUP(tblSalaries[[#This Row],[Where do you work]],tblCountries[[Actual]:[Mapping2]],3,FALSE)</f>
        <v>EU-16</v>
      </c>
      <c r="L958" t="s">
        <v>13</v>
      </c>
      <c r="M958">
        <v>5</v>
      </c>
      <c r="N958" s="10" t="str">
        <f>VLOOKUP(tblSalaries[[#This Row],[Years of Experience]],Table3[#Data],2,FALSE)</f>
        <v>4-6</v>
      </c>
      <c r="O958" s="10">
        <f>VLOOKUP(tblSalaries[[#This Row],[How many hours of a day you work on Excel]],Table8[#Data],2,FALSE)</f>
        <v>8</v>
      </c>
    </row>
    <row r="959" spans="2:15" ht="15" customHeight="1" x14ac:dyDescent="0.2">
      <c r="B959" t="s">
        <v>2557</v>
      </c>
      <c r="C959" s="1">
        <v>41055.246782407405</v>
      </c>
      <c r="D959" s="4">
        <v>54000</v>
      </c>
      <c r="E959">
        <v>54000</v>
      </c>
      <c r="F959" t="s">
        <v>6</v>
      </c>
      <c r="G959" s="10">
        <f>tblSalaries[[#This Row],[clean Salary (in local currency)]]*VLOOKUP(tblSalaries[[#This Row],[Currency]],tblXrate[#Data],2,FALSE)/1000</f>
        <v>54</v>
      </c>
      <c r="H959" t="s">
        <v>660</v>
      </c>
      <c r="I959" t="s">
        <v>67</v>
      </c>
      <c r="J959" t="s">
        <v>15</v>
      </c>
      <c r="K959" s="10" t="str">
        <f>VLOOKUP(tblSalaries[[#This Row],[Where do you work]],tblCountries[[Actual]:[Mapping2]],3,FALSE)</f>
        <v>USA</v>
      </c>
      <c r="L959" t="s">
        <v>13</v>
      </c>
      <c r="M959">
        <v>5</v>
      </c>
      <c r="N959" s="10" t="str">
        <f>VLOOKUP(tblSalaries[[#This Row],[Years of Experience]],Table3[#Data],2,FALSE)</f>
        <v>4-6</v>
      </c>
      <c r="O959" s="10">
        <f>VLOOKUP(tblSalaries[[#This Row],[How many hours of a day you work on Excel]],Table8[#Data],2,FALSE)</f>
        <v>8</v>
      </c>
    </row>
    <row r="960" spans="2:15" ht="15" customHeight="1" x14ac:dyDescent="0.2">
      <c r="B960" t="s">
        <v>3563</v>
      </c>
      <c r="C960" s="1">
        <v>41061.652314814812</v>
      </c>
      <c r="D960" s="4" t="s">
        <v>1742</v>
      </c>
      <c r="E960">
        <v>52000</v>
      </c>
      <c r="F960" t="s">
        <v>6</v>
      </c>
      <c r="G960" s="10">
        <f>tblSalaries[[#This Row],[clean Salary (in local currency)]]*VLOOKUP(tblSalaries[[#This Row],[Currency]],tblXrate[#Data],2,FALSE)/1000</f>
        <v>52</v>
      </c>
      <c r="H960" t="s">
        <v>523</v>
      </c>
      <c r="I960" t="s">
        <v>20</v>
      </c>
      <c r="J960" t="s">
        <v>15</v>
      </c>
      <c r="K960" s="10" t="str">
        <f>VLOOKUP(tblSalaries[[#This Row],[Where do you work]],tblCountries[[Actual]:[Mapping2]],3,FALSE)</f>
        <v>USA</v>
      </c>
      <c r="L960" t="s">
        <v>13</v>
      </c>
      <c r="M960">
        <v>5</v>
      </c>
      <c r="N960" s="10" t="str">
        <f>VLOOKUP(tblSalaries[[#This Row],[Years of Experience]],Table3[#Data],2,FALSE)</f>
        <v>4-6</v>
      </c>
      <c r="O960" s="10">
        <f>VLOOKUP(tblSalaries[[#This Row],[How many hours of a day you work on Excel]],Table8[#Data],2,FALSE)</f>
        <v>8</v>
      </c>
    </row>
    <row r="961" spans="2:15" ht="15" customHeight="1" x14ac:dyDescent="0.2">
      <c r="B961" t="s">
        <v>3890</v>
      </c>
      <c r="C961" s="1">
        <v>41081.197453703702</v>
      </c>
      <c r="D961" s="4">
        <v>46359</v>
      </c>
      <c r="E961">
        <v>46359</v>
      </c>
      <c r="F961" t="s">
        <v>6</v>
      </c>
      <c r="G961" s="10">
        <f>tblSalaries[[#This Row],[clean Salary (in local currency)]]*VLOOKUP(tblSalaries[[#This Row],[Currency]],tblXrate[#Data],2,FALSE)/1000</f>
        <v>46.359000000000002</v>
      </c>
      <c r="H961" t="s">
        <v>153</v>
      </c>
      <c r="I961" t="s">
        <v>20</v>
      </c>
      <c r="J961" t="s">
        <v>15</v>
      </c>
      <c r="K961" s="10" t="str">
        <f>VLOOKUP(tblSalaries[[#This Row],[Where do you work]],tblCountries[[Actual]:[Mapping2]],3,FALSE)</f>
        <v>USA</v>
      </c>
      <c r="L961" t="s">
        <v>13</v>
      </c>
      <c r="M961">
        <v>5</v>
      </c>
      <c r="N961" s="10" t="str">
        <f>VLOOKUP(tblSalaries[[#This Row],[Years of Experience]],Table3[#Data],2,FALSE)</f>
        <v>4-6</v>
      </c>
      <c r="O961" s="10">
        <f>VLOOKUP(tblSalaries[[#This Row],[How many hours of a day you work on Excel]],Table8[#Data],2,FALSE)</f>
        <v>8</v>
      </c>
    </row>
    <row r="962" spans="2:15" ht="15" customHeight="1" x14ac:dyDescent="0.2">
      <c r="B962" t="s">
        <v>3493</v>
      </c>
      <c r="C962" s="1">
        <v>41060.210405092592</v>
      </c>
      <c r="D962" s="4">
        <v>45000</v>
      </c>
      <c r="E962">
        <v>45000</v>
      </c>
      <c r="F962" t="s">
        <v>6</v>
      </c>
      <c r="G962" s="10">
        <f>tblSalaries[[#This Row],[clean Salary (in local currency)]]*VLOOKUP(tblSalaries[[#This Row],[Currency]],tblXrate[#Data],2,FALSE)/1000</f>
        <v>45</v>
      </c>
      <c r="H962" t="s">
        <v>1669</v>
      </c>
      <c r="I962" t="s">
        <v>20</v>
      </c>
      <c r="J962" t="s">
        <v>15</v>
      </c>
      <c r="K962" s="10" t="str">
        <f>VLOOKUP(tblSalaries[[#This Row],[Where do you work]],tblCountries[[Actual]:[Mapping2]],3,FALSE)</f>
        <v>USA</v>
      </c>
      <c r="L962" t="s">
        <v>13</v>
      </c>
      <c r="M962">
        <v>5</v>
      </c>
      <c r="N962" s="10" t="str">
        <f>VLOOKUP(tblSalaries[[#This Row],[Years of Experience]],Table3[#Data],2,FALSE)</f>
        <v>4-6</v>
      </c>
      <c r="O962" s="10">
        <f>VLOOKUP(tblSalaries[[#This Row],[How many hours of a day you work on Excel]],Table8[#Data],2,FALSE)</f>
        <v>8</v>
      </c>
    </row>
    <row r="963" spans="2:15" ht="15" customHeight="1" x14ac:dyDescent="0.2">
      <c r="B963" t="s">
        <v>3020</v>
      </c>
      <c r="C963" s="1">
        <v>41057.546261574076</v>
      </c>
      <c r="D963" s="4">
        <v>3500</v>
      </c>
      <c r="E963">
        <v>42000</v>
      </c>
      <c r="F963" t="s">
        <v>6</v>
      </c>
      <c r="G963" s="10">
        <f>tblSalaries[[#This Row],[clean Salary (in local currency)]]*VLOOKUP(tblSalaries[[#This Row],[Currency]],tblXrate[#Data],2,FALSE)/1000</f>
        <v>42</v>
      </c>
      <c r="H963" t="s">
        <v>1175</v>
      </c>
      <c r="I963" t="s">
        <v>52</v>
      </c>
      <c r="J963" t="s">
        <v>1176</v>
      </c>
      <c r="K963" s="10" t="str">
        <f>VLOOKUP(tblSalaries[[#This Row],[Where do you work]],tblCountries[[Actual]:[Mapping2]],3,FALSE)</f>
        <v>Middle East</v>
      </c>
      <c r="L963" t="s">
        <v>13</v>
      </c>
      <c r="M963">
        <v>5</v>
      </c>
      <c r="N963" s="10" t="str">
        <f>VLOOKUP(tblSalaries[[#This Row],[Years of Experience]],Table3[#Data],2,FALSE)</f>
        <v>4-6</v>
      </c>
      <c r="O963" s="10">
        <f>VLOOKUP(tblSalaries[[#This Row],[How many hours of a day you work on Excel]],Table8[#Data],2,FALSE)</f>
        <v>8</v>
      </c>
    </row>
    <row r="964" spans="2:15" ht="15" customHeight="1" x14ac:dyDescent="0.2">
      <c r="B964" t="s">
        <v>2705</v>
      </c>
      <c r="C964" s="1">
        <v>41055.594606481478</v>
      </c>
      <c r="D964" s="4" t="s">
        <v>814</v>
      </c>
      <c r="E964">
        <v>2300000</v>
      </c>
      <c r="F964" t="s">
        <v>40</v>
      </c>
      <c r="G964" s="10">
        <f>tblSalaries[[#This Row],[clean Salary (in local currency)]]*VLOOKUP(tblSalaries[[#This Row],[Currency]],tblXrate[#Data],2,FALSE)/1000</f>
        <v>40.958208381117906</v>
      </c>
      <c r="H964" t="s">
        <v>256</v>
      </c>
      <c r="I964" t="s">
        <v>20</v>
      </c>
      <c r="J964" t="s">
        <v>8</v>
      </c>
      <c r="K964" s="10" t="str">
        <f>VLOOKUP(tblSalaries[[#This Row],[Where do you work]],tblCountries[[Actual]:[Mapping2]],3,FALSE)</f>
        <v>India</v>
      </c>
      <c r="L964" t="s">
        <v>13</v>
      </c>
      <c r="M964">
        <v>5</v>
      </c>
      <c r="N964" s="10" t="str">
        <f>VLOOKUP(tblSalaries[[#This Row],[Years of Experience]],Table3[#Data],2,FALSE)</f>
        <v>4-6</v>
      </c>
      <c r="O964" s="10">
        <f>VLOOKUP(tblSalaries[[#This Row],[How many hours of a day you work on Excel]],Table8[#Data],2,FALSE)</f>
        <v>8</v>
      </c>
    </row>
    <row r="965" spans="2:15" ht="15" customHeight="1" x14ac:dyDescent="0.2">
      <c r="B965" t="s">
        <v>2850</v>
      </c>
      <c r="C965" s="1">
        <v>41056.15111111111</v>
      </c>
      <c r="D965" s="4">
        <v>43600</v>
      </c>
      <c r="E965">
        <v>43600</v>
      </c>
      <c r="F965" t="s">
        <v>6</v>
      </c>
      <c r="G965" s="10">
        <f>tblSalaries[[#This Row],[clean Salary (in local currency)]]*VLOOKUP(tblSalaries[[#This Row],[Currency]],tblXrate[#Data],2,FALSE)/1000</f>
        <v>43.6</v>
      </c>
      <c r="H965" t="s">
        <v>153</v>
      </c>
      <c r="I965" t="s">
        <v>20</v>
      </c>
      <c r="J965" t="s">
        <v>15</v>
      </c>
      <c r="K965" s="10" t="str">
        <f>VLOOKUP(tblSalaries[[#This Row],[Where do you work]],tblCountries[[Actual]:[Mapping2]],3,FALSE)</f>
        <v>USA</v>
      </c>
      <c r="L965" t="s">
        <v>9</v>
      </c>
      <c r="M965">
        <v>5</v>
      </c>
      <c r="N965" s="10" t="str">
        <f>VLOOKUP(tblSalaries[[#This Row],[Years of Experience]],Table3[#Data],2,FALSE)</f>
        <v>4-6</v>
      </c>
      <c r="O965" s="10">
        <f>VLOOKUP(tblSalaries[[#This Row],[How many hours of a day you work on Excel]],Table8[#Data],2,FALSE)</f>
        <v>5</v>
      </c>
    </row>
    <row r="966" spans="2:15" ht="15" customHeight="1" x14ac:dyDescent="0.2">
      <c r="B966" t="s">
        <v>3075</v>
      </c>
      <c r="C966" s="1">
        <v>41057.66741898148</v>
      </c>
      <c r="D966" s="4" t="s">
        <v>1228</v>
      </c>
      <c r="E966">
        <v>23000</v>
      </c>
      <c r="F966" t="s">
        <v>69</v>
      </c>
      <c r="G966" s="10">
        <f>tblSalaries[[#This Row],[clean Salary (in local currency)]]*VLOOKUP(tblSalaries[[#This Row],[Currency]],tblXrate[#Data],2,FALSE)/1000</f>
        <v>36.252100257547539</v>
      </c>
      <c r="H966" t="s">
        <v>153</v>
      </c>
      <c r="I966" t="s">
        <v>20</v>
      </c>
      <c r="J966" t="s">
        <v>71</v>
      </c>
      <c r="K966" s="10" t="str">
        <f>VLOOKUP(tblSalaries[[#This Row],[Where do you work]],tblCountries[[Actual]:[Mapping2]],3,FALSE)</f>
        <v>UK</v>
      </c>
      <c r="L966" t="s">
        <v>13</v>
      </c>
      <c r="M966">
        <v>5</v>
      </c>
      <c r="N966" s="10" t="str">
        <f>VLOOKUP(tblSalaries[[#This Row],[Years of Experience]],Table3[#Data],2,FALSE)</f>
        <v>4-6</v>
      </c>
      <c r="O966" s="10">
        <f>VLOOKUP(tblSalaries[[#This Row],[How many hours of a day you work on Excel]],Table8[#Data],2,FALSE)</f>
        <v>8</v>
      </c>
    </row>
    <row r="967" spans="2:15" ht="15" customHeight="1" x14ac:dyDescent="0.2">
      <c r="B967" t="s">
        <v>3860</v>
      </c>
      <c r="C967" s="1">
        <v>41079.142754629633</v>
      </c>
      <c r="D967" s="4">
        <v>43000</v>
      </c>
      <c r="E967">
        <v>43000</v>
      </c>
      <c r="F967" t="s">
        <v>6</v>
      </c>
      <c r="G967" s="10">
        <f>tblSalaries[[#This Row],[clean Salary (in local currency)]]*VLOOKUP(tblSalaries[[#This Row],[Currency]],tblXrate[#Data],2,FALSE)/1000</f>
        <v>43</v>
      </c>
      <c r="H967" t="s">
        <v>687</v>
      </c>
      <c r="I967" t="s">
        <v>20</v>
      </c>
      <c r="J967" t="s">
        <v>15</v>
      </c>
      <c r="K967" s="10" t="str">
        <f>VLOOKUP(tblSalaries[[#This Row],[Where do you work]],tblCountries[[Actual]:[Mapping2]],3,FALSE)</f>
        <v>USA</v>
      </c>
      <c r="L967" t="s">
        <v>9</v>
      </c>
      <c r="M967">
        <v>5</v>
      </c>
      <c r="N967" s="10" t="str">
        <f>VLOOKUP(tblSalaries[[#This Row],[Years of Experience]],Table3[#Data],2,FALSE)</f>
        <v>4-6</v>
      </c>
      <c r="O967" s="10">
        <f>VLOOKUP(tblSalaries[[#This Row],[How many hours of a day you work on Excel]],Table8[#Data],2,FALSE)</f>
        <v>5</v>
      </c>
    </row>
    <row r="968" spans="2:15" ht="15" customHeight="1" x14ac:dyDescent="0.2">
      <c r="B968" t="s">
        <v>2733</v>
      </c>
      <c r="C968" s="1">
        <v>41055.661921296298</v>
      </c>
      <c r="D968" s="4">
        <v>10000</v>
      </c>
      <c r="E968">
        <v>120000</v>
      </c>
      <c r="F968" t="s">
        <v>845</v>
      </c>
      <c r="G968" s="10">
        <f>tblSalaries[[#This Row],[clean Salary (in local currency)]]*VLOOKUP(tblSalaries[[#This Row],[Currency]],tblXrate[#Data],2,FALSE)/1000</f>
        <v>19.831432821021316</v>
      </c>
      <c r="H968" t="s">
        <v>846</v>
      </c>
      <c r="I968" t="s">
        <v>20</v>
      </c>
      <c r="J968" t="s">
        <v>847</v>
      </c>
      <c r="K968" s="10" t="str">
        <f>VLOOKUP(tblSalaries[[#This Row],[Where do you work]],tblCountries[[Actual]:[Mapping2]],3,FALSE)</f>
        <v>Africa</v>
      </c>
      <c r="L968" t="s">
        <v>13</v>
      </c>
      <c r="M968">
        <v>5</v>
      </c>
      <c r="N968" s="10" t="str">
        <f>VLOOKUP(tblSalaries[[#This Row],[Years of Experience]],Table3[#Data],2,FALSE)</f>
        <v>4-6</v>
      </c>
      <c r="O968" s="10">
        <f>VLOOKUP(tblSalaries[[#This Row],[How many hours of a day you work on Excel]],Table8[#Data],2,FALSE)</f>
        <v>8</v>
      </c>
    </row>
    <row r="969" spans="2:15" ht="15" customHeight="1" x14ac:dyDescent="0.2">
      <c r="B969" t="s">
        <v>2902</v>
      </c>
      <c r="C969" s="1">
        <v>41056.701967592591</v>
      </c>
      <c r="D969" s="4" t="s">
        <v>1049</v>
      </c>
      <c r="E969">
        <v>1050000</v>
      </c>
      <c r="F969" t="s">
        <v>40</v>
      </c>
      <c r="G969" s="10">
        <f>tblSalaries[[#This Row],[clean Salary (in local currency)]]*VLOOKUP(tblSalaries[[#This Row],[Currency]],tblXrate[#Data],2,FALSE)/1000</f>
        <v>18.698312521814696</v>
      </c>
      <c r="H969" t="s">
        <v>1050</v>
      </c>
      <c r="I969" t="s">
        <v>52</v>
      </c>
      <c r="J969" t="s">
        <v>8</v>
      </c>
      <c r="K969" s="10" t="str">
        <f>VLOOKUP(tblSalaries[[#This Row],[Where do you work]],tblCountries[[Actual]:[Mapping2]],3,FALSE)</f>
        <v>India</v>
      </c>
      <c r="L969" t="s">
        <v>13</v>
      </c>
      <c r="M969">
        <v>5</v>
      </c>
      <c r="N969" s="10" t="str">
        <f>VLOOKUP(tblSalaries[[#This Row],[Years of Experience]],Table3[#Data],2,FALSE)</f>
        <v>4-6</v>
      </c>
      <c r="O969" s="10">
        <f>VLOOKUP(tblSalaries[[#This Row],[How many hours of a day you work on Excel]],Table8[#Data],2,FALSE)</f>
        <v>8</v>
      </c>
    </row>
    <row r="970" spans="2:15" ht="15" customHeight="1" x14ac:dyDescent="0.2">
      <c r="B970" t="s">
        <v>2754</v>
      </c>
      <c r="C970" s="1">
        <v>41055.711377314816</v>
      </c>
      <c r="D970" s="4" t="s">
        <v>873</v>
      </c>
      <c r="E970">
        <v>700000</v>
      </c>
      <c r="F970" t="s">
        <v>40</v>
      </c>
      <c r="G970" s="10">
        <f>tblSalaries[[#This Row],[clean Salary (in local currency)]]*VLOOKUP(tblSalaries[[#This Row],[Currency]],tblXrate[#Data],2,FALSE)/1000</f>
        <v>12.465541681209798</v>
      </c>
      <c r="H970" t="s">
        <v>874</v>
      </c>
      <c r="I970" t="s">
        <v>20</v>
      </c>
      <c r="J970" t="s">
        <v>8</v>
      </c>
      <c r="K970" s="10" t="str">
        <f>VLOOKUP(tblSalaries[[#This Row],[Where do you work]],tblCountries[[Actual]:[Mapping2]],3,FALSE)</f>
        <v>India</v>
      </c>
      <c r="L970" t="s">
        <v>13</v>
      </c>
      <c r="M970">
        <v>5</v>
      </c>
      <c r="N970" s="10" t="str">
        <f>VLOOKUP(tblSalaries[[#This Row],[Years of Experience]],Table3[#Data],2,FALSE)</f>
        <v>4-6</v>
      </c>
      <c r="O970" s="10">
        <f>VLOOKUP(tblSalaries[[#This Row],[How many hours of a day you work on Excel]],Table8[#Data],2,FALSE)</f>
        <v>8</v>
      </c>
    </row>
    <row r="971" spans="2:15" ht="15" customHeight="1" x14ac:dyDescent="0.2">
      <c r="B971" t="s">
        <v>3011</v>
      </c>
      <c r="C971" s="1">
        <v>41057.528078703705</v>
      </c>
      <c r="D971" s="4">
        <v>900</v>
      </c>
      <c r="E971">
        <v>10800</v>
      </c>
      <c r="F971" t="s">
        <v>6</v>
      </c>
      <c r="G971" s="10">
        <f>tblSalaries[[#This Row],[clean Salary (in local currency)]]*VLOOKUP(tblSalaries[[#This Row],[Currency]],tblXrate[#Data],2,FALSE)/1000</f>
        <v>10.8</v>
      </c>
      <c r="H971" t="s">
        <v>1165</v>
      </c>
      <c r="I971" t="s">
        <v>52</v>
      </c>
      <c r="J971" t="s">
        <v>17</v>
      </c>
      <c r="K971" s="10" t="str">
        <f>VLOOKUP(tblSalaries[[#This Row],[Where do you work]],tblCountries[[Actual]:[Mapping2]],3,FALSE)</f>
        <v>East&amp;South Asia</v>
      </c>
      <c r="L971" t="s">
        <v>13</v>
      </c>
      <c r="M971">
        <v>5</v>
      </c>
      <c r="N971" s="10" t="str">
        <f>VLOOKUP(tblSalaries[[#This Row],[Years of Experience]],Table3[#Data],2,FALSE)</f>
        <v>4-6</v>
      </c>
      <c r="O971" s="10">
        <f>VLOOKUP(tblSalaries[[#This Row],[How many hours of a day you work on Excel]],Table8[#Data],2,FALSE)</f>
        <v>8</v>
      </c>
    </row>
    <row r="972" spans="2:15" ht="15" customHeight="1" x14ac:dyDescent="0.2">
      <c r="B972" t="s">
        <v>2815</v>
      </c>
      <c r="C972" s="1">
        <v>41055.950127314813</v>
      </c>
      <c r="D972" s="4">
        <v>600000</v>
      </c>
      <c r="E972">
        <v>600000</v>
      </c>
      <c r="F972" t="s">
        <v>40</v>
      </c>
      <c r="G972" s="10">
        <f>tblSalaries[[#This Row],[clean Salary (in local currency)]]*VLOOKUP(tblSalaries[[#This Row],[Currency]],tblXrate[#Data],2,FALSE)/1000</f>
        <v>10.684750012465541</v>
      </c>
      <c r="H972" t="s">
        <v>855</v>
      </c>
      <c r="I972" t="s">
        <v>20</v>
      </c>
      <c r="J972" t="s">
        <v>8</v>
      </c>
      <c r="K972" s="10" t="str">
        <f>VLOOKUP(tblSalaries[[#This Row],[Where do you work]],tblCountries[[Actual]:[Mapping2]],3,FALSE)</f>
        <v>India</v>
      </c>
      <c r="L972" t="s">
        <v>13</v>
      </c>
      <c r="M972">
        <v>5</v>
      </c>
      <c r="N972" s="10" t="str">
        <f>VLOOKUP(tblSalaries[[#This Row],[Years of Experience]],Table3[#Data],2,FALSE)</f>
        <v>4-6</v>
      </c>
      <c r="O972" s="10">
        <f>VLOOKUP(tblSalaries[[#This Row],[How many hours of a day you work on Excel]],Table8[#Data],2,FALSE)</f>
        <v>8</v>
      </c>
    </row>
    <row r="973" spans="2:15" ht="15" customHeight="1" x14ac:dyDescent="0.2">
      <c r="B973" t="s">
        <v>2875</v>
      </c>
      <c r="C973" s="1">
        <v>41056.546412037038</v>
      </c>
      <c r="D973" s="4">
        <v>600000</v>
      </c>
      <c r="E973">
        <v>600000</v>
      </c>
      <c r="F973" t="s">
        <v>40</v>
      </c>
      <c r="G973" s="10">
        <f>tblSalaries[[#This Row],[clean Salary (in local currency)]]*VLOOKUP(tblSalaries[[#This Row],[Currency]],tblXrate[#Data],2,FALSE)/1000</f>
        <v>10.684750012465541</v>
      </c>
      <c r="H973" t="s">
        <v>1020</v>
      </c>
      <c r="I973" t="s">
        <v>52</v>
      </c>
      <c r="J973" t="s">
        <v>8</v>
      </c>
      <c r="K973" s="10" t="str">
        <f>VLOOKUP(tblSalaries[[#This Row],[Where do you work]],tblCountries[[Actual]:[Mapping2]],3,FALSE)</f>
        <v>India</v>
      </c>
      <c r="L973" t="s">
        <v>13</v>
      </c>
      <c r="M973">
        <v>5</v>
      </c>
      <c r="N973" s="10" t="str">
        <f>VLOOKUP(tblSalaries[[#This Row],[Years of Experience]],Table3[#Data],2,FALSE)</f>
        <v>4-6</v>
      </c>
      <c r="O973" s="10">
        <f>VLOOKUP(tblSalaries[[#This Row],[How many hours of a day you work on Excel]],Table8[#Data],2,FALSE)</f>
        <v>8</v>
      </c>
    </row>
    <row r="974" spans="2:15" ht="15" customHeight="1" x14ac:dyDescent="0.2">
      <c r="B974" t="s">
        <v>3682</v>
      </c>
      <c r="C974" s="1">
        <v>41066.737280092595</v>
      </c>
      <c r="D974" s="4">
        <v>600000</v>
      </c>
      <c r="E974">
        <v>600000</v>
      </c>
      <c r="F974" t="s">
        <v>40</v>
      </c>
      <c r="G974" s="10">
        <f>tblSalaries[[#This Row],[clean Salary (in local currency)]]*VLOOKUP(tblSalaries[[#This Row],[Currency]],tblXrate[#Data],2,FALSE)/1000</f>
        <v>10.684750012465541</v>
      </c>
      <c r="H974" t="s">
        <v>1112</v>
      </c>
      <c r="I974" t="s">
        <v>20</v>
      </c>
      <c r="J974" t="s">
        <v>8</v>
      </c>
      <c r="K974" s="10" t="str">
        <f>VLOOKUP(tblSalaries[[#This Row],[Where do you work]],tblCountries[[Actual]:[Mapping2]],3,FALSE)</f>
        <v>India</v>
      </c>
      <c r="L974" t="s">
        <v>13</v>
      </c>
      <c r="M974">
        <v>5</v>
      </c>
      <c r="N974" s="10" t="str">
        <f>VLOOKUP(tblSalaries[[#This Row],[Years of Experience]],Table3[#Data],2,FALSE)</f>
        <v>4-6</v>
      </c>
      <c r="O974" s="10">
        <f>VLOOKUP(tblSalaries[[#This Row],[How many hours of a day you work on Excel]],Table8[#Data],2,FALSE)</f>
        <v>8</v>
      </c>
    </row>
    <row r="975" spans="2:15" ht="15" customHeight="1" x14ac:dyDescent="0.2">
      <c r="B975" t="s">
        <v>2732</v>
      </c>
      <c r="C975" s="1">
        <v>41055.660543981481</v>
      </c>
      <c r="D975" s="4">
        <v>410000</v>
      </c>
      <c r="E975">
        <v>410000</v>
      </c>
      <c r="F975" t="s">
        <v>40</v>
      </c>
      <c r="G975" s="10">
        <f>tblSalaries[[#This Row],[clean Salary (in local currency)]]*VLOOKUP(tblSalaries[[#This Row],[Currency]],tblXrate[#Data],2,FALSE)/1000</f>
        <v>7.3012458418514523</v>
      </c>
      <c r="H975" t="s">
        <v>7</v>
      </c>
      <c r="I975" t="s">
        <v>20</v>
      </c>
      <c r="J975" t="s">
        <v>8</v>
      </c>
      <c r="K975" s="10" t="str">
        <f>VLOOKUP(tblSalaries[[#This Row],[Where do you work]],tblCountries[[Actual]:[Mapping2]],3,FALSE)</f>
        <v>India</v>
      </c>
      <c r="L975" t="s">
        <v>13</v>
      </c>
      <c r="M975">
        <v>5</v>
      </c>
      <c r="N975" s="10" t="str">
        <f>VLOOKUP(tblSalaries[[#This Row],[Years of Experience]],Table3[#Data],2,FALSE)</f>
        <v>4-6</v>
      </c>
      <c r="O975" s="10">
        <f>VLOOKUP(tblSalaries[[#This Row],[How many hours of a day you work on Excel]],Table8[#Data],2,FALSE)</f>
        <v>8</v>
      </c>
    </row>
    <row r="976" spans="2:15" ht="15" customHeight="1" x14ac:dyDescent="0.2">
      <c r="B976" t="s">
        <v>3044</v>
      </c>
      <c r="C976" s="1">
        <v>41057.60733796296</v>
      </c>
      <c r="D976" s="4">
        <v>408000</v>
      </c>
      <c r="E976">
        <v>408000</v>
      </c>
      <c r="F976" t="s">
        <v>40</v>
      </c>
      <c r="G976" s="10">
        <f>tblSalaries[[#This Row],[clean Salary (in local currency)]]*VLOOKUP(tblSalaries[[#This Row],[Currency]],tblXrate[#Data],2,FALSE)/1000</f>
        <v>7.2656300084765677</v>
      </c>
      <c r="H976" t="s">
        <v>1197</v>
      </c>
      <c r="I976" t="s">
        <v>310</v>
      </c>
      <c r="J976" t="s">
        <v>8</v>
      </c>
      <c r="K976" s="10" t="str">
        <f>VLOOKUP(tblSalaries[[#This Row],[Where do you work]],tblCountries[[Actual]:[Mapping2]],3,FALSE)</f>
        <v>India</v>
      </c>
      <c r="L976" t="s">
        <v>13</v>
      </c>
      <c r="M976">
        <v>5</v>
      </c>
      <c r="N976" s="10" t="str">
        <f>VLOOKUP(tblSalaries[[#This Row],[Years of Experience]],Table3[#Data],2,FALSE)</f>
        <v>4-6</v>
      </c>
      <c r="O976" s="10">
        <f>VLOOKUP(tblSalaries[[#This Row],[How many hours of a day you work on Excel]],Table8[#Data],2,FALSE)</f>
        <v>8</v>
      </c>
    </row>
    <row r="977" spans="2:15" ht="15" customHeight="1" x14ac:dyDescent="0.2">
      <c r="B977" t="s">
        <v>3056</v>
      </c>
      <c r="C977" s="1">
        <v>41057.633773148147</v>
      </c>
      <c r="D977" s="4">
        <v>7000</v>
      </c>
      <c r="E977">
        <v>7000</v>
      </c>
      <c r="F977" t="s">
        <v>6</v>
      </c>
      <c r="G977" s="10">
        <f>tblSalaries[[#This Row],[clean Salary (in local currency)]]*VLOOKUP(tblSalaries[[#This Row],[Currency]],tblXrate[#Data],2,FALSE)/1000</f>
        <v>7</v>
      </c>
      <c r="H977" t="s">
        <v>721</v>
      </c>
      <c r="I977" t="s">
        <v>3999</v>
      </c>
      <c r="J977" t="s">
        <v>8</v>
      </c>
      <c r="K977" s="10" t="str">
        <f>VLOOKUP(tblSalaries[[#This Row],[Where do you work]],tblCountries[[Actual]:[Mapping2]],3,FALSE)</f>
        <v>India</v>
      </c>
      <c r="L977" t="s">
        <v>13</v>
      </c>
      <c r="M977">
        <v>5</v>
      </c>
      <c r="N977" s="10" t="str">
        <f>VLOOKUP(tblSalaries[[#This Row],[Years of Experience]],Table3[#Data],2,FALSE)</f>
        <v>4-6</v>
      </c>
      <c r="O977" s="10">
        <f>VLOOKUP(tblSalaries[[#This Row],[How many hours of a day you work on Excel]],Table8[#Data],2,FALSE)</f>
        <v>8</v>
      </c>
    </row>
    <row r="978" spans="2:15" ht="15" customHeight="1" x14ac:dyDescent="0.2">
      <c r="B978" t="s">
        <v>3132</v>
      </c>
      <c r="C978" s="1">
        <v>41057.847187500003</v>
      </c>
      <c r="D978" s="4">
        <v>6000</v>
      </c>
      <c r="E978">
        <v>6000</v>
      </c>
      <c r="F978" t="s">
        <v>6</v>
      </c>
      <c r="G978" s="10">
        <f>tblSalaries[[#This Row],[clean Salary (in local currency)]]*VLOOKUP(tblSalaries[[#This Row],[Currency]],tblXrate[#Data],2,FALSE)/1000</f>
        <v>6</v>
      </c>
      <c r="H978" t="s">
        <v>1287</v>
      </c>
      <c r="I978" t="s">
        <v>310</v>
      </c>
      <c r="J978" t="s">
        <v>1086</v>
      </c>
      <c r="K978" s="10" t="str">
        <f>VLOOKUP(tblSalaries[[#This Row],[Where do you work]],tblCountries[[Actual]:[Mapping2]],3,FALSE)</f>
        <v>Africa</v>
      </c>
      <c r="L978" t="s">
        <v>13</v>
      </c>
      <c r="M978">
        <v>5</v>
      </c>
      <c r="N978" s="10" t="str">
        <f>VLOOKUP(tblSalaries[[#This Row],[Years of Experience]],Table3[#Data],2,FALSE)</f>
        <v>4-6</v>
      </c>
      <c r="O978" s="10">
        <f>VLOOKUP(tblSalaries[[#This Row],[How many hours of a day you work on Excel]],Table8[#Data],2,FALSE)</f>
        <v>8</v>
      </c>
    </row>
    <row r="979" spans="2:15" ht="15" customHeight="1" x14ac:dyDescent="0.2">
      <c r="B979" t="s">
        <v>3696</v>
      </c>
      <c r="C979" s="1">
        <v>41067.587939814817</v>
      </c>
      <c r="D979" s="4" t="s">
        <v>1858</v>
      </c>
      <c r="E979">
        <v>6000</v>
      </c>
      <c r="F979" t="s">
        <v>6</v>
      </c>
      <c r="G979" s="10">
        <f>tblSalaries[[#This Row],[clean Salary (in local currency)]]*VLOOKUP(tblSalaries[[#This Row],[Currency]],tblXrate[#Data],2,FALSE)/1000</f>
        <v>6</v>
      </c>
      <c r="H979" t="s">
        <v>1859</v>
      </c>
      <c r="I979" t="s">
        <v>3999</v>
      </c>
      <c r="J979" t="s">
        <v>1860</v>
      </c>
      <c r="K979" s="10" t="str">
        <f>VLOOKUP(tblSalaries[[#This Row],[Where do you work]],tblCountries[[Actual]:[Mapping2]],3,FALSE)</f>
        <v>Middle East</v>
      </c>
      <c r="L979" t="s">
        <v>13</v>
      </c>
      <c r="M979">
        <v>5</v>
      </c>
      <c r="N979" s="10" t="str">
        <f>VLOOKUP(tblSalaries[[#This Row],[Years of Experience]],Table3[#Data],2,FALSE)</f>
        <v>4-6</v>
      </c>
      <c r="O979" s="10">
        <f>VLOOKUP(tblSalaries[[#This Row],[How many hours of a day you work on Excel]],Table8[#Data],2,FALSE)</f>
        <v>8</v>
      </c>
    </row>
    <row r="980" spans="2:15" ht="15" customHeight="1" x14ac:dyDescent="0.2">
      <c r="B980" t="s">
        <v>2778</v>
      </c>
      <c r="C980" s="1">
        <v>41055.812071759261</v>
      </c>
      <c r="D980" s="4" t="s">
        <v>903</v>
      </c>
      <c r="E980">
        <v>2250000</v>
      </c>
      <c r="F980" t="s">
        <v>40</v>
      </c>
      <c r="G980" s="10">
        <f>tblSalaries[[#This Row],[clean Salary (in local currency)]]*VLOOKUP(tblSalaries[[#This Row],[Currency]],tblXrate[#Data],2,FALSE)/1000</f>
        <v>40.067812546745778</v>
      </c>
      <c r="H980" t="s">
        <v>904</v>
      </c>
      <c r="I980" t="s">
        <v>310</v>
      </c>
      <c r="J980" t="s">
        <v>8</v>
      </c>
      <c r="K980" s="10" t="str">
        <f>VLOOKUP(tblSalaries[[#This Row],[Where do you work]],tblCountries[[Actual]:[Mapping2]],3,FALSE)</f>
        <v>India</v>
      </c>
      <c r="L980" t="s">
        <v>25</v>
      </c>
      <c r="M980">
        <v>5</v>
      </c>
      <c r="N980" s="10" t="str">
        <f>VLOOKUP(tblSalaries[[#This Row],[Years of Experience]],Table3[#Data],2,FALSE)</f>
        <v>4-6</v>
      </c>
      <c r="O980" s="10">
        <f>VLOOKUP(tblSalaries[[#This Row],[How many hours of a day you work on Excel]],Table8[#Data],2,FALSE)</f>
        <v>1.5</v>
      </c>
    </row>
    <row r="981" spans="2:15" ht="15" customHeight="1" x14ac:dyDescent="0.2">
      <c r="B981" t="s">
        <v>3123</v>
      </c>
      <c r="C981" s="1">
        <v>41057.795393518521</v>
      </c>
      <c r="D981" s="4" t="s">
        <v>1275</v>
      </c>
      <c r="E981">
        <v>200000</v>
      </c>
      <c r="F981" t="s">
        <v>40</v>
      </c>
      <c r="G981" s="10">
        <f>tblSalaries[[#This Row],[clean Salary (in local currency)]]*VLOOKUP(tblSalaries[[#This Row],[Currency]],tblXrate[#Data],2,FALSE)/1000</f>
        <v>3.5615833374885137</v>
      </c>
      <c r="H981" t="s">
        <v>1276</v>
      </c>
      <c r="I981" t="s">
        <v>3999</v>
      </c>
      <c r="J981" t="s">
        <v>8</v>
      </c>
      <c r="K981" s="10" t="str">
        <f>VLOOKUP(tblSalaries[[#This Row],[Where do you work]],tblCountries[[Actual]:[Mapping2]],3,FALSE)</f>
        <v>India</v>
      </c>
      <c r="L981" t="s">
        <v>13</v>
      </c>
      <c r="M981">
        <v>5</v>
      </c>
      <c r="N981" s="10" t="str">
        <f>VLOOKUP(tblSalaries[[#This Row],[Years of Experience]],Table3[#Data],2,FALSE)</f>
        <v>4-6</v>
      </c>
      <c r="O981" s="10">
        <f>VLOOKUP(tblSalaries[[#This Row],[How many hours of a day you work on Excel]],Table8[#Data],2,FALSE)</f>
        <v>8</v>
      </c>
    </row>
    <row r="982" spans="2:15" ht="15" customHeight="1" x14ac:dyDescent="0.2">
      <c r="B982" t="s">
        <v>2946</v>
      </c>
      <c r="C982" s="1">
        <v>41057.213703703703</v>
      </c>
      <c r="D982" s="4">
        <v>40000</v>
      </c>
      <c r="E982">
        <v>40000</v>
      </c>
      <c r="F982" t="s">
        <v>6</v>
      </c>
      <c r="G982" s="10">
        <f>tblSalaries[[#This Row],[clean Salary (in local currency)]]*VLOOKUP(tblSalaries[[#This Row],[Currency]],tblXrate[#Data],2,FALSE)/1000</f>
        <v>40</v>
      </c>
      <c r="H982" t="s">
        <v>256</v>
      </c>
      <c r="I982" t="s">
        <v>20</v>
      </c>
      <c r="J982" t="s">
        <v>1097</v>
      </c>
      <c r="K982" s="10" t="str">
        <f>VLOOKUP(tblSalaries[[#This Row],[Where do you work]],tblCountries[[Actual]:[Mapping2]],3,FALSE)</f>
        <v>Australia &amp; NZ</v>
      </c>
      <c r="L982" t="s">
        <v>9</v>
      </c>
      <c r="M982">
        <v>5</v>
      </c>
      <c r="N982" s="10" t="str">
        <f>VLOOKUP(tblSalaries[[#This Row],[Years of Experience]],Table3[#Data],2,FALSE)</f>
        <v>4-6</v>
      </c>
      <c r="O982" s="10">
        <f>VLOOKUP(tblSalaries[[#This Row],[How many hours of a day you work on Excel]],Table8[#Data],2,FALSE)</f>
        <v>5</v>
      </c>
    </row>
    <row r="983" spans="2:15" ht="15" customHeight="1" x14ac:dyDescent="0.2">
      <c r="B983" t="s">
        <v>3731</v>
      </c>
      <c r="C983" s="1">
        <v>41069.034108796295</v>
      </c>
      <c r="D983" s="4">
        <v>40000</v>
      </c>
      <c r="E983">
        <v>40000</v>
      </c>
      <c r="F983" t="s">
        <v>6</v>
      </c>
      <c r="G983" s="10">
        <f>tblSalaries[[#This Row],[clean Salary (in local currency)]]*VLOOKUP(tblSalaries[[#This Row],[Currency]],tblXrate[#Data],2,FALSE)/1000</f>
        <v>40</v>
      </c>
      <c r="H983" t="s">
        <v>202</v>
      </c>
      <c r="I983" t="s">
        <v>20</v>
      </c>
      <c r="J983" t="s">
        <v>15</v>
      </c>
      <c r="K983" s="10" t="str">
        <f>VLOOKUP(tblSalaries[[#This Row],[Where do you work]],tblCountries[[Actual]:[Mapping2]],3,FALSE)</f>
        <v>USA</v>
      </c>
      <c r="L983" t="s">
        <v>9</v>
      </c>
      <c r="M983">
        <v>5</v>
      </c>
      <c r="N983" s="10" t="str">
        <f>VLOOKUP(tblSalaries[[#This Row],[Years of Experience]],Table3[#Data],2,FALSE)</f>
        <v>4-6</v>
      </c>
      <c r="O983" s="10">
        <f>VLOOKUP(tblSalaries[[#This Row],[How many hours of a day you work on Excel]],Table8[#Data],2,FALSE)</f>
        <v>5</v>
      </c>
    </row>
    <row r="984" spans="2:15" ht="15" customHeight="1" x14ac:dyDescent="0.2">
      <c r="B984" t="s">
        <v>3840</v>
      </c>
      <c r="C984" s="1">
        <v>41076.718090277776</v>
      </c>
      <c r="D984" s="4">
        <v>40000</v>
      </c>
      <c r="E984">
        <v>40000</v>
      </c>
      <c r="F984" t="s">
        <v>6</v>
      </c>
      <c r="G984" s="10">
        <f>tblSalaries[[#This Row],[clean Salary (in local currency)]]*VLOOKUP(tblSalaries[[#This Row],[Currency]],tblXrate[#Data],2,FALSE)/1000</f>
        <v>40</v>
      </c>
      <c r="H984" t="s">
        <v>1022</v>
      </c>
      <c r="I984" t="s">
        <v>52</v>
      </c>
      <c r="J984" t="s">
        <v>8</v>
      </c>
      <c r="K984" s="10" t="str">
        <f>VLOOKUP(tblSalaries[[#This Row],[Where do you work]],tblCountries[[Actual]:[Mapping2]],3,FALSE)</f>
        <v>India</v>
      </c>
      <c r="L984" t="s">
        <v>9</v>
      </c>
      <c r="M984">
        <v>5</v>
      </c>
      <c r="N984" s="10" t="str">
        <f>VLOOKUP(tblSalaries[[#This Row],[Years of Experience]],Table3[#Data],2,FALSE)</f>
        <v>4-6</v>
      </c>
      <c r="O984" s="10">
        <f>VLOOKUP(tblSalaries[[#This Row],[How many hours of a day you work on Excel]],Table8[#Data],2,FALSE)</f>
        <v>5</v>
      </c>
    </row>
    <row r="985" spans="2:15" ht="15" customHeight="1" x14ac:dyDescent="0.2">
      <c r="B985" t="s">
        <v>3435</v>
      </c>
      <c r="C985" s="1">
        <v>41059.580868055556</v>
      </c>
      <c r="D985" s="4">
        <v>50000</v>
      </c>
      <c r="E985">
        <v>50000</v>
      </c>
      <c r="F985" t="s">
        <v>670</v>
      </c>
      <c r="G985" s="10">
        <f>tblSalaries[[#This Row],[clean Salary (in local currency)]]*VLOOKUP(tblSalaries[[#This Row],[Currency]],tblXrate[#Data],2,FALSE)/1000</f>
        <v>39.879404680246935</v>
      </c>
      <c r="H985" t="s">
        <v>1608</v>
      </c>
      <c r="I985" t="s">
        <v>279</v>
      </c>
      <c r="J985" t="s">
        <v>1609</v>
      </c>
      <c r="K985" s="10" t="str">
        <f>VLOOKUP(tblSalaries[[#This Row],[Where do you work]],tblCountries[[Actual]:[Mapping2]],3,FALSE)</f>
        <v>Australia &amp; NZ</v>
      </c>
      <c r="L985" t="s">
        <v>9</v>
      </c>
      <c r="M985">
        <v>5</v>
      </c>
      <c r="N985" s="10" t="str">
        <f>VLOOKUP(tblSalaries[[#This Row],[Years of Experience]],Table3[#Data],2,FALSE)</f>
        <v>4-6</v>
      </c>
      <c r="O985" s="10">
        <f>VLOOKUP(tblSalaries[[#This Row],[How many hours of a day you work on Excel]],Table8[#Data],2,FALSE)</f>
        <v>5</v>
      </c>
    </row>
    <row r="986" spans="2:15" ht="15" customHeight="1" x14ac:dyDescent="0.2">
      <c r="B986" t="s">
        <v>3291</v>
      </c>
      <c r="C986" s="1">
        <v>41058.630694444444</v>
      </c>
      <c r="D986" s="4" t="s">
        <v>1474</v>
      </c>
      <c r="E986">
        <v>28500</v>
      </c>
      <c r="F986" t="s">
        <v>22</v>
      </c>
      <c r="G986" s="10">
        <f>tblSalaries[[#This Row],[clean Salary (in local currency)]]*VLOOKUP(tblSalaries[[#This Row],[Currency]],tblXrate[#Data],2,FALSE)/1000</f>
        <v>36.206384011260823</v>
      </c>
      <c r="H986" t="s">
        <v>1475</v>
      </c>
      <c r="I986" t="s">
        <v>20</v>
      </c>
      <c r="J986" t="s">
        <v>628</v>
      </c>
      <c r="K986" s="10" t="str">
        <f>VLOOKUP(tblSalaries[[#This Row],[Where do you work]],tblCountries[[Actual]:[Mapping2]],3,FALSE)</f>
        <v>EU-16</v>
      </c>
      <c r="L986" t="s">
        <v>25</v>
      </c>
      <c r="M986">
        <v>5</v>
      </c>
      <c r="N986" s="10" t="str">
        <f>VLOOKUP(tblSalaries[[#This Row],[Years of Experience]],Table3[#Data],2,FALSE)</f>
        <v>4-6</v>
      </c>
      <c r="O986" s="10">
        <f>VLOOKUP(tblSalaries[[#This Row],[How many hours of a day you work on Excel]],Table8[#Data],2,FALSE)</f>
        <v>1.5</v>
      </c>
    </row>
    <row r="987" spans="2:15" ht="15" customHeight="1" x14ac:dyDescent="0.2">
      <c r="B987" t="s">
        <v>3603</v>
      </c>
      <c r="C987" s="1">
        <v>41063.121203703704</v>
      </c>
      <c r="D987" s="4">
        <v>36000</v>
      </c>
      <c r="E987">
        <v>36000</v>
      </c>
      <c r="F987" t="s">
        <v>6</v>
      </c>
      <c r="G987" s="10">
        <f>tblSalaries[[#This Row],[clean Salary (in local currency)]]*VLOOKUP(tblSalaries[[#This Row],[Currency]],tblXrate[#Data],2,FALSE)/1000</f>
        <v>36</v>
      </c>
      <c r="H987" t="s">
        <v>1772</v>
      </c>
      <c r="I987" t="s">
        <v>356</v>
      </c>
      <c r="J987" t="s">
        <v>1773</v>
      </c>
      <c r="K987" s="10" t="str">
        <f>VLOOKUP(tblSalaries[[#This Row],[Where do you work]],tblCountries[[Actual]:[Mapping2]],3,FALSE)</f>
        <v>Middle East</v>
      </c>
      <c r="L987" t="s">
        <v>9</v>
      </c>
      <c r="M987">
        <v>5</v>
      </c>
      <c r="N987" s="10" t="str">
        <f>VLOOKUP(tblSalaries[[#This Row],[Years of Experience]],Table3[#Data],2,FALSE)</f>
        <v>4-6</v>
      </c>
      <c r="O987" s="10">
        <f>VLOOKUP(tblSalaries[[#This Row],[How many hours of a day you work on Excel]],Table8[#Data],2,FALSE)</f>
        <v>5</v>
      </c>
    </row>
    <row r="988" spans="2:15" ht="15" customHeight="1" x14ac:dyDescent="0.2">
      <c r="B988" t="s">
        <v>2760</v>
      </c>
      <c r="C988" s="1">
        <v>41055.725474537037</v>
      </c>
      <c r="D988" s="4">
        <v>30232</v>
      </c>
      <c r="E988">
        <v>30232</v>
      </c>
      <c r="F988" t="s">
        <v>6</v>
      </c>
      <c r="G988" s="10">
        <f>tblSalaries[[#This Row],[clean Salary (in local currency)]]*VLOOKUP(tblSalaries[[#This Row],[Currency]],tblXrate[#Data],2,FALSE)/1000</f>
        <v>30.231999999999999</v>
      </c>
      <c r="H988" t="s">
        <v>882</v>
      </c>
      <c r="I988" t="s">
        <v>310</v>
      </c>
      <c r="J988" t="s">
        <v>883</v>
      </c>
      <c r="K988" s="10" t="str">
        <f>VLOOKUP(tblSalaries[[#This Row],[Where do you work]],tblCountries[[Actual]:[Mapping2]],3,FALSE)</f>
        <v>USA</v>
      </c>
      <c r="L988" t="s">
        <v>18</v>
      </c>
      <c r="M988">
        <v>5</v>
      </c>
      <c r="N988" s="10" t="str">
        <f>VLOOKUP(tblSalaries[[#This Row],[Years of Experience]],Table3[#Data],2,FALSE)</f>
        <v>4-6</v>
      </c>
      <c r="O988" s="10">
        <f>VLOOKUP(tblSalaries[[#This Row],[How many hours of a day you work on Excel]],Table8[#Data],2,FALSE)</f>
        <v>2.5</v>
      </c>
    </row>
    <row r="989" spans="2:15" ht="15" customHeight="1" x14ac:dyDescent="0.2">
      <c r="B989" t="s">
        <v>3516</v>
      </c>
      <c r="C989" s="1">
        <v>41060.714571759258</v>
      </c>
      <c r="D989" s="4">
        <v>30000</v>
      </c>
      <c r="E989">
        <v>30000</v>
      </c>
      <c r="F989" t="s">
        <v>6</v>
      </c>
      <c r="G989" s="10">
        <f>tblSalaries[[#This Row],[clean Salary (in local currency)]]*VLOOKUP(tblSalaries[[#This Row],[Currency]],tblXrate[#Data],2,FALSE)/1000</f>
        <v>30</v>
      </c>
      <c r="H989" t="s">
        <v>1693</v>
      </c>
      <c r="I989" t="s">
        <v>52</v>
      </c>
      <c r="J989" t="s">
        <v>17</v>
      </c>
      <c r="K989" s="10" t="str">
        <f>VLOOKUP(tblSalaries[[#This Row],[Where do you work]],tblCountries[[Actual]:[Mapping2]],3,FALSE)</f>
        <v>East&amp;South Asia</v>
      </c>
      <c r="L989" t="s">
        <v>9</v>
      </c>
      <c r="M989">
        <v>5</v>
      </c>
      <c r="N989" s="10" t="str">
        <f>VLOOKUP(tblSalaries[[#This Row],[Years of Experience]],Table3[#Data],2,FALSE)</f>
        <v>4-6</v>
      </c>
      <c r="O989" s="10">
        <f>VLOOKUP(tblSalaries[[#This Row],[How many hours of a day you work on Excel]],Table8[#Data],2,FALSE)</f>
        <v>5</v>
      </c>
    </row>
    <row r="990" spans="2:15" ht="15" customHeight="1" x14ac:dyDescent="0.2">
      <c r="B990" t="s">
        <v>3160</v>
      </c>
      <c r="C990" s="1">
        <v>41057.951979166668</v>
      </c>
      <c r="D990" s="4">
        <v>28000</v>
      </c>
      <c r="E990">
        <v>28000</v>
      </c>
      <c r="F990" t="s">
        <v>6</v>
      </c>
      <c r="G990" s="10">
        <f>tblSalaries[[#This Row],[clean Salary (in local currency)]]*VLOOKUP(tblSalaries[[#This Row],[Currency]],tblXrate[#Data],2,FALSE)/1000</f>
        <v>28</v>
      </c>
      <c r="H990" t="s">
        <v>1321</v>
      </c>
      <c r="I990" t="s">
        <v>52</v>
      </c>
      <c r="J990" t="s">
        <v>75</v>
      </c>
      <c r="K990" s="10" t="str">
        <f>VLOOKUP(tblSalaries[[#This Row],[Where do you work]],tblCountries[[Actual]:[Mapping2]],3,FALSE)</f>
        <v>EU</v>
      </c>
      <c r="L990" t="s">
        <v>9</v>
      </c>
      <c r="M990">
        <v>5</v>
      </c>
      <c r="N990" s="10" t="str">
        <f>VLOOKUP(tblSalaries[[#This Row],[Years of Experience]],Table3[#Data],2,FALSE)</f>
        <v>4-6</v>
      </c>
      <c r="O990" s="10">
        <f>VLOOKUP(tblSalaries[[#This Row],[How many hours of a day you work on Excel]],Table8[#Data],2,FALSE)</f>
        <v>5</v>
      </c>
    </row>
    <row r="991" spans="2:15" ht="15" customHeight="1" x14ac:dyDescent="0.2">
      <c r="B991" t="s">
        <v>3444</v>
      </c>
      <c r="C991" s="1">
        <v>41059.682164351849</v>
      </c>
      <c r="D991" s="4" t="s">
        <v>1617</v>
      </c>
      <c r="E991">
        <v>17000</v>
      </c>
      <c r="F991" t="s">
        <v>69</v>
      </c>
      <c r="G991" s="10">
        <f>tblSalaries[[#This Row],[clean Salary (in local currency)]]*VLOOKUP(tblSalaries[[#This Row],[Currency]],tblXrate[#Data],2,FALSE)/1000</f>
        <v>26.795030625143831</v>
      </c>
      <c r="H991" t="s">
        <v>1618</v>
      </c>
      <c r="I991" t="s">
        <v>20</v>
      </c>
      <c r="J991" t="s">
        <v>71</v>
      </c>
      <c r="K991" s="10" t="str">
        <f>VLOOKUP(tblSalaries[[#This Row],[Where do you work]],tblCountries[[Actual]:[Mapping2]],3,FALSE)</f>
        <v>UK</v>
      </c>
      <c r="L991" t="s">
        <v>18</v>
      </c>
      <c r="M991">
        <v>5</v>
      </c>
      <c r="N991" s="10" t="str">
        <f>VLOOKUP(tblSalaries[[#This Row],[Years of Experience]],Table3[#Data],2,FALSE)</f>
        <v>4-6</v>
      </c>
      <c r="O991" s="10">
        <f>VLOOKUP(tblSalaries[[#This Row],[How many hours of a day you work on Excel]],Table8[#Data],2,FALSE)</f>
        <v>2.5</v>
      </c>
    </row>
    <row r="992" spans="2:15" ht="15" customHeight="1" x14ac:dyDescent="0.2">
      <c r="B992" t="s">
        <v>3656</v>
      </c>
      <c r="C992" s="1">
        <v>41065.802812499998</v>
      </c>
      <c r="D992" s="4">
        <v>21000</v>
      </c>
      <c r="E992">
        <v>21000</v>
      </c>
      <c r="F992" t="s">
        <v>22</v>
      </c>
      <c r="G992" s="10">
        <f>tblSalaries[[#This Row],[clean Salary (in local currency)]]*VLOOKUP(tblSalaries[[#This Row],[Currency]],tblXrate[#Data],2,FALSE)/1000</f>
        <v>26.678388218823763</v>
      </c>
      <c r="H992" t="s">
        <v>1269</v>
      </c>
      <c r="I992" t="s">
        <v>20</v>
      </c>
      <c r="J992" t="s">
        <v>30</v>
      </c>
      <c r="K992" s="10" t="str">
        <f>VLOOKUP(tblSalaries[[#This Row],[Where do you work]],tblCountries[[Actual]:[Mapping2]],3,FALSE)</f>
        <v>EU-16</v>
      </c>
      <c r="L992" t="s">
        <v>9</v>
      </c>
      <c r="M992">
        <v>5</v>
      </c>
      <c r="N992" s="10" t="str">
        <f>VLOOKUP(tblSalaries[[#This Row],[Years of Experience]],Table3[#Data],2,FALSE)</f>
        <v>4-6</v>
      </c>
      <c r="O992" s="10">
        <f>VLOOKUP(tblSalaries[[#This Row],[How many hours of a day you work on Excel]],Table8[#Data],2,FALSE)</f>
        <v>5</v>
      </c>
    </row>
    <row r="993" spans="2:15" ht="15" customHeight="1" x14ac:dyDescent="0.2">
      <c r="B993" t="s">
        <v>2805</v>
      </c>
      <c r="C993" s="1">
        <v>41055.921979166669</v>
      </c>
      <c r="D993" s="4" t="s">
        <v>933</v>
      </c>
      <c r="E993">
        <v>24000</v>
      </c>
      <c r="F993" t="s">
        <v>6</v>
      </c>
      <c r="G993" s="10">
        <f>tblSalaries[[#This Row],[clean Salary (in local currency)]]*VLOOKUP(tblSalaries[[#This Row],[Currency]],tblXrate[#Data],2,FALSE)/1000</f>
        <v>24</v>
      </c>
      <c r="H993" t="s">
        <v>934</v>
      </c>
      <c r="I993" t="s">
        <v>52</v>
      </c>
      <c r="J993" t="s">
        <v>935</v>
      </c>
      <c r="K993" s="10" t="str">
        <f>VLOOKUP(tblSalaries[[#This Row],[Where do you work]],tblCountries[[Actual]:[Mapping2]],3,FALSE)</f>
        <v>EU</v>
      </c>
      <c r="L993" t="s">
        <v>18</v>
      </c>
      <c r="M993">
        <v>5</v>
      </c>
      <c r="N993" s="10" t="str">
        <f>VLOOKUP(tblSalaries[[#This Row],[Years of Experience]],Table3[#Data],2,FALSE)</f>
        <v>4-6</v>
      </c>
      <c r="O993" s="10">
        <f>VLOOKUP(tblSalaries[[#This Row],[How many hours of a day you work on Excel]],Table8[#Data],2,FALSE)</f>
        <v>2.5</v>
      </c>
    </row>
    <row r="994" spans="2:15" ht="15" customHeight="1" x14ac:dyDescent="0.2">
      <c r="B994" t="s">
        <v>3311</v>
      </c>
      <c r="C994" s="1">
        <v>41058.712164351855</v>
      </c>
      <c r="D994" s="4">
        <v>24000</v>
      </c>
      <c r="E994">
        <v>24000</v>
      </c>
      <c r="F994" t="s">
        <v>6</v>
      </c>
      <c r="G994" s="10">
        <f>tblSalaries[[#This Row],[clean Salary (in local currency)]]*VLOOKUP(tblSalaries[[#This Row],[Currency]],tblXrate[#Data],2,FALSE)/1000</f>
        <v>24</v>
      </c>
      <c r="H994" t="s">
        <v>1493</v>
      </c>
      <c r="I994" t="s">
        <v>52</v>
      </c>
      <c r="J994" t="s">
        <v>1494</v>
      </c>
      <c r="K994" s="10" t="str">
        <f>VLOOKUP(tblSalaries[[#This Row],[Where do you work]],tblCountries[[Actual]:[Mapping2]],3,FALSE)</f>
        <v>Middle East</v>
      </c>
      <c r="L994" t="s">
        <v>9</v>
      </c>
      <c r="M994">
        <v>5</v>
      </c>
      <c r="N994" s="10" t="str">
        <f>VLOOKUP(tblSalaries[[#This Row],[Years of Experience]],Table3[#Data],2,FALSE)</f>
        <v>4-6</v>
      </c>
      <c r="O994" s="10">
        <f>VLOOKUP(tblSalaries[[#This Row],[How many hours of a day you work on Excel]],Table8[#Data],2,FALSE)</f>
        <v>5</v>
      </c>
    </row>
    <row r="995" spans="2:15" ht="15" customHeight="1" x14ac:dyDescent="0.2">
      <c r="B995" t="s">
        <v>3091</v>
      </c>
      <c r="C995" s="1">
        <v>41057.698240740741</v>
      </c>
      <c r="D995" s="4">
        <v>100000</v>
      </c>
      <c r="E995">
        <v>1200000</v>
      </c>
      <c r="F995" t="s">
        <v>40</v>
      </c>
      <c r="G995" s="10">
        <f>tblSalaries[[#This Row],[clean Salary (in local currency)]]*VLOOKUP(tblSalaries[[#This Row],[Currency]],tblXrate[#Data],2,FALSE)/1000</f>
        <v>21.369500024931082</v>
      </c>
      <c r="H995" t="s">
        <v>1240</v>
      </c>
      <c r="I995" t="s">
        <v>52</v>
      </c>
      <c r="J995" t="s">
        <v>8</v>
      </c>
      <c r="K995" s="10" t="str">
        <f>VLOOKUP(tblSalaries[[#This Row],[Where do you work]],tblCountries[[Actual]:[Mapping2]],3,FALSE)</f>
        <v>India</v>
      </c>
      <c r="L995" t="s">
        <v>18</v>
      </c>
      <c r="M995">
        <v>5</v>
      </c>
      <c r="N995" s="10" t="str">
        <f>VLOOKUP(tblSalaries[[#This Row],[Years of Experience]],Table3[#Data],2,FALSE)</f>
        <v>4-6</v>
      </c>
      <c r="O995" s="10">
        <f>VLOOKUP(tblSalaries[[#This Row],[How many hours of a day you work on Excel]],Table8[#Data],2,FALSE)</f>
        <v>2.5</v>
      </c>
    </row>
    <row r="996" spans="2:15" ht="15" customHeight="1" x14ac:dyDescent="0.2">
      <c r="B996" t="s">
        <v>3879</v>
      </c>
      <c r="C996" s="1">
        <v>41080.079282407409</v>
      </c>
      <c r="D996" s="4">
        <v>20000</v>
      </c>
      <c r="E996">
        <v>20000</v>
      </c>
      <c r="F996" t="s">
        <v>6</v>
      </c>
      <c r="G996" s="10">
        <f>tblSalaries[[#This Row],[clean Salary (in local currency)]]*VLOOKUP(tblSalaries[[#This Row],[Currency]],tblXrate[#Data],2,FALSE)/1000</f>
        <v>20</v>
      </c>
      <c r="H996" t="s">
        <v>1997</v>
      </c>
      <c r="I996" t="s">
        <v>52</v>
      </c>
      <c r="J996" t="s">
        <v>8</v>
      </c>
      <c r="K996" s="10" t="str">
        <f>VLOOKUP(tblSalaries[[#This Row],[Where do you work]],tblCountries[[Actual]:[Mapping2]],3,FALSE)</f>
        <v>India</v>
      </c>
      <c r="L996" t="s">
        <v>18</v>
      </c>
      <c r="M996">
        <v>5</v>
      </c>
      <c r="N996" s="10" t="str">
        <f>VLOOKUP(tblSalaries[[#This Row],[Years of Experience]],Table3[#Data],2,FALSE)</f>
        <v>4-6</v>
      </c>
      <c r="O996" s="10">
        <f>VLOOKUP(tblSalaries[[#This Row],[How many hours of a day you work on Excel]],Table8[#Data],2,FALSE)</f>
        <v>2.5</v>
      </c>
    </row>
    <row r="997" spans="2:15" ht="15" customHeight="1" x14ac:dyDescent="0.2">
      <c r="B997" t="s">
        <v>2826</v>
      </c>
      <c r="C997" s="1">
        <v>41055.970243055555</v>
      </c>
      <c r="D997" s="4" t="s">
        <v>961</v>
      </c>
      <c r="E997">
        <v>15600</v>
      </c>
      <c r="F997" t="s">
        <v>22</v>
      </c>
      <c r="G997" s="10">
        <f>tblSalaries[[#This Row],[clean Salary (in local currency)]]*VLOOKUP(tblSalaries[[#This Row],[Currency]],tblXrate[#Data],2,FALSE)/1000</f>
        <v>19.818231248269083</v>
      </c>
      <c r="H997" t="s">
        <v>962</v>
      </c>
      <c r="I997" t="s">
        <v>488</v>
      </c>
      <c r="J997" t="s">
        <v>30</v>
      </c>
      <c r="K997" s="10" t="str">
        <f>VLOOKUP(tblSalaries[[#This Row],[Where do you work]],tblCountries[[Actual]:[Mapping2]],3,FALSE)</f>
        <v>EU-16</v>
      </c>
      <c r="L997" t="s">
        <v>9</v>
      </c>
      <c r="M997">
        <v>5</v>
      </c>
      <c r="N997" s="10" t="str">
        <f>VLOOKUP(tblSalaries[[#This Row],[Years of Experience]],Table3[#Data],2,FALSE)</f>
        <v>4-6</v>
      </c>
      <c r="O997" s="10">
        <f>VLOOKUP(tblSalaries[[#This Row],[How many hours of a day you work on Excel]],Table8[#Data],2,FALSE)</f>
        <v>5</v>
      </c>
    </row>
    <row r="998" spans="2:15" ht="15" customHeight="1" x14ac:dyDescent="0.2">
      <c r="B998" t="s">
        <v>2889</v>
      </c>
      <c r="C998" s="1">
        <v>41056.618703703702</v>
      </c>
      <c r="D998" s="4">
        <v>1000000</v>
      </c>
      <c r="E998">
        <v>1000000</v>
      </c>
      <c r="F998" t="s">
        <v>40</v>
      </c>
      <c r="G998" s="10">
        <f>tblSalaries[[#This Row],[clean Salary (in local currency)]]*VLOOKUP(tblSalaries[[#This Row],[Currency]],tblXrate[#Data],2,FALSE)/1000</f>
        <v>17.807916687442567</v>
      </c>
      <c r="H998" t="s">
        <v>1039</v>
      </c>
      <c r="I998" t="s">
        <v>52</v>
      </c>
      <c r="J998" t="s">
        <v>8</v>
      </c>
      <c r="K998" s="10" t="str">
        <f>VLOOKUP(tblSalaries[[#This Row],[Where do you work]],tblCountries[[Actual]:[Mapping2]],3,FALSE)</f>
        <v>India</v>
      </c>
      <c r="L998" t="s">
        <v>9</v>
      </c>
      <c r="M998">
        <v>5</v>
      </c>
      <c r="N998" s="10" t="str">
        <f>VLOOKUP(tblSalaries[[#This Row],[Years of Experience]],Table3[#Data],2,FALSE)</f>
        <v>4-6</v>
      </c>
      <c r="O998" s="10">
        <f>VLOOKUP(tblSalaries[[#This Row],[How many hours of a day you work on Excel]],Table8[#Data],2,FALSE)</f>
        <v>5</v>
      </c>
    </row>
    <row r="999" spans="2:15" ht="15" customHeight="1" x14ac:dyDescent="0.2">
      <c r="B999" t="s">
        <v>2897</v>
      </c>
      <c r="C999" s="1">
        <v>41056.658368055556</v>
      </c>
      <c r="D999" s="4">
        <v>16350</v>
      </c>
      <c r="E999">
        <v>16350</v>
      </c>
      <c r="F999" t="s">
        <v>6</v>
      </c>
      <c r="G999" s="10">
        <f>tblSalaries[[#This Row],[clean Salary (in local currency)]]*VLOOKUP(tblSalaries[[#This Row],[Currency]],tblXrate[#Data],2,FALSE)/1000</f>
        <v>16.350000000000001</v>
      </c>
      <c r="H999" t="s">
        <v>846</v>
      </c>
      <c r="I999" t="s">
        <v>52</v>
      </c>
      <c r="J999" t="s">
        <v>8</v>
      </c>
      <c r="K999" s="10" t="str">
        <f>VLOOKUP(tblSalaries[[#This Row],[Where do you work]],tblCountries[[Actual]:[Mapping2]],3,FALSE)</f>
        <v>India</v>
      </c>
      <c r="L999" t="s">
        <v>9</v>
      </c>
      <c r="M999">
        <v>5</v>
      </c>
      <c r="N999" s="10" t="str">
        <f>VLOOKUP(tblSalaries[[#This Row],[Years of Experience]],Table3[#Data],2,FALSE)</f>
        <v>4-6</v>
      </c>
      <c r="O999" s="10">
        <f>VLOOKUP(tblSalaries[[#This Row],[How many hours of a day you work on Excel]],Table8[#Data],2,FALSE)</f>
        <v>5</v>
      </c>
    </row>
    <row r="1000" spans="2:15" ht="15" customHeight="1" x14ac:dyDescent="0.2">
      <c r="B1000" t="s">
        <v>2742</v>
      </c>
      <c r="C1000" s="1">
        <v>41055.682986111111</v>
      </c>
      <c r="D1000" s="4">
        <v>16000</v>
      </c>
      <c r="E1000">
        <v>16000</v>
      </c>
      <c r="F1000" t="s">
        <v>6</v>
      </c>
      <c r="G1000" s="10">
        <f>tblSalaries[[#This Row],[clean Salary (in local currency)]]*VLOOKUP(tblSalaries[[#This Row],[Currency]],tblXrate[#Data],2,FALSE)/1000</f>
        <v>16</v>
      </c>
      <c r="H1000" t="s">
        <v>279</v>
      </c>
      <c r="I1000" t="s">
        <v>279</v>
      </c>
      <c r="J1000" t="s">
        <v>8</v>
      </c>
      <c r="K1000" s="10" t="str">
        <f>VLOOKUP(tblSalaries[[#This Row],[Where do you work]],tblCountries[[Actual]:[Mapping2]],3,FALSE)</f>
        <v>India</v>
      </c>
      <c r="L1000" t="s">
        <v>18</v>
      </c>
      <c r="M1000">
        <v>5</v>
      </c>
      <c r="N1000" s="10" t="str">
        <f>VLOOKUP(tblSalaries[[#This Row],[Years of Experience]],Table3[#Data],2,FALSE)</f>
        <v>4-6</v>
      </c>
      <c r="O1000" s="10">
        <f>VLOOKUP(tblSalaries[[#This Row],[How many hours of a day you work on Excel]],Table8[#Data],2,FALSE)</f>
        <v>2.5</v>
      </c>
    </row>
    <row r="1001" spans="2:15" ht="15" customHeight="1" x14ac:dyDescent="0.2">
      <c r="B1001" t="s">
        <v>3544</v>
      </c>
      <c r="C1001" s="1">
        <v>41061.130219907405</v>
      </c>
      <c r="D1001" s="4" t="s">
        <v>1723</v>
      </c>
      <c r="E1001">
        <v>850000</v>
      </c>
      <c r="F1001" t="s">
        <v>40</v>
      </c>
      <c r="G1001" s="10">
        <f>tblSalaries[[#This Row],[clean Salary (in local currency)]]*VLOOKUP(tblSalaries[[#This Row],[Currency]],tblXrate[#Data],2,FALSE)/1000</f>
        <v>15.136729184326184</v>
      </c>
      <c r="H1001" t="s">
        <v>1724</v>
      </c>
      <c r="I1001" t="s">
        <v>20</v>
      </c>
      <c r="J1001" t="s">
        <v>8</v>
      </c>
      <c r="K1001" s="10" t="str">
        <f>VLOOKUP(tblSalaries[[#This Row],[Where do you work]],tblCountries[[Actual]:[Mapping2]],3,FALSE)</f>
        <v>India</v>
      </c>
      <c r="L1001" t="s">
        <v>9</v>
      </c>
      <c r="M1001">
        <v>5</v>
      </c>
      <c r="N1001" s="10" t="str">
        <f>VLOOKUP(tblSalaries[[#This Row],[Years of Experience]],Table3[#Data],2,FALSE)</f>
        <v>4-6</v>
      </c>
      <c r="O1001" s="10">
        <f>VLOOKUP(tblSalaries[[#This Row],[How many hours of a day you work on Excel]],Table8[#Data],2,FALSE)</f>
        <v>5</v>
      </c>
    </row>
    <row r="1002" spans="2:15" ht="15" customHeight="1" x14ac:dyDescent="0.2">
      <c r="B1002" t="s">
        <v>3473</v>
      </c>
      <c r="C1002" s="1">
        <v>41059.92454861111</v>
      </c>
      <c r="D1002" s="4" t="s">
        <v>816</v>
      </c>
      <c r="E1002">
        <v>15000</v>
      </c>
      <c r="F1002" t="s">
        <v>6</v>
      </c>
      <c r="G1002" s="10">
        <f>tblSalaries[[#This Row],[clean Salary (in local currency)]]*VLOOKUP(tblSalaries[[#This Row],[Currency]],tblXrate[#Data],2,FALSE)/1000</f>
        <v>15</v>
      </c>
      <c r="H1002" t="s">
        <v>52</v>
      </c>
      <c r="I1002" t="s">
        <v>52</v>
      </c>
      <c r="J1002" t="s">
        <v>73</v>
      </c>
      <c r="K1002" s="10" t="str">
        <f>VLOOKUP(tblSalaries[[#This Row],[Where do you work]],tblCountries[[Actual]:[Mapping2]],3,FALSE)</f>
        <v>EU</v>
      </c>
      <c r="L1002" t="s">
        <v>18</v>
      </c>
      <c r="M1002">
        <v>5</v>
      </c>
      <c r="N1002" s="10" t="str">
        <f>VLOOKUP(tblSalaries[[#This Row],[Years of Experience]],Table3[#Data],2,FALSE)</f>
        <v>4-6</v>
      </c>
      <c r="O1002" s="10">
        <f>VLOOKUP(tblSalaries[[#This Row],[How many hours of a day you work on Excel]],Table8[#Data],2,FALSE)</f>
        <v>2.5</v>
      </c>
    </row>
    <row r="1003" spans="2:15" ht="15" customHeight="1" x14ac:dyDescent="0.2">
      <c r="B1003" t="s">
        <v>3591</v>
      </c>
      <c r="C1003" s="1">
        <v>41062.582476851851</v>
      </c>
      <c r="D1003" s="4">
        <v>15000</v>
      </c>
      <c r="E1003">
        <v>15000</v>
      </c>
      <c r="F1003" t="s">
        <v>6</v>
      </c>
      <c r="G1003" s="10">
        <f>tblSalaries[[#This Row],[clean Salary (in local currency)]]*VLOOKUP(tblSalaries[[#This Row],[Currency]],tblXrate[#Data],2,FALSE)/1000</f>
        <v>15</v>
      </c>
      <c r="H1003" t="s">
        <v>1760</v>
      </c>
      <c r="I1003" t="s">
        <v>20</v>
      </c>
      <c r="J1003" t="s">
        <v>8</v>
      </c>
      <c r="K1003" s="10" t="str">
        <f>VLOOKUP(tblSalaries[[#This Row],[Where do you work]],tblCountries[[Actual]:[Mapping2]],3,FALSE)</f>
        <v>India</v>
      </c>
      <c r="L1003" t="s">
        <v>9</v>
      </c>
      <c r="M1003">
        <v>5</v>
      </c>
      <c r="N1003" s="10" t="str">
        <f>VLOOKUP(tblSalaries[[#This Row],[Years of Experience]],Table3[#Data],2,FALSE)</f>
        <v>4-6</v>
      </c>
      <c r="O1003" s="10">
        <f>VLOOKUP(tblSalaries[[#This Row],[How many hours of a day you work on Excel]],Table8[#Data],2,FALSE)</f>
        <v>5</v>
      </c>
    </row>
    <row r="1004" spans="2:15" ht="15" customHeight="1" x14ac:dyDescent="0.2">
      <c r="B1004" t="s">
        <v>3614</v>
      </c>
      <c r="C1004" s="1">
        <v>41063.607592592591</v>
      </c>
      <c r="D1004" s="4">
        <v>15000</v>
      </c>
      <c r="E1004">
        <v>15000</v>
      </c>
      <c r="F1004" t="s">
        <v>6</v>
      </c>
      <c r="G1004" s="10">
        <f>tblSalaries[[#This Row],[clean Salary (in local currency)]]*VLOOKUP(tblSalaries[[#This Row],[Currency]],tblXrate[#Data],2,FALSE)/1000</f>
        <v>15</v>
      </c>
      <c r="H1004" t="s">
        <v>1784</v>
      </c>
      <c r="I1004" t="s">
        <v>20</v>
      </c>
      <c r="J1004" t="s">
        <v>17</v>
      </c>
      <c r="K1004" s="10" t="str">
        <f>VLOOKUP(tblSalaries[[#This Row],[Where do you work]],tblCountries[[Actual]:[Mapping2]],3,FALSE)</f>
        <v>East&amp;South Asia</v>
      </c>
      <c r="L1004" t="s">
        <v>9</v>
      </c>
      <c r="M1004">
        <v>5</v>
      </c>
      <c r="N1004" s="10" t="str">
        <f>VLOOKUP(tblSalaries[[#This Row],[Years of Experience]],Table3[#Data],2,FALSE)</f>
        <v>4-6</v>
      </c>
      <c r="O1004" s="10">
        <f>VLOOKUP(tblSalaries[[#This Row],[How many hours of a day you work on Excel]],Table8[#Data],2,FALSE)</f>
        <v>5</v>
      </c>
    </row>
    <row r="1005" spans="2:15" ht="15" customHeight="1" x14ac:dyDescent="0.2">
      <c r="B1005" t="s">
        <v>3776</v>
      </c>
      <c r="C1005" s="1">
        <v>41072.678067129629</v>
      </c>
      <c r="D1005" s="4">
        <v>14000</v>
      </c>
      <c r="E1005">
        <v>14000</v>
      </c>
      <c r="F1005" t="s">
        <v>6</v>
      </c>
      <c r="G1005" s="10">
        <f>tblSalaries[[#This Row],[clean Salary (in local currency)]]*VLOOKUP(tblSalaries[[#This Row],[Currency]],tblXrate[#Data],2,FALSE)/1000</f>
        <v>14</v>
      </c>
      <c r="H1005" t="s">
        <v>52</v>
      </c>
      <c r="I1005" t="s">
        <v>52</v>
      </c>
      <c r="J1005" t="s">
        <v>8</v>
      </c>
      <c r="K1005" s="10" t="str">
        <f>VLOOKUP(tblSalaries[[#This Row],[Where do you work]],tblCountries[[Actual]:[Mapping2]],3,FALSE)</f>
        <v>India</v>
      </c>
      <c r="L1005" t="s">
        <v>9</v>
      </c>
      <c r="M1005">
        <v>5</v>
      </c>
      <c r="N1005" s="10" t="str">
        <f>VLOOKUP(tblSalaries[[#This Row],[Years of Experience]],Table3[#Data],2,FALSE)</f>
        <v>4-6</v>
      </c>
      <c r="O1005" s="10">
        <f>VLOOKUP(tblSalaries[[#This Row],[How many hours of a day you work on Excel]],Table8[#Data],2,FALSE)</f>
        <v>5</v>
      </c>
    </row>
    <row r="1006" spans="2:15" ht="15" customHeight="1" x14ac:dyDescent="0.2">
      <c r="B1006" t="s">
        <v>3869</v>
      </c>
      <c r="C1006" s="1">
        <v>41079.84479166667</v>
      </c>
      <c r="D1006" s="4">
        <v>750000</v>
      </c>
      <c r="E1006">
        <v>750000</v>
      </c>
      <c r="F1006" t="s">
        <v>40</v>
      </c>
      <c r="G1006" s="10">
        <f>tblSalaries[[#This Row],[clean Salary (in local currency)]]*VLOOKUP(tblSalaries[[#This Row],[Currency]],tblXrate[#Data],2,FALSE)/1000</f>
        <v>13.355937515581925</v>
      </c>
      <c r="H1006" t="s">
        <v>20</v>
      </c>
      <c r="I1006" t="s">
        <v>20</v>
      </c>
      <c r="J1006" t="s">
        <v>8</v>
      </c>
      <c r="K1006" s="10" t="str">
        <f>VLOOKUP(tblSalaries[[#This Row],[Where do you work]],tblCountries[[Actual]:[Mapping2]],3,FALSE)</f>
        <v>India</v>
      </c>
      <c r="L1006" t="s">
        <v>9</v>
      </c>
      <c r="M1006">
        <v>5</v>
      </c>
      <c r="N1006" s="10" t="str">
        <f>VLOOKUP(tblSalaries[[#This Row],[Years of Experience]],Table3[#Data],2,FALSE)</f>
        <v>4-6</v>
      </c>
      <c r="O1006" s="10">
        <f>VLOOKUP(tblSalaries[[#This Row],[How many hours of a day you work on Excel]],Table8[#Data],2,FALSE)</f>
        <v>5</v>
      </c>
    </row>
    <row r="1007" spans="2:15" ht="15" customHeight="1" x14ac:dyDescent="0.2">
      <c r="B1007" t="s">
        <v>2803</v>
      </c>
      <c r="C1007" s="1">
        <v>41055.914456018516</v>
      </c>
      <c r="D1007" s="4">
        <v>13100</v>
      </c>
      <c r="E1007">
        <v>13100</v>
      </c>
      <c r="F1007" t="s">
        <v>6</v>
      </c>
      <c r="G1007" s="10">
        <f>tblSalaries[[#This Row],[clean Salary (in local currency)]]*VLOOKUP(tblSalaries[[#This Row],[Currency]],tblXrate[#Data],2,FALSE)/1000</f>
        <v>13.1</v>
      </c>
      <c r="H1007" t="s">
        <v>932</v>
      </c>
      <c r="I1007" t="s">
        <v>310</v>
      </c>
      <c r="J1007" t="s">
        <v>8</v>
      </c>
      <c r="K1007" s="10" t="str">
        <f>VLOOKUP(tblSalaries[[#This Row],[Where do you work]],tblCountries[[Actual]:[Mapping2]],3,FALSE)</f>
        <v>India</v>
      </c>
      <c r="L1007" t="s">
        <v>18</v>
      </c>
      <c r="M1007">
        <v>5</v>
      </c>
      <c r="N1007" s="10" t="str">
        <f>VLOOKUP(tblSalaries[[#This Row],[Years of Experience]],Table3[#Data],2,FALSE)</f>
        <v>4-6</v>
      </c>
      <c r="O1007" s="10">
        <f>VLOOKUP(tblSalaries[[#This Row],[How many hours of a day you work on Excel]],Table8[#Data],2,FALSE)</f>
        <v>2.5</v>
      </c>
    </row>
    <row r="1008" spans="2:15" ht="15" customHeight="1" x14ac:dyDescent="0.2">
      <c r="B1008" t="s">
        <v>3138</v>
      </c>
      <c r="C1008" s="1">
        <v>41057.871168981481</v>
      </c>
      <c r="D1008" s="4" t="s">
        <v>1294</v>
      </c>
      <c r="E1008">
        <v>708000</v>
      </c>
      <c r="F1008" t="s">
        <v>40</v>
      </c>
      <c r="G1008" s="10">
        <f>tblSalaries[[#This Row],[clean Salary (in local currency)]]*VLOOKUP(tblSalaries[[#This Row],[Currency]],tblXrate[#Data],2,FALSE)/1000</f>
        <v>12.608005014709338</v>
      </c>
      <c r="H1008" t="s">
        <v>1295</v>
      </c>
      <c r="I1008" t="s">
        <v>52</v>
      </c>
      <c r="J1008" t="s">
        <v>8</v>
      </c>
      <c r="K1008" s="10" t="str">
        <f>VLOOKUP(tblSalaries[[#This Row],[Where do you work]],tblCountries[[Actual]:[Mapping2]],3,FALSE)</f>
        <v>India</v>
      </c>
      <c r="L1008" t="s">
        <v>9</v>
      </c>
      <c r="M1008">
        <v>5</v>
      </c>
      <c r="N1008" s="10" t="str">
        <f>VLOOKUP(tblSalaries[[#This Row],[Years of Experience]],Table3[#Data],2,FALSE)</f>
        <v>4-6</v>
      </c>
      <c r="O1008" s="10">
        <f>VLOOKUP(tblSalaries[[#This Row],[How many hours of a day you work on Excel]],Table8[#Data],2,FALSE)</f>
        <v>5</v>
      </c>
    </row>
    <row r="1009" spans="2:15" ht="15" customHeight="1" x14ac:dyDescent="0.2">
      <c r="B1009" t="s">
        <v>3032</v>
      </c>
      <c r="C1009" s="1">
        <v>41057.579826388886</v>
      </c>
      <c r="D1009" s="4" t="s">
        <v>1186</v>
      </c>
      <c r="E1009">
        <v>700000</v>
      </c>
      <c r="F1009" t="s">
        <v>40</v>
      </c>
      <c r="G1009" s="10">
        <f>tblSalaries[[#This Row],[clean Salary (in local currency)]]*VLOOKUP(tblSalaries[[#This Row],[Currency]],tblXrate[#Data],2,FALSE)/1000</f>
        <v>12.465541681209798</v>
      </c>
      <c r="H1009" t="s">
        <v>503</v>
      </c>
      <c r="I1009" t="s">
        <v>20</v>
      </c>
      <c r="J1009" t="s">
        <v>8</v>
      </c>
      <c r="K1009" s="10" t="str">
        <f>VLOOKUP(tblSalaries[[#This Row],[Where do you work]],tblCountries[[Actual]:[Mapping2]],3,FALSE)</f>
        <v>India</v>
      </c>
      <c r="L1009" t="s">
        <v>9</v>
      </c>
      <c r="M1009">
        <v>5</v>
      </c>
      <c r="N1009" s="10" t="str">
        <f>VLOOKUP(tblSalaries[[#This Row],[Years of Experience]],Table3[#Data],2,FALSE)</f>
        <v>4-6</v>
      </c>
      <c r="O1009" s="10">
        <f>VLOOKUP(tblSalaries[[#This Row],[How many hours of a day you work on Excel]],Table8[#Data],2,FALSE)</f>
        <v>5</v>
      </c>
    </row>
    <row r="1010" spans="2:15" ht="15" customHeight="1" x14ac:dyDescent="0.2">
      <c r="B1010" t="s">
        <v>2943</v>
      </c>
      <c r="C1010" s="1">
        <v>41057.155555555553</v>
      </c>
      <c r="D1010" s="4" t="s">
        <v>1093</v>
      </c>
      <c r="E1010">
        <v>2000000</v>
      </c>
      <c r="F1010" t="s">
        <v>3984</v>
      </c>
      <c r="G1010" s="10">
        <f>tblSalaries[[#This Row],[clean Salary (in local currency)]]*VLOOKUP(tblSalaries[[#This Row],[Currency]],tblXrate[#Data],2,FALSE)/1000</f>
        <v>12.326656394453005</v>
      </c>
      <c r="H1010" t="s">
        <v>1094</v>
      </c>
      <c r="I1010" t="s">
        <v>52</v>
      </c>
      <c r="J1010" t="s">
        <v>870</v>
      </c>
      <c r="K1010" s="10" t="str">
        <f>VLOOKUP(tblSalaries[[#This Row],[Where do you work]],tblCountries[[Actual]:[Mapping2]],3,FALSE)</f>
        <v>Africa</v>
      </c>
      <c r="L1010" t="s">
        <v>9</v>
      </c>
      <c r="M1010">
        <v>5</v>
      </c>
      <c r="N1010" s="10" t="str">
        <f>VLOOKUP(tblSalaries[[#This Row],[Years of Experience]],Table3[#Data],2,FALSE)</f>
        <v>4-6</v>
      </c>
      <c r="O1010" s="10">
        <f>VLOOKUP(tblSalaries[[#This Row],[How many hours of a day you work on Excel]],Table8[#Data],2,FALSE)</f>
        <v>5</v>
      </c>
    </row>
    <row r="1011" spans="2:15" ht="15" customHeight="1" x14ac:dyDescent="0.2">
      <c r="B1011" t="s">
        <v>2817</v>
      </c>
      <c r="C1011" s="1">
        <v>41055.953877314816</v>
      </c>
      <c r="D1011" s="4" t="s">
        <v>948</v>
      </c>
      <c r="E1011">
        <v>12000</v>
      </c>
      <c r="F1011" t="s">
        <v>6</v>
      </c>
      <c r="G1011" s="10">
        <f>tblSalaries[[#This Row],[clean Salary (in local currency)]]*VLOOKUP(tblSalaries[[#This Row],[Currency]],tblXrate[#Data],2,FALSE)/1000</f>
        <v>12</v>
      </c>
      <c r="H1011" t="s">
        <v>949</v>
      </c>
      <c r="I1011" t="s">
        <v>52</v>
      </c>
      <c r="J1011" t="s">
        <v>27</v>
      </c>
      <c r="K1011" s="10" t="str">
        <f>VLOOKUP(tblSalaries[[#This Row],[Where do you work]],tblCountries[[Actual]:[Mapping2]],3,FALSE)</f>
        <v>Russia &amp; CEE</v>
      </c>
      <c r="L1011" t="s">
        <v>9</v>
      </c>
      <c r="M1011">
        <v>5</v>
      </c>
      <c r="N1011" s="10" t="str">
        <f>VLOOKUP(tblSalaries[[#This Row],[Years of Experience]],Table3[#Data],2,FALSE)</f>
        <v>4-6</v>
      </c>
      <c r="O1011" s="10">
        <f>VLOOKUP(tblSalaries[[#This Row],[How many hours of a day you work on Excel]],Table8[#Data],2,FALSE)</f>
        <v>5</v>
      </c>
    </row>
    <row r="1012" spans="2:15" ht="15" customHeight="1" x14ac:dyDescent="0.2">
      <c r="B1012" t="s">
        <v>2807</v>
      </c>
      <c r="C1012" s="1">
        <v>41055.927893518521</v>
      </c>
      <c r="D1012" s="4" t="s">
        <v>937</v>
      </c>
      <c r="E1012">
        <v>650000</v>
      </c>
      <c r="F1012" t="s">
        <v>40</v>
      </c>
      <c r="G1012" s="10">
        <f>tblSalaries[[#This Row],[clean Salary (in local currency)]]*VLOOKUP(tblSalaries[[#This Row],[Currency]],tblXrate[#Data],2,FALSE)/1000</f>
        <v>11.575145846837669</v>
      </c>
      <c r="H1012" t="s">
        <v>938</v>
      </c>
      <c r="I1012" t="s">
        <v>52</v>
      </c>
      <c r="J1012" t="s">
        <v>8</v>
      </c>
      <c r="K1012" s="10" t="str">
        <f>VLOOKUP(tblSalaries[[#This Row],[Where do you work]],tblCountries[[Actual]:[Mapping2]],3,FALSE)</f>
        <v>India</v>
      </c>
      <c r="L1012" t="s">
        <v>18</v>
      </c>
      <c r="M1012">
        <v>5</v>
      </c>
      <c r="N1012" s="10" t="str">
        <f>VLOOKUP(tblSalaries[[#This Row],[Years of Experience]],Table3[#Data],2,FALSE)</f>
        <v>4-6</v>
      </c>
      <c r="O1012" s="10">
        <f>VLOOKUP(tblSalaries[[#This Row],[How many hours of a day you work on Excel]],Table8[#Data],2,FALSE)</f>
        <v>2.5</v>
      </c>
    </row>
    <row r="1013" spans="2:15" ht="15" customHeight="1" x14ac:dyDescent="0.2">
      <c r="B1013" t="s">
        <v>3567</v>
      </c>
      <c r="C1013" s="1">
        <v>41061.82136574074</v>
      </c>
      <c r="D1013" s="4">
        <v>650000</v>
      </c>
      <c r="E1013">
        <v>650000</v>
      </c>
      <c r="F1013" t="s">
        <v>40</v>
      </c>
      <c r="G1013" s="10">
        <f>tblSalaries[[#This Row],[clean Salary (in local currency)]]*VLOOKUP(tblSalaries[[#This Row],[Currency]],tblXrate[#Data],2,FALSE)/1000</f>
        <v>11.575145846837669</v>
      </c>
      <c r="H1013" t="s">
        <v>616</v>
      </c>
      <c r="I1013" t="s">
        <v>20</v>
      </c>
      <c r="J1013" t="s">
        <v>8</v>
      </c>
      <c r="K1013" s="10" t="str">
        <f>VLOOKUP(tblSalaries[[#This Row],[Where do you work]],tblCountries[[Actual]:[Mapping2]],3,FALSE)</f>
        <v>India</v>
      </c>
      <c r="L1013" t="s">
        <v>9</v>
      </c>
      <c r="M1013">
        <v>5</v>
      </c>
      <c r="N1013" s="10" t="str">
        <f>VLOOKUP(tblSalaries[[#This Row],[Years of Experience]],Table3[#Data],2,FALSE)</f>
        <v>4-6</v>
      </c>
      <c r="O1013" s="10">
        <f>VLOOKUP(tblSalaries[[#This Row],[How many hours of a day you work on Excel]],Table8[#Data],2,FALSE)</f>
        <v>5</v>
      </c>
    </row>
    <row r="1014" spans="2:15" ht="15" customHeight="1" x14ac:dyDescent="0.2">
      <c r="B1014" t="s">
        <v>3441</v>
      </c>
      <c r="C1014" s="1">
        <v>41059.605243055557</v>
      </c>
      <c r="D1014" s="4">
        <v>620000</v>
      </c>
      <c r="E1014">
        <v>620000</v>
      </c>
      <c r="F1014" t="s">
        <v>40</v>
      </c>
      <c r="G1014" s="10">
        <f>tblSalaries[[#This Row],[clean Salary (in local currency)]]*VLOOKUP(tblSalaries[[#This Row],[Currency]],tblXrate[#Data],2,FALSE)/1000</f>
        <v>11.040908346214392</v>
      </c>
      <c r="H1014" t="s">
        <v>1615</v>
      </c>
      <c r="I1014" t="s">
        <v>20</v>
      </c>
      <c r="J1014" t="s">
        <v>8</v>
      </c>
      <c r="K1014" s="10" t="str">
        <f>VLOOKUP(tblSalaries[[#This Row],[Where do you work]],tblCountries[[Actual]:[Mapping2]],3,FALSE)</f>
        <v>India</v>
      </c>
      <c r="L1014" t="s">
        <v>25</v>
      </c>
      <c r="M1014">
        <v>5</v>
      </c>
      <c r="N1014" s="10" t="str">
        <f>VLOOKUP(tblSalaries[[#This Row],[Years of Experience]],Table3[#Data],2,FALSE)</f>
        <v>4-6</v>
      </c>
      <c r="O1014" s="10">
        <f>VLOOKUP(tblSalaries[[#This Row],[How many hours of a day you work on Excel]],Table8[#Data],2,FALSE)</f>
        <v>1.5</v>
      </c>
    </row>
    <row r="1015" spans="2:15" ht="15" customHeight="1" x14ac:dyDescent="0.2">
      <c r="B1015" t="s">
        <v>2734</v>
      </c>
      <c r="C1015" s="1">
        <v>41055.662499999999</v>
      </c>
      <c r="D1015" s="4" t="s">
        <v>848</v>
      </c>
      <c r="E1015">
        <v>600000</v>
      </c>
      <c r="F1015" t="s">
        <v>40</v>
      </c>
      <c r="G1015" s="10">
        <f>tblSalaries[[#This Row],[clean Salary (in local currency)]]*VLOOKUP(tblSalaries[[#This Row],[Currency]],tblXrate[#Data],2,FALSE)/1000</f>
        <v>10.684750012465541</v>
      </c>
      <c r="H1015" t="s">
        <v>642</v>
      </c>
      <c r="I1015" t="s">
        <v>52</v>
      </c>
      <c r="J1015" t="s">
        <v>8</v>
      </c>
      <c r="K1015" s="10" t="str">
        <f>VLOOKUP(tblSalaries[[#This Row],[Where do you work]],tblCountries[[Actual]:[Mapping2]],3,FALSE)</f>
        <v>India</v>
      </c>
      <c r="L1015" t="s">
        <v>9</v>
      </c>
      <c r="M1015">
        <v>5</v>
      </c>
      <c r="N1015" s="10" t="str">
        <f>VLOOKUP(tblSalaries[[#This Row],[Years of Experience]],Table3[#Data],2,FALSE)</f>
        <v>4-6</v>
      </c>
      <c r="O1015" s="10">
        <f>VLOOKUP(tblSalaries[[#This Row],[How many hours of a day you work on Excel]],Table8[#Data],2,FALSE)</f>
        <v>5</v>
      </c>
    </row>
    <row r="1016" spans="2:15" ht="15" customHeight="1" x14ac:dyDescent="0.2">
      <c r="B1016" t="s">
        <v>3284</v>
      </c>
      <c r="C1016" s="1">
        <v>41058.594513888886</v>
      </c>
      <c r="D1016" s="4" t="s">
        <v>1462</v>
      </c>
      <c r="E1016">
        <v>575000</v>
      </c>
      <c r="F1016" t="s">
        <v>40</v>
      </c>
      <c r="G1016" s="10">
        <f>tblSalaries[[#This Row],[clean Salary (in local currency)]]*VLOOKUP(tblSalaries[[#This Row],[Currency]],tblXrate[#Data],2,FALSE)/1000</f>
        <v>10.239552095279477</v>
      </c>
      <c r="H1016" t="s">
        <v>1463</v>
      </c>
      <c r="I1016" t="s">
        <v>52</v>
      </c>
      <c r="J1016" t="s">
        <v>8</v>
      </c>
      <c r="K1016" s="10" t="str">
        <f>VLOOKUP(tblSalaries[[#This Row],[Where do you work]],tblCountries[[Actual]:[Mapping2]],3,FALSE)</f>
        <v>India</v>
      </c>
      <c r="L1016" t="s">
        <v>18</v>
      </c>
      <c r="M1016">
        <v>5</v>
      </c>
      <c r="N1016" s="10" t="str">
        <f>VLOOKUP(tblSalaries[[#This Row],[Years of Experience]],Table3[#Data],2,FALSE)</f>
        <v>4-6</v>
      </c>
      <c r="O1016" s="10">
        <f>VLOOKUP(tblSalaries[[#This Row],[How many hours of a day you work on Excel]],Table8[#Data],2,FALSE)</f>
        <v>2.5</v>
      </c>
    </row>
    <row r="1017" spans="2:15" ht="15" customHeight="1" x14ac:dyDescent="0.2">
      <c r="B1017" t="s">
        <v>3007</v>
      </c>
      <c r="C1017" s="1">
        <v>41057.518067129633</v>
      </c>
      <c r="D1017" s="4" t="s">
        <v>1161</v>
      </c>
      <c r="E1017">
        <v>570000</v>
      </c>
      <c r="F1017" t="s">
        <v>40</v>
      </c>
      <c r="G1017" s="10">
        <f>tblSalaries[[#This Row],[clean Salary (in local currency)]]*VLOOKUP(tblSalaries[[#This Row],[Currency]],tblXrate[#Data],2,FALSE)/1000</f>
        <v>10.150512511842264</v>
      </c>
      <c r="H1017" t="s">
        <v>1162</v>
      </c>
      <c r="I1017" t="s">
        <v>20</v>
      </c>
      <c r="J1017" t="s">
        <v>8</v>
      </c>
      <c r="K1017" s="10" t="str">
        <f>VLOOKUP(tblSalaries[[#This Row],[Where do you work]],tblCountries[[Actual]:[Mapping2]],3,FALSE)</f>
        <v>India</v>
      </c>
      <c r="L1017" t="s">
        <v>9</v>
      </c>
      <c r="M1017">
        <v>5</v>
      </c>
      <c r="N1017" s="10" t="str">
        <f>VLOOKUP(tblSalaries[[#This Row],[Years of Experience]],Table3[#Data],2,FALSE)</f>
        <v>4-6</v>
      </c>
      <c r="O1017" s="10">
        <f>VLOOKUP(tblSalaries[[#This Row],[How many hours of a day you work on Excel]],Table8[#Data],2,FALSE)</f>
        <v>5</v>
      </c>
    </row>
    <row r="1018" spans="2:15" ht="15" customHeight="1" x14ac:dyDescent="0.2">
      <c r="B1018" t="s">
        <v>2622</v>
      </c>
      <c r="C1018" s="1">
        <v>41055.463206018518</v>
      </c>
      <c r="D1018" s="4">
        <v>10000</v>
      </c>
      <c r="E1018">
        <v>10000</v>
      </c>
      <c r="F1018" t="s">
        <v>6</v>
      </c>
      <c r="G1018" s="10">
        <f>tblSalaries[[#This Row],[clean Salary (in local currency)]]*VLOOKUP(tblSalaries[[#This Row],[Currency]],tblXrate[#Data],2,FALSE)/1000</f>
        <v>10</v>
      </c>
      <c r="H1018" t="s">
        <v>725</v>
      </c>
      <c r="I1018" t="s">
        <v>52</v>
      </c>
      <c r="J1018" t="s">
        <v>726</v>
      </c>
      <c r="K1018" s="10" t="str">
        <f>VLOOKUP(tblSalaries[[#This Row],[Where do you work]],tblCountries[[Actual]:[Mapping2]],3,FALSE)</f>
        <v>East&amp;South Asia</v>
      </c>
      <c r="L1018" t="s">
        <v>18</v>
      </c>
      <c r="M1018">
        <v>5</v>
      </c>
      <c r="N1018" s="10" t="str">
        <f>VLOOKUP(tblSalaries[[#This Row],[Years of Experience]],Table3[#Data],2,FALSE)</f>
        <v>4-6</v>
      </c>
      <c r="O1018" s="10">
        <f>VLOOKUP(tblSalaries[[#This Row],[How many hours of a day you work on Excel]],Table8[#Data],2,FALSE)</f>
        <v>2.5</v>
      </c>
    </row>
    <row r="1019" spans="2:15" ht="15" customHeight="1" x14ac:dyDescent="0.2">
      <c r="B1019" t="s">
        <v>3121</v>
      </c>
      <c r="C1019" s="1">
        <v>41057.78125</v>
      </c>
      <c r="D1019" s="4">
        <v>10000</v>
      </c>
      <c r="E1019">
        <v>10000</v>
      </c>
      <c r="F1019" t="s">
        <v>6</v>
      </c>
      <c r="G1019" s="10">
        <f>tblSalaries[[#This Row],[clean Salary (in local currency)]]*VLOOKUP(tblSalaries[[#This Row],[Currency]],tblXrate[#Data],2,FALSE)/1000</f>
        <v>10</v>
      </c>
      <c r="H1019" t="s">
        <v>647</v>
      </c>
      <c r="I1019" t="s">
        <v>20</v>
      </c>
      <c r="J1019" t="s">
        <v>8</v>
      </c>
      <c r="K1019" s="10" t="str">
        <f>VLOOKUP(tblSalaries[[#This Row],[Where do you work]],tblCountries[[Actual]:[Mapping2]],3,FALSE)</f>
        <v>India</v>
      </c>
      <c r="L1019" t="s">
        <v>18</v>
      </c>
      <c r="M1019">
        <v>5</v>
      </c>
      <c r="N1019" s="10" t="str">
        <f>VLOOKUP(tblSalaries[[#This Row],[Years of Experience]],Table3[#Data],2,FALSE)</f>
        <v>4-6</v>
      </c>
      <c r="O1019" s="10">
        <f>VLOOKUP(tblSalaries[[#This Row],[How many hours of a day you work on Excel]],Table8[#Data],2,FALSE)</f>
        <v>2.5</v>
      </c>
    </row>
    <row r="1020" spans="2:15" ht="15" customHeight="1" x14ac:dyDescent="0.2">
      <c r="B1020" t="s">
        <v>2752</v>
      </c>
      <c r="C1020" s="1">
        <v>41055.710439814815</v>
      </c>
      <c r="D1020" s="4">
        <v>1488000</v>
      </c>
      <c r="E1020">
        <v>1488000</v>
      </c>
      <c r="F1020" t="s">
        <v>3984</v>
      </c>
      <c r="G1020" s="10">
        <f>tblSalaries[[#This Row],[clean Salary (in local currency)]]*VLOOKUP(tblSalaries[[#This Row],[Currency]],tblXrate[#Data],2,FALSE)/1000</f>
        <v>9.1710323574730364</v>
      </c>
      <c r="H1020" t="s">
        <v>869</v>
      </c>
      <c r="I1020" t="s">
        <v>52</v>
      </c>
      <c r="J1020" t="s">
        <v>870</v>
      </c>
      <c r="K1020" s="10" t="str">
        <f>VLOOKUP(tblSalaries[[#This Row],[Where do you work]],tblCountries[[Actual]:[Mapping2]],3,FALSE)</f>
        <v>Africa</v>
      </c>
      <c r="L1020" t="s">
        <v>18</v>
      </c>
      <c r="M1020">
        <v>5</v>
      </c>
      <c r="N1020" s="10" t="str">
        <f>VLOOKUP(tblSalaries[[#This Row],[Years of Experience]],Table3[#Data],2,FALSE)</f>
        <v>4-6</v>
      </c>
      <c r="O1020" s="10">
        <f>VLOOKUP(tblSalaries[[#This Row],[How many hours of a day you work on Excel]],Table8[#Data],2,FALSE)</f>
        <v>2.5</v>
      </c>
    </row>
    <row r="1021" spans="2:15" ht="15" customHeight="1" x14ac:dyDescent="0.2">
      <c r="B1021" t="s">
        <v>2881</v>
      </c>
      <c r="C1021" s="1">
        <v>41056.571006944447</v>
      </c>
      <c r="D1021" s="4" t="s">
        <v>1028</v>
      </c>
      <c r="E1021">
        <v>500000</v>
      </c>
      <c r="F1021" t="s">
        <v>40</v>
      </c>
      <c r="G1021" s="10">
        <f>tblSalaries[[#This Row],[clean Salary (in local currency)]]*VLOOKUP(tblSalaries[[#This Row],[Currency]],tblXrate[#Data],2,FALSE)/1000</f>
        <v>8.9039583437212837</v>
      </c>
      <c r="H1021" t="s">
        <v>1029</v>
      </c>
      <c r="I1021" t="s">
        <v>52</v>
      </c>
      <c r="J1021" t="s">
        <v>8</v>
      </c>
      <c r="K1021" s="10" t="str">
        <f>VLOOKUP(tblSalaries[[#This Row],[Where do you work]],tblCountries[[Actual]:[Mapping2]],3,FALSE)</f>
        <v>India</v>
      </c>
      <c r="L1021" t="s">
        <v>25</v>
      </c>
      <c r="M1021">
        <v>5</v>
      </c>
      <c r="N1021" s="10" t="str">
        <f>VLOOKUP(tblSalaries[[#This Row],[Years of Experience]],Table3[#Data],2,FALSE)</f>
        <v>4-6</v>
      </c>
      <c r="O1021" s="10">
        <f>VLOOKUP(tblSalaries[[#This Row],[How many hours of a day you work on Excel]],Table8[#Data],2,FALSE)</f>
        <v>1.5</v>
      </c>
    </row>
    <row r="1022" spans="2:15" ht="15" customHeight="1" x14ac:dyDescent="0.2">
      <c r="B1022" t="s">
        <v>3314</v>
      </c>
      <c r="C1022" s="1">
        <v>41058.719675925924</v>
      </c>
      <c r="D1022" s="4">
        <v>500000</v>
      </c>
      <c r="E1022">
        <v>500000</v>
      </c>
      <c r="F1022" t="s">
        <v>40</v>
      </c>
      <c r="G1022" s="10">
        <f>tblSalaries[[#This Row],[clean Salary (in local currency)]]*VLOOKUP(tblSalaries[[#This Row],[Currency]],tblXrate[#Data],2,FALSE)/1000</f>
        <v>8.9039583437212837</v>
      </c>
      <c r="H1022" t="s">
        <v>1499</v>
      </c>
      <c r="I1022" t="s">
        <v>52</v>
      </c>
      <c r="J1022" t="s">
        <v>8</v>
      </c>
      <c r="K1022" s="10" t="str">
        <f>VLOOKUP(tblSalaries[[#This Row],[Where do you work]],tblCountries[[Actual]:[Mapping2]],3,FALSE)</f>
        <v>India</v>
      </c>
      <c r="L1022" t="s">
        <v>18</v>
      </c>
      <c r="M1022">
        <v>5</v>
      </c>
      <c r="N1022" s="10" t="str">
        <f>VLOOKUP(tblSalaries[[#This Row],[Years of Experience]],Table3[#Data],2,FALSE)</f>
        <v>4-6</v>
      </c>
      <c r="O1022" s="10">
        <f>VLOOKUP(tblSalaries[[#This Row],[How many hours of a day you work on Excel]],Table8[#Data],2,FALSE)</f>
        <v>2.5</v>
      </c>
    </row>
    <row r="1023" spans="2:15" ht="15" customHeight="1" x14ac:dyDescent="0.2">
      <c r="B1023" t="s">
        <v>2944</v>
      </c>
      <c r="C1023" s="1">
        <v>41057.170300925929</v>
      </c>
      <c r="D1023" s="4">
        <v>8000</v>
      </c>
      <c r="E1023">
        <v>8000</v>
      </c>
      <c r="F1023" t="s">
        <v>6</v>
      </c>
      <c r="G1023" s="10">
        <f>tblSalaries[[#This Row],[clean Salary (in local currency)]]*VLOOKUP(tblSalaries[[#This Row],[Currency]],tblXrate[#Data],2,FALSE)/1000</f>
        <v>8</v>
      </c>
      <c r="H1023" t="s">
        <v>167</v>
      </c>
      <c r="I1023" t="s">
        <v>20</v>
      </c>
      <c r="J1023" t="s">
        <v>8</v>
      </c>
      <c r="K1023" s="10" t="str">
        <f>VLOOKUP(tblSalaries[[#This Row],[Where do you work]],tblCountries[[Actual]:[Mapping2]],3,FALSE)</f>
        <v>India</v>
      </c>
      <c r="L1023" t="s">
        <v>25</v>
      </c>
      <c r="M1023">
        <v>5</v>
      </c>
      <c r="N1023" s="10" t="str">
        <f>VLOOKUP(tblSalaries[[#This Row],[Years of Experience]],Table3[#Data],2,FALSE)</f>
        <v>4-6</v>
      </c>
      <c r="O1023" s="10">
        <f>VLOOKUP(tblSalaries[[#This Row],[How many hours of a day you work on Excel]],Table8[#Data],2,FALSE)</f>
        <v>1.5</v>
      </c>
    </row>
    <row r="1024" spans="2:15" ht="15" customHeight="1" x14ac:dyDescent="0.2">
      <c r="B1024" t="s">
        <v>2646</v>
      </c>
      <c r="C1024" s="1">
        <v>41055.513738425929</v>
      </c>
      <c r="D1024" s="4" t="s">
        <v>752</v>
      </c>
      <c r="E1024">
        <v>432000</v>
      </c>
      <c r="F1024" t="s">
        <v>40</v>
      </c>
      <c r="G1024" s="10">
        <f>tblSalaries[[#This Row],[clean Salary (in local currency)]]*VLOOKUP(tblSalaries[[#This Row],[Currency]],tblXrate[#Data],2,FALSE)/1000</f>
        <v>7.6930200089751901</v>
      </c>
      <c r="H1024" t="s">
        <v>753</v>
      </c>
      <c r="I1024" t="s">
        <v>52</v>
      </c>
      <c r="J1024" t="s">
        <v>8</v>
      </c>
      <c r="K1024" s="10" t="str">
        <f>VLOOKUP(tblSalaries[[#This Row],[Where do you work]],tblCountries[[Actual]:[Mapping2]],3,FALSE)</f>
        <v>India</v>
      </c>
      <c r="L1024" t="s">
        <v>18</v>
      </c>
      <c r="M1024">
        <v>5</v>
      </c>
      <c r="N1024" s="10" t="str">
        <f>VLOOKUP(tblSalaries[[#This Row],[Years of Experience]],Table3[#Data],2,FALSE)</f>
        <v>4-6</v>
      </c>
      <c r="O1024" s="10">
        <f>VLOOKUP(tblSalaries[[#This Row],[How many hours of a day you work on Excel]],Table8[#Data],2,FALSE)</f>
        <v>2.5</v>
      </c>
    </row>
    <row r="1025" spans="2:15" ht="15" customHeight="1" x14ac:dyDescent="0.2">
      <c r="B1025" t="s">
        <v>2639</v>
      </c>
      <c r="C1025" s="1">
        <v>41055.493090277778</v>
      </c>
      <c r="D1025" s="4" t="s">
        <v>743</v>
      </c>
      <c r="E1025">
        <v>400000</v>
      </c>
      <c r="F1025" t="s">
        <v>40</v>
      </c>
      <c r="G1025" s="10">
        <f>tblSalaries[[#This Row],[clean Salary (in local currency)]]*VLOOKUP(tblSalaries[[#This Row],[Currency]],tblXrate[#Data],2,FALSE)/1000</f>
        <v>7.1231666749770275</v>
      </c>
      <c r="H1025" t="s">
        <v>744</v>
      </c>
      <c r="I1025" t="s">
        <v>52</v>
      </c>
      <c r="J1025" t="s">
        <v>8</v>
      </c>
      <c r="K1025" s="10" t="str">
        <f>VLOOKUP(tblSalaries[[#This Row],[Where do you work]],tblCountries[[Actual]:[Mapping2]],3,FALSE)</f>
        <v>India</v>
      </c>
      <c r="L1025" t="s">
        <v>25</v>
      </c>
      <c r="M1025">
        <v>5</v>
      </c>
      <c r="N1025" s="10" t="str">
        <f>VLOOKUP(tblSalaries[[#This Row],[Years of Experience]],Table3[#Data],2,FALSE)</f>
        <v>4-6</v>
      </c>
      <c r="O1025" s="10">
        <f>VLOOKUP(tblSalaries[[#This Row],[How many hours of a day you work on Excel]],Table8[#Data],2,FALSE)</f>
        <v>1.5</v>
      </c>
    </row>
    <row r="1026" spans="2:15" ht="15" customHeight="1" x14ac:dyDescent="0.2">
      <c r="B1026" t="s">
        <v>3014</v>
      </c>
      <c r="C1026" s="1">
        <v>41057.539733796293</v>
      </c>
      <c r="D1026" s="4" t="s">
        <v>1168</v>
      </c>
      <c r="E1026">
        <v>400000</v>
      </c>
      <c r="F1026" t="s">
        <v>40</v>
      </c>
      <c r="G1026" s="10">
        <f>tblSalaries[[#This Row],[clean Salary (in local currency)]]*VLOOKUP(tblSalaries[[#This Row],[Currency]],tblXrate[#Data],2,FALSE)/1000</f>
        <v>7.1231666749770275</v>
      </c>
      <c r="H1026" t="s">
        <v>929</v>
      </c>
      <c r="I1026" t="s">
        <v>52</v>
      </c>
      <c r="J1026" t="s">
        <v>8</v>
      </c>
      <c r="K1026" s="10" t="str">
        <f>VLOOKUP(tblSalaries[[#This Row],[Where do you work]],tblCountries[[Actual]:[Mapping2]],3,FALSE)</f>
        <v>India</v>
      </c>
      <c r="L1026" t="s">
        <v>18</v>
      </c>
      <c r="M1026">
        <v>5</v>
      </c>
      <c r="N1026" s="10" t="str">
        <f>VLOOKUP(tblSalaries[[#This Row],[Years of Experience]],Table3[#Data],2,FALSE)</f>
        <v>4-6</v>
      </c>
      <c r="O1026" s="10">
        <f>VLOOKUP(tblSalaries[[#This Row],[How many hours of a day you work on Excel]],Table8[#Data],2,FALSE)</f>
        <v>2.5</v>
      </c>
    </row>
    <row r="1027" spans="2:15" ht="15" customHeight="1" x14ac:dyDescent="0.2">
      <c r="B1027" t="s">
        <v>3808</v>
      </c>
      <c r="C1027" s="1">
        <v>41074.768796296295</v>
      </c>
      <c r="D1027" s="4">
        <v>560</v>
      </c>
      <c r="E1027">
        <v>6720</v>
      </c>
      <c r="F1027" t="s">
        <v>6</v>
      </c>
      <c r="G1027" s="10">
        <f>tblSalaries[[#This Row],[clean Salary (in local currency)]]*VLOOKUP(tblSalaries[[#This Row],[Currency]],tblXrate[#Data],2,FALSE)/1000</f>
        <v>6.72</v>
      </c>
      <c r="H1027" t="s">
        <v>1942</v>
      </c>
      <c r="I1027" t="s">
        <v>310</v>
      </c>
      <c r="J1027" t="s">
        <v>8</v>
      </c>
      <c r="K1027" s="10" t="str">
        <f>VLOOKUP(tblSalaries[[#This Row],[Where do you work]],tblCountries[[Actual]:[Mapping2]],3,FALSE)</f>
        <v>India</v>
      </c>
      <c r="L1027" t="s">
        <v>9</v>
      </c>
      <c r="M1027">
        <v>5</v>
      </c>
      <c r="N1027" s="10" t="str">
        <f>VLOOKUP(tblSalaries[[#This Row],[Years of Experience]],Table3[#Data],2,FALSE)</f>
        <v>4-6</v>
      </c>
      <c r="O1027" s="10">
        <f>VLOOKUP(tblSalaries[[#This Row],[How many hours of a day you work on Excel]],Table8[#Data],2,FALSE)</f>
        <v>5</v>
      </c>
    </row>
    <row r="1028" spans="2:15" ht="15" customHeight="1" x14ac:dyDescent="0.2">
      <c r="B1028" t="s">
        <v>3619</v>
      </c>
      <c r="C1028" s="1">
        <v>41064.072951388887</v>
      </c>
      <c r="D1028" s="4">
        <v>340000</v>
      </c>
      <c r="E1028">
        <v>340000</v>
      </c>
      <c r="F1028" t="s">
        <v>40</v>
      </c>
      <c r="G1028" s="10">
        <f>tblSalaries[[#This Row],[clean Salary (in local currency)]]*VLOOKUP(tblSalaries[[#This Row],[Currency]],tblXrate[#Data],2,FALSE)/1000</f>
        <v>6.0546916737304723</v>
      </c>
      <c r="H1028" t="s">
        <v>1022</v>
      </c>
      <c r="I1028" t="s">
        <v>52</v>
      </c>
      <c r="J1028" t="s">
        <v>8</v>
      </c>
      <c r="K1028" s="10" t="str">
        <f>VLOOKUP(tblSalaries[[#This Row],[Where do you work]],tblCountries[[Actual]:[Mapping2]],3,FALSE)</f>
        <v>India</v>
      </c>
      <c r="L1028" t="s">
        <v>9</v>
      </c>
      <c r="M1028">
        <v>5</v>
      </c>
      <c r="N1028" s="10" t="str">
        <f>VLOOKUP(tblSalaries[[#This Row],[Years of Experience]],Table3[#Data],2,FALSE)</f>
        <v>4-6</v>
      </c>
      <c r="O1028" s="10">
        <f>VLOOKUP(tblSalaries[[#This Row],[How many hours of a day you work on Excel]],Table8[#Data],2,FALSE)</f>
        <v>5</v>
      </c>
    </row>
    <row r="1029" spans="2:15" ht="15" customHeight="1" x14ac:dyDescent="0.2">
      <c r="B1029" t="s">
        <v>3022</v>
      </c>
      <c r="C1029" s="1">
        <v>41057.549791666665</v>
      </c>
      <c r="D1029" s="4">
        <v>6000</v>
      </c>
      <c r="E1029">
        <v>6000</v>
      </c>
      <c r="F1029" t="s">
        <v>6</v>
      </c>
      <c r="G1029" s="10">
        <f>tblSalaries[[#This Row],[clean Salary (in local currency)]]*VLOOKUP(tblSalaries[[#This Row],[Currency]],tblXrate[#Data],2,FALSE)/1000</f>
        <v>6</v>
      </c>
      <c r="H1029" t="s">
        <v>52</v>
      </c>
      <c r="I1029" t="s">
        <v>52</v>
      </c>
      <c r="J1029" t="s">
        <v>8</v>
      </c>
      <c r="K1029" s="10" t="str">
        <f>VLOOKUP(tblSalaries[[#This Row],[Where do you work]],tblCountries[[Actual]:[Mapping2]],3,FALSE)</f>
        <v>India</v>
      </c>
      <c r="L1029" t="s">
        <v>9</v>
      </c>
      <c r="M1029">
        <v>5</v>
      </c>
      <c r="N1029" s="10" t="str">
        <f>VLOOKUP(tblSalaries[[#This Row],[Years of Experience]],Table3[#Data],2,FALSE)</f>
        <v>4-6</v>
      </c>
      <c r="O1029" s="10">
        <f>VLOOKUP(tblSalaries[[#This Row],[How many hours of a day you work on Excel]],Table8[#Data],2,FALSE)</f>
        <v>5</v>
      </c>
    </row>
    <row r="1030" spans="2:15" ht="15" customHeight="1" x14ac:dyDescent="0.2">
      <c r="B1030" t="s">
        <v>3600</v>
      </c>
      <c r="C1030" s="1">
        <v>41063.065243055556</v>
      </c>
      <c r="D1030" s="4">
        <v>320000</v>
      </c>
      <c r="E1030">
        <v>320000</v>
      </c>
      <c r="F1030" t="s">
        <v>40</v>
      </c>
      <c r="G1030" s="10">
        <f>tblSalaries[[#This Row],[clean Salary (in local currency)]]*VLOOKUP(tblSalaries[[#This Row],[Currency]],tblXrate[#Data],2,FALSE)/1000</f>
        <v>5.6985333399816218</v>
      </c>
      <c r="H1030" t="s">
        <v>809</v>
      </c>
      <c r="I1030" t="s">
        <v>52</v>
      </c>
      <c r="J1030" t="s">
        <v>8</v>
      </c>
      <c r="K1030" s="10" t="str">
        <f>VLOOKUP(tblSalaries[[#This Row],[Where do you work]],tblCountries[[Actual]:[Mapping2]],3,FALSE)</f>
        <v>India</v>
      </c>
      <c r="L1030" t="s">
        <v>9</v>
      </c>
      <c r="M1030">
        <v>5</v>
      </c>
      <c r="N1030" s="10" t="str">
        <f>VLOOKUP(tblSalaries[[#This Row],[Years of Experience]],Table3[#Data],2,FALSE)</f>
        <v>4-6</v>
      </c>
      <c r="O1030" s="10">
        <f>VLOOKUP(tblSalaries[[#This Row],[How many hours of a day you work on Excel]],Table8[#Data],2,FALSE)</f>
        <v>5</v>
      </c>
    </row>
    <row r="1031" spans="2:15" ht="15" customHeight="1" x14ac:dyDescent="0.2">
      <c r="B1031" t="s">
        <v>3015</v>
      </c>
      <c r="C1031" s="1">
        <v>41057.54078703704</v>
      </c>
      <c r="D1031" s="4" t="s">
        <v>1169</v>
      </c>
      <c r="E1031">
        <v>300000</v>
      </c>
      <c r="F1031" t="s">
        <v>40</v>
      </c>
      <c r="G1031" s="10">
        <f>tblSalaries[[#This Row],[clean Salary (in local currency)]]*VLOOKUP(tblSalaries[[#This Row],[Currency]],tblXrate[#Data],2,FALSE)/1000</f>
        <v>5.3423750062327704</v>
      </c>
      <c r="H1031" t="s">
        <v>1170</v>
      </c>
      <c r="I1031" t="s">
        <v>310</v>
      </c>
      <c r="J1031" t="s">
        <v>8</v>
      </c>
      <c r="K1031" s="10" t="str">
        <f>VLOOKUP(tblSalaries[[#This Row],[Where do you work]],tblCountries[[Actual]:[Mapping2]],3,FALSE)</f>
        <v>India</v>
      </c>
      <c r="L1031" t="s">
        <v>18</v>
      </c>
      <c r="M1031">
        <v>5</v>
      </c>
      <c r="N1031" s="10" t="str">
        <f>VLOOKUP(tblSalaries[[#This Row],[Years of Experience]],Table3[#Data],2,FALSE)</f>
        <v>4-6</v>
      </c>
      <c r="O1031" s="10">
        <f>VLOOKUP(tblSalaries[[#This Row],[How many hours of a day you work on Excel]],Table8[#Data],2,FALSE)</f>
        <v>2.5</v>
      </c>
    </row>
    <row r="1032" spans="2:15" ht="15" customHeight="1" x14ac:dyDescent="0.2">
      <c r="B1032" t="s">
        <v>3095</v>
      </c>
      <c r="C1032" s="1">
        <v>41057.708194444444</v>
      </c>
      <c r="D1032" s="4" t="s">
        <v>1246</v>
      </c>
      <c r="E1032">
        <v>300000</v>
      </c>
      <c r="F1032" t="s">
        <v>40</v>
      </c>
      <c r="G1032" s="10">
        <f>tblSalaries[[#This Row],[clean Salary (in local currency)]]*VLOOKUP(tblSalaries[[#This Row],[Currency]],tblXrate[#Data],2,FALSE)/1000</f>
        <v>5.3423750062327704</v>
      </c>
      <c r="H1032" t="s">
        <v>20</v>
      </c>
      <c r="I1032" t="s">
        <v>20</v>
      </c>
      <c r="J1032" t="s">
        <v>8</v>
      </c>
      <c r="K1032" s="10" t="str">
        <f>VLOOKUP(tblSalaries[[#This Row],[Where do you work]],tblCountries[[Actual]:[Mapping2]],3,FALSE)</f>
        <v>India</v>
      </c>
      <c r="L1032" t="s">
        <v>9</v>
      </c>
      <c r="M1032">
        <v>5</v>
      </c>
      <c r="N1032" s="10" t="str">
        <f>VLOOKUP(tblSalaries[[#This Row],[Years of Experience]],Table3[#Data],2,FALSE)</f>
        <v>4-6</v>
      </c>
      <c r="O1032" s="10">
        <f>VLOOKUP(tblSalaries[[#This Row],[How many hours of a day you work on Excel]],Table8[#Data],2,FALSE)</f>
        <v>5</v>
      </c>
    </row>
    <row r="1033" spans="2:15" ht="15" customHeight="1" x14ac:dyDescent="0.2">
      <c r="B1033" t="s">
        <v>3267</v>
      </c>
      <c r="C1033" s="1">
        <v>41058.513645833336</v>
      </c>
      <c r="D1033" s="4" t="s">
        <v>1440</v>
      </c>
      <c r="E1033">
        <v>300000</v>
      </c>
      <c r="F1033" t="s">
        <v>40</v>
      </c>
      <c r="G1033" s="10">
        <f>tblSalaries[[#This Row],[clean Salary (in local currency)]]*VLOOKUP(tblSalaries[[#This Row],[Currency]],tblXrate[#Data],2,FALSE)/1000</f>
        <v>5.3423750062327704</v>
      </c>
      <c r="H1033" t="s">
        <v>1441</v>
      </c>
      <c r="I1033" t="s">
        <v>3999</v>
      </c>
      <c r="J1033" t="s">
        <v>8</v>
      </c>
      <c r="K1033" s="10" t="str">
        <f>VLOOKUP(tblSalaries[[#This Row],[Where do you work]],tblCountries[[Actual]:[Mapping2]],3,FALSE)</f>
        <v>India</v>
      </c>
      <c r="L1033" t="s">
        <v>18</v>
      </c>
      <c r="M1033">
        <v>5</v>
      </c>
      <c r="N1033" s="10" t="str">
        <f>VLOOKUP(tblSalaries[[#This Row],[Years of Experience]],Table3[#Data],2,FALSE)</f>
        <v>4-6</v>
      </c>
      <c r="O1033" s="10">
        <f>VLOOKUP(tblSalaries[[#This Row],[How many hours of a day you work on Excel]],Table8[#Data],2,FALSE)</f>
        <v>2.5</v>
      </c>
    </row>
    <row r="1034" spans="2:15" ht="15" customHeight="1" x14ac:dyDescent="0.2">
      <c r="B1034" t="s">
        <v>3735</v>
      </c>
      <c r="C1034" s="1">
        <v>41069.500914351855</v>
      </c>
      <c r="D1034" s="4">
        <v>444</v>
      </c>
      <c r="E1034">
        <v>5320</v>
      </c>
      <c r="F1034" t="s">
        <v>6</v>
      </c>
      <c r="G1034" s="10">
        <f>tblSalaries[[#This Row],[clean Salary (in local currency)]]*VLOOKUP(tblSalaries[[#This Row],[Currency]],tblXrate[#Data],2,FALSE)/1000</f>
        <v>5.32</v>
      </c>
      <c r="H1034" t="s">
        <v>1886</v>
      </c>
      <c r="I1034" t="s">
        <v>52</v>
      </c>
      <c r="J1034" t="s">
        <v>8</v>
      </c>
      <c r="K1034" s="10" t="str">
        <f>VLOOKUP(tblSalaries[[#This Row],[Where do you work]],tblCountries[[Actual]:[Mapping2]],3,FALSE)</f>
        <v>India</v>
      </c>
      <c r="L1034" t="s">
        <v>18</v>
      </c>
      <c r="M1034">
        <v>5</v>
      </c>
      <c r="N1034" s="10" t="str">
        <f>VLOOKUP(tblSalaries[[#This Row],[Years of Experience]],Table3[#Data],2,FALSE)</f>
        <v>4-6</v>
      </c>
      <c r="O1034" s="10">
        <f>VLOOKUP(tblSalaries[[#This Row],[How many hours of a day you work on Excel]],Table8[#Data],2,FALSE)</f>
        <v>2.5</v>
      </c>
    </row>
    <row r="1035" spans="2:15" ht="15" customHeight="1" x14ac:dyDescent="0.2">
      <c r="B1035" t="s">
        <v>3325</v>
      </c>
      <c r="C1035" s="1">
        <v>41058.760335648149</v>
      </c>
      <c r="D1035" s="4" t="s">
        <v>1510</v>
      </c>
      <c r="E1035">
        <v>5300</v>
      </c>
      <c r="F1035" t="s">
        <v>6</v>
      </c>
      <c r="G1035" s="10">
        <f>tblSalaries[[#This Row],[clean Salary (in local currency)]]*VLOOKUP(tblSalaries[[#This Row],[Currency]],tblXrate[#Data],2,FALSE)/1000</f>
        <v>5.3</v>
      </c>
      <c r="H1035" t="s">
        <v>1511</v>
      </c>
      <c r="I1035" t="s">
        <v>52</v>
      </c>
      <c r="J1035" t="s">
        <v>17</v>
      </c>
      <c r="K1035" s="10" t="str">
        <f>VLOOKUP(tblSalaries[[#This Row],[Where do you work]],tblCountries[[Actual]:[Mapping2]],3,FALSE)</f>
        <v>East&amp;South Asia</v>
      </c>
      <c r="L1035" t="s">
        <v>9</v>
      </c>
      <c r="M1035">
        <v>5</v>
      </c>
      <c r="N1035" s="10" t="str">
        <f>VLOOKUP(tblSalaries[[#This Row],[Years of Experience]],Table3[#Data],2,FALSE)</f>
        <v>4-6</v>
      </c>
      <c r="O1035" s="10">
        <f>VLOOKUP(tblSalaries[[#This Row],[How many hours of a day you work on Excel]],Table8[#Data],2,FALSE)</f>
        <v>5</v>
      </c>
    </row>
    <row r="1036" spans="2:15" ht="15" customHeight="1" x14ac:dyDescent="0.2">
      <c r="B1036" t="s">
        <v>2691</v>
      </c>
      <c r="C1036" s="1">
        <v>41055.567939814813</v>
      </c>
      <c r="D1036" s="4">
        <v>278400</v>
      </c>
      <c r="E1036">
        <v>278400</v>
      </c>
      <c r="F1036" t="s">
        <v>40</v>
      </c>
      <c r="G1036" s="10">
        <f>tblSalaries[[#This Row],[clean Salary (in local currency)]]*VLOOKUP(tblSalaries[[#This Row],[Currency]],tblXrate[#Data],2,FALSE)/1000</f>
        <v>4.9577240057840104</v>
      </c>
      <c r="H1036" t="s">
        <v>804</v>
      </c>
      <c r="I1036" t="s">
        <v>52</v>
      </c>
      <c r="J1036" t="s">
        <v>8</v>
      </c>
      <c r="K1036" s="10" t="str">
        <f>VLOOKUP(tblSalaries[[#This Row],[Where do you work]],tblCountries[[Actual]:[Mapping2]],3,FALSE)</f>
        <v>India</v>
      </c>
      <c r="L1036" t="s">
        <v>9</v>
      </c>
      <c r="M1036">
        <v>5</v>
      </c>
      <c r="N1036" s="10" t="str">
        <f>VLOOKUP(tblSalaries[[#This Row],[Years of Experience]],Table3[#Data],2,FALSE)</f>
        <v>4-6</v>
      </c>
      <c r="O1036" s="10">
        <f>VLOOKUP(tblSalaries[[#This Row],[How many hours of a day you work on Excel]],Table8[#Data],2,FALSE)</f>
        <v>5</v>
      </c>
    </row>
    <row r="1037" spans="2:15" ht="15" customHeight="1" x14ac:dyDescent="0.2">
      <c r="B1037" t="s">
        <v>3822</v>
      </c>
      <c r="C1037" s="1">
        <v>41075.655347222222</v>
      </c>
      <c r="D1037" s="4">
        <v>270000</v>
      </c>
      <c r="E1037">
        <v>270000</v>
      </c>
      <c r="F1037" t="s">
        <v>40</v>
      </c>
      <c r="G1037" s="10">
        <f>tblSalaries[[#This Row],[clean Salary (in local currency)]]*VLOOKUP(tblSalaries[[#This Row],[Currency]],tblXrate[#Data],2,FALSE)/1000</f>
        <v>4.8081375056094933</v>
      </c>
      <c r="H1037" t="s">
        <v>91</v>
      </c>
      <c r="I1037" t="s">
        <v>52</v>
      </c>
      <c r="J1037" t="s">
        <v>8</v>
      </c>
      <c r="K1037" s="10" t="str">
        <f>VLOOKUP(tblSalaries[[#This Row],[Where do you work]],tblCountries[[Actual]:[Mapping2]],3,FALSE)</f>
        <v>India</v>
      </c>
      <c r="L1037" t="s">
        <v>18</v>
      </c>
      <c r="M1037">
        <v>5</v>
      </c>
      <c r="N1037" s="10" t="str">
        <f>VLOOKUP(tblSalaries[[#This Row],[Years of Experience]],Table3[#Data],2,FALSE)</f>
        <v>4-6</v>
      </c>
      <c r="O1037" s="10">
        <f>VLOOKUP(tblSalaries[[#This Row],[How many hours of a day you work on Excel]],Table8[#Data],2,FALSE)</f>
        <v>2.5</v>
      </c>
    </row>
    <row r="1038" spans="2:15" ht="15" customHeight="1" x14ac:dyDescent="0.2">
      <c r="B1038" t="s">
        <v>3192</v>
      </c>
      <c r="C1038" s="1">
        <v>41058.017893518518</v>
      </c>
      <c r="D1038" s="4">
        <v>800</v>
      </c>
      <c r="E1038">
        <v>4800</v>
      </c>
      <c r="F1038" t="s">
        <v>6</v>
      </c>
      <c r="G1038" s="10">
        <f>tblSalaries[[#This Row],[clean Salary (in local currency)]]*VLOOKUP(tblSalaries[[#This Row],[Currency]],tblXrate[#Data],2,FALSE)/1000</f>
        <v>4.8</v>
      </c>
      <c r="H1038" t="s">
        <v>14</v>
      </c>
      <c r="I1038" t="s">
        <v>20</v>
      </c>
      <c r="J1038" t="s">
        <v>8</v>
      </c>
      <c r="K1038" s="10" t="str">
        <f>VLOOKUP(tblSalaries[[#This Row],[Where do you work]],tblCountries[[Actual]:[Mapping2]],3,FALSE)</f>
        <v>India</v>
      </c>
      <c r="L1038" t="s">
        <v>9</v>
      </c>
      <c r="M1038">
        <v>5</v>
      </c>
      <c r="N1038" s="10" t="str">
        <f>VLOOKUP(tblSalaries[[#This Row],[Years of Experience]],Table3[#Data],2,FALSE)</f>
        <v>4-6</v>
      </c>
      <c r="O1038" s="10">
        <f>VLOOKUP(tblSalaries[[#This Row],[How many hours of a day you work on Excel]],Table8[#Data],2,FALSE)</f>
        <v>5</v>
      </c>
    </row>
    <row r="1039" spans="2:15" ht="15" customHeight="1" x14ac:dyDescent="0.2">
      <c r="B1039" t="s">
        <v>3031</v>
      </c>
      <c r="C1039" s="1">
        <v>41057.573807870373</v>
      </c>
      <c r="D1039" s="4">
        <v>252000</v>
      </c>
      <c r="E1039">
        <v>252000</v>
      </c>
      <c r="F1039" t="s">
        <v>40</v>
      </c>
      <c r="G1039" s="10">
        <f>tblSalaries[[#This Row],[clean Salary (in local currency)]]*VLOOKUP(tblSalaries[[#This Row],[Currency]],tblXrate[#Data],2,FALSE)/1000</f>
        <v>4.4875950052355273</v>
      </c>
      <c r="H1039" t="s">
        <v>1185</v>
      </c>
      <c r="I1039" t="s">
        <v>310</v>
      </c>
      <c r="J1039" t="s">
        <v>8</v>
      </c>
      <c r="K1039" s="10" t="str">
        <f>VLOOKUP(tblSalaries[[#This Row],[Where do you work]],tblCountries[[Actual]:[Mapping2]],3,FALSE)</f>
        <v>India</v>
      </c>
      <c r="L1039" t="s">
        <v>25</v>
      </c>
      <c r="M1039">
        <v>5</v>
      </c>
      <c r="N1039" s="10" t="str">
        <f>VLOOKUP(tblSalaries[[#This Row],[Years of Experience]],Table3[#Data],2,FALSE)</f>
        <v>4-6</v>
      </c>
      <c r="O1039" s="10">
        <f>VLOOKUP(tblSalaries[[#This Row],[How many hours of a day you work on Excel]],Table8[#Data],2,FALSE)</f>
        <v>1.5</v>
      </c>
    </row>
    <row r="1040" spans="2:15" ht="15" customHeight="1" x14ac:dyDescent="0.2">
      <c r="B1040" t="s">
        <v>2671</v>
      </c>
      <c r="C1040" s="1">
        <v>41055.542974537035</v>
      </c>
      <c r="D1040" s="4" t="s">
        <v>777</v>
      </c>
      <c r="E1040">
        <v>250000</v>
      </c>
      <c r="F1040" t="s">
        <v>40</v>
      </c>
      <c r="G1040" s="10">
        <f>tblSalaries[[#This Row],[clean Salary (in local currency)]]*VLOOKUP(tblSalaries[[#This Row],[Currency]],tblXrate[#Data],2,FALSE)/1000</f>
        <v>4.4519791718606418</v>
      </c>
      <c r="H1040" t="s">
        <v>778</v>
      </c>
      <c r="I1040" t="s">
        <v>52</v>
      </c>
      <c r="J1040" t="s">
        <v>8</v>
      </c>
      <c r="K1040" s="10" t="str">
        <f>VLOOKUP(tblSalaries[[#This Row],[Where do you work]],tblCountries[[Actual]:[Mapping2]],3,FALSE)</f>
        <v>India</v>
      </c>
      <c r="L1040" t="s">
        <v>18</v>
      </c>
      <c r="M1040">
        <v>5</v>
      </c>
      <c r="N1040" s="10" t="str">
        <f>VLOOKUP(tblSalaries[[#This Row],[Years of Experience]],Table3[#Data],2,FALSE)</f>
        <v>4-6</v>
      </c>
      <c r="O1040" s="10">
        <f>VLOOKUP(tblSalaries[[#This Row],[How many hours of a day you work on Excel]],Table8[#Data],2,FALSE)</f>
        <v>2.5</v>
      </c>
    </row>
    <row r="1041" spans="2:15" ht="15" customHeight="1" x14ac:dyDescent="0.2">
      <c r="B1041" t="s">
        <v>3421</v>
      </c>
      <c r="C1041" s="1">
        <v>41059.485335648147</v>
      </c>
      <c r="D1041" s="4">
        <v>363</v>
      </c>
      <c r="E1041">
        <v>4356</v>
      </c>
      <c r="F1041" t="s">
        <v>6</v>
      </c>
      <c r="G1041" s="10">
        <f>tblSalaries[[#This Row],[clean Salary (in local currency)]]*VLOOKUP(tblSalaries[[#This Row],[Currency]],tblXrate[#Data],2,FALSE)/1000</f>
        <v>4.3559999999999999</v>
      </c>
      <c r="H1041" t="s">
        <v>207</v>
      </c>
      <c r="I1041" t="s">
        <v>20</v>
      </c>
      <c r="J1041" t="s">
        <v>8</v>
      </c>
      <c r="K1041" s="10" t="str">
        <f>VLOOKUP(tblSalaries[[#This Row],[Where do you work]],tblCountries[[Actual]:[Mapping2]],3,FALSE)</f>
        <v>India</v>
      </c>
      <c r="L1041" t="s">
        <v>9</v>
      </c>
      <c r="M1041">
        <v>5</v>
      </c>
      <c r="N1041" s="10" t="str">
        <f>VLOOKUP(tblSalaries[[#This Row],[Years of Experience]],Table3[#Data],2,FALSE)</f>
        <v>4-6</v>
      </c>
      <c r="O1041" s="10">
        <f>VLOOKUP(tblSalaries[[#This Row],[How many hours of a day you work on Excel]],Table8[#Data],2,FALSE)</f>
        <v>5</v>
      </c>
    </row>
    <row r="1042" spans="2:15" ht="15" customHeight="1" x14ac:dyDescent="0.2">
      <c r="B1042" t="s">
        <v>2599</v>
      </c>
      <c r="C1042" s="1">
        <v>41055.374247685184</v>
      </c>
      <c r="D1042" s="4" t="s">
        <v>701</v>
      </c>
      <c r="E1042">
        <v>240000</v>
      </c>
      <c r="F1042" t="s">
        <v>40</v>
      </c>
      <c r="G1042" s="10">
        <f>tblSalaries[[#This Row],[clean Salary (in local currency)]]*VLOOKUP(tblSalaries[[#This Row],[Currency]],tblXrate[#Data],2,FALSE)/1000</f>
        <v>4.2739000049862161</v>
      </c>
      <c r="H1042" t="s">
        <v>702</v>
      </c>
      <c r="I1042" t="s">
        <v>20</v>
      </c>
      <c r="J1042" t="s">
        <v>8</v>
      </c>
      <c r="K1042" s="10" t="str">
        <f>VLOOKUP(tblSalaries[[#This Row],[Where do you work]],tblCountries[[Actual]:[Mapping2]],3,FALSE)</f>
        <v>India</v>
      </c>
      <c r="L1042" t="s">
        <v>18</v>
      </c>
      <c r="M1042">
        <v>5</v>
      </c>
      <c r="N1042" s="10" t="str">
        <f>VLOOKUP(tblSalaries[[#This Row],[Years of Experience]],Table3[#Data],2,FALSE)</f>
        <v>4-6</v>
      </c>
      <c r="O1042" s="10">
        <f>VLOOKUP(tblSalaries[[#This Row],[How many hours of a day you work on Excel]],Table8[#Data],2,FALSE)</f>
        <v>2.5</v>
      </c>
    </row>
    <row r="1043" spans="2:15" ht="15" customHeight="1" x14ac:dyDescent="0.2">
      <c r="B1043" t="s">
        <v>3048</v>
      </c>
      <c r="C1043" s="1">
        <v>41057.614189814813</v>
      </c>
      <c r="D1043" s="4" t="s">
        <v>1201</v>
      </c>
      <c r="E1043">
        <v>200000</v>
      </c>
      <c r="F1043" t="s">
        <v>40</v>
      </c>
      <c r="G1043" s="10">
        <f>tblSalaries[[#This Row],[clean Salary (in local currency)]]*VLOOKUP(tblSalaries[[#This Row],[Currency]],tblXrate[#Data],2,FALSE)/1000</f>
        <v>3.5615833374885137</v>
      </c>
      <c r="H1043" t="s">
        <v>1202</v>
      </c>
      <c r="I1043" t="s">
        <v>52</v>
      </c>
      <c r="J1043" t="s">
        <v>8</v>
      </c>
      <c r="K1043" s="10" t="str">
        <f>VLOOKUP(tblSalaries[[#This Row],[Where do you work]],tblCountries[[Actual]:[Mapping2]],3,FALSE)</f>
        <v>India</v>
      </c>
      <c r="L1043" t="s">
        <v>18</v>
      </c>
      <c r="M1043">
        <v>5</v>
      </c>
      <c r="N1043" s="10" t="str">
        <f>VLOOKUP(tblSalaries[[#This Row],[Years of Experience]],Table3[#Data],2,FALSE)</f>
        <v>4-6</v>
      </c>
      <c r="O1043" s="10">
        <f>VLOOKUP(tblSalaries[[#This Row],[How many hours of a day you work on Excel]],Table8[#Data],2,FALSE)</f>
        <v>2.5</v>
      </c>
    </row>
    <row r="1044" spans="2:15" ht="15" customHeight="1" x14ac:dyDescent="0.2">
      <c r="B1044" t="s">
        <v>3650</v>
      </c>
      <c r="C1044" s="1">
        <v>41065.295277777775</v>
      </c>
      <c r="D1044" s="4" t="s">
        <v>1821</v>
      </c>
      <c r="E1044">
        <v>192000</v>
      </c>
      <c r="F1044" t="s">
        <v>40</v>
      </c>
      <c r="G1044" s="10">
        <f>tblSalaries[[#This Row],[clean Salary (in local currency)]]*VLOOKUP(tblSalaries[[#This Row],[Currency]],tblXrate[#Data],2,FALSE)/1000</f>
        <v>3.4191200039889731</v>
      </c>
      <c r="H1044" t="s">
        <v>839</v>
      </c>
      <c r="I1044" t="s">
        <v>20</v>
      </c>
      <c r="J1044" t="s">
        <v>8</v>
      </c>
      <c r="K1044" s="10" t="str">
        <f>VLOOKUP(tblSalaries[[#This Row],[Where do you work]],tblCountries[[Actual]:[Mapping2]],3,FALSE)</f>
        <v>India</v>
      </c>
      <c r="L1044" t="s">
        <v>9</v>
      </c>
      <c r="M1044">
        <v>5</v>
      </c>
      <c r="N1044" s="10" t="str">
        <f>VLOOKUP(tblSalaries[[#This Row],[Years of Experience]],Table3[#Data],2,FALSE)</f>
        <v>4-6</v>
      </c>
      <c r="O1044" s="10">
        <f>VLOOKUP(tblSalaries[[#This Row],[How many hours of a day you work on Excel]],Table8[#Data],2,FALSE)</f>
        <v>5</v>
      </c>
    </row>
    <row r="1045" spans="2:15" ht="15" customHeight="1" x14ac:dyDescent="0.2">
      <c r="B1045" t="s">
        <v>3518</v>
      </c>
      <c r="C1045" s="1">
        <v>41060.73233796296</v>
      </c>
      <c r="D1045" s="4" t="s">
        <v>1695</v>
      </c>
      <c r="E1045">
        <v>180000</v>
      </c>
      <c r="F1045" t="s">
        <v>40</v>
      </c>
      <c r="G1045" s="10">
        <f>tblSalaries[[#This Row],[clean Salary (in local currency)]]*VLOOKUP(tblSalaries[[#This Row],[Currency]],tblXrate[#Data],2,FALSE)/1000</f>
        <v>3.2054250037396623</v>
      </c>
      <c r="H1045" t="s">
        <v>1696</v>
      </c>
      <c r="I1045" t="s">
        <v>52</v>
      </c>
      <c r="J1045" t="s">
        <v>8</v>
      </c>
      <c r="K1045" s="10" t="str">
        <f>VLOOKUP(tblSalaries[[#This Row],[Where do you work]],tblCountries[[Actual]:[Mapping2]],3,FALSE)</f>
        <v>India</v>
      </c>
      <c r="L1045" t="s">
        <v>9</v>
      </c>
      <c r="M1045">
        <v>5</v>
      </c>
      <c r="N1045" s="10" t="str">
        <f>VLOOKUP(tblSalaries[[#This Row],[Years of Experience]],Table3[#Data],2,FALSE)</f>
        <v>4-6</v>
      </c>
      <c r="O1045" s="10">
        <f>VLOOKUP(tblSalaries[[#This Row],[How many hours of a day you work on Excel]],Table8[#Data],2,FALSE)</f>
        <v>5</v>
      </c>
    </row>
    <row r="1046" spans="2:15" ht="15" customHeight="1" x14ac:dyDescent="0.2">
      <c r="B1046" t="s">
        <v>3113</v>
      </c>
      <c r="C1046" s="1">
        <v>41057.753622685188</v>
      </c>
      <c r="D1046" s="4">
        <v>150252</v>
      </c>
      <c r="E1046">
        <v>150252</v>
      </c>
      <c r="F1046" t="s">
        <v>40</v>
      </c>
      <c r="G1046" s="10">
        <f>tblSalaries[[#This Row],[clean Salary (in local currency)]]*VLOOKUP(tblSalaries[[#This Row],[Currency]],tblXrate[#Data],2,FALSE)/1000</f>
        <v>2.6756750981216211</v>
      </c>
      <c r="H1046" t="s">
        <v>1266</v>
      </c>
      <c r="I1046" t="s">
        <v>52</v>
      </c>
      <c r="J1046" t="s">
        <v>8</v>
      </c>
      <c r="K1046" s="10" t="str">
        <f>VLOOKUP(tblSalaries[[#This Row],[Where do you work]],tblCountries[[Actual]:[Mapping2]],3,FALSE)</f>
        <v>India</v>
      </c>
      <c r="L1046" t="s">
        <v>18</v>
      </c>
      <c r="M1046">
        <v>5</v>
      </c>
      <c r="N1046" s="10" t="str">
        <f>VLOOKUP(tblSalaries[[#This Row],[Years of Experience]],Table3[#Data],2,FALSE)</f>
        <v>4-6</v>
      </c>
      <c r="O1046" s="10">
        <f>VLOOKUP(tblSalaries[[#This Row],[How many hours of a day you work on Excel]],Table8[#Data],2,FALSE)</f>
        <v>2.5</v>
      </c>
    </row>
    <row r="1047" spans="2:15" ht="15" customHeight="1" x14ac:dyDescent="0.2">
      <c r="B1047" t="s">
        <v>2643</v>
      </c>
      <c r="C1047" s="1">
        <v>41055.503877314812</v>
      </c>
      <c r="D1047" s="4">
        <v>150000</v>
      </c>
      <c r="E1047">
        <v>150000</v>
      </c>
      <c r="F1047" t="s">
        <v>40</v>
      </c>
      <c r="G1047" s="10">
        <f>tblSalaries[[#This Row],[clean Salary (in local currency)]]*VLOOKUP(tblSalaries[[#This Row],[Currency]],tblXrate[#Data],2,FALSE)/1000</f>
        <v>2.6711875031163852</v>
      </c>
      <c r="H1047" t="s">
        <v>749</v>
      </c>
      <c r="I1047" t="s">
        <v>52</v>
      </c>
      <c r="J1047" t="s">
        <v>8</v>
      </c>
      <c r="K1047" s="10" t="str">
        <f>VLOOKUP(tblSalaries[[#This Row],[Where do you work]],tblCountries[[Actual]:[Mapping2]],3,FALSE)</f>
        <v>India</v>
      </c>
      <c r="L1047" t="s">
        <v>18</v>
      </c>
      <c r="M1047">
        <v>5</v>
      </c>
      <c r="N1047" s="10" t="str">
        <f>VLOOKUP(tblSalaries[[#This Row],[Years of Experience]],Table3[#Data],2,FALSE)</f>
        <v>4-6</v>
      </c>
      <c r="O1047" s="10">
        <f>VLOOKUP(tblSalaries[[#This Row],[How many hours of a day you work on Excel]],Table8[#Data],2,FALSE)</f>
        <v>2.5</v>
      </c>
    </row>
    <row r="1048" spans="2:15" ht="15" customHeight="1" x14ac:dyDescent="0.2">
      <c r="B1048" t="s">
        <v>2887</v>
      </c>
      <c r="C1048" s="1">
        <v>41056.616215277776</v>
      </c>
      <c r="D1048" s="4">
        <v>120000</v>
      </c>
      <c r="E1048">
        <v>120000</v>
      </c>
      <c r="F1048" t="s">
        <v>40</v>
      </c>
      <c r="G1048" s="10">
        <f>tblSalaries[[#This Row],[clean Salary (in local currency)]]*VLOOKUP(tblSalaries[[#This Row],[Currency]],tblXrate[#Data],2,FALSE)/1000</f>
        <v>2.1369500024931081</v>
      </c>
      <c r="H1048" t="s">
        <v>1037</v>
      </c>
      <c r="I1048" t="s">
        <v>52</v>
      </c>
      <c r="J1048" t="s">
        <v>8</v>
      </c>
      <c r="K1048" s="10" t="str">
        <f>VLOOKUP(tblSalaries[[#This Row],[Where do you work]],tblCountries[[Actual]:[Mapping2]],3,FALSE)</f>
        <v>India</v>
      </c>
      <c r="L1048" t="s">
        <v>9</v>
      </c>
      <c r="M1048">
        <v>5</v>
      </c>
      <c r="N1048" s="10" t="str">
        <f>VLOOKUP(tblSalaries[[#This Row],[Years of Experience]],Table3[#Data],2,FALSE)</f>
        <v>4-6</v>
      </c>
      <c r="O1048" s="10">
        <f>VLOOKUP(tblSalaries[[#This Row],[How many hours of a day you work on Excel]],Table8[#Data],2,FALSE)</f>
        <v>5</v>
      </c>
    </row>
    <row r="1049" spans="2:15" ht="15" customHeight="1" x14ac:dyDescent="0.2">
      <c r="B1049" t="s">
        <v>3016</v>
      </c>
      <c r="C1049" s="1">
        <v>41057.541655092595</v>
      </c>
      <c r="D1049" s="4">
        <v>18000</v>
      </c>
      <c r="E1049">
        <v>18000</v>
      </c>
      <c r="F1049" t="s">
        <v>6</v>
      </c>
      <c r="G1049" s="10">
        <f>tblSalaries[[#This Row],[clean Salary (in local currency)]]*VLOOKUP(tblSalaries[[#This Row],[Currency]],tblXrate[#Data],2,FALSE)/1000</f>
        <v>18</v>
      </c>
      <c r="H1049" t="s">
        <v>1171</v>
      </c>
      <c r="I1049" t="s">
        <v>52</v>
      </c>
      <c r="J1049" t="s">
        <v>8</v>
      </c>
      <c r="K1049" s="10" t="str">
        <f>VLOOKUP(tblSalaries[[#This Row],[Where do you work]],tblCountries[[Actual]:[Mapping2]],3,FALSE)</f>
        <v>India</v>
      </c>
      <c r="L1049" t="s">
        <v>18</v>
      </c>
      <c r="M1049">
        <v>4.5999999999999996</v>
      </c>
      <c r="N1049" s="10" t="str">
        <f>VLOOKUP(tblSalaries[[#This Row],[Years of Experience]],Table3[#Data],2,FALSE)</f>
        <v>4-6</v>
      </c>
      <c r="O1049" s="10">
        <f>VLOOKUP(tblSalaries[[#This Row],[How many hours of a day you work on Excel]],Table8[#Data],2,FALSE)</f>
        <v>2.5</v>
      </c>
    </row>
    <row r="1050" spans="2:15" ht="15" customHeight="1" x14ac:dyDescent="0.2">
      <c r="B1050" t="s">
        <v>3321</v>
      </c>
      <c r="C1050" s="1">
        <v>41058.741712962961</v>
      </c>
      <c r="D1050" s="4">
        <v>49500</v>
      </c>
      <c r="E1050">
        <v>49500</v>
      </c>
      <c r="F1050" t="s">
        <v>6</v>
      </c>
      <c r="G1050" s="10">
        <f>tblSalaries[[#This Row],[clean Salary (in local currency)]]*VLOOKUP(tblSalaries[[#This Row],[Currency]],tblXrate[#Data],2,FALSE)/1000</f>
        <v>49.5</v>
      </c>
      <c r="H1050" t="s">
        <v>118</v>
      </c>
      <c r="I1050" t="s">
        <v>20</v>
      </c>
      <c r="J1050" t="s">
        <v>15</v>
      </c>
      <c r="K1050" s="10" t="str">
        <f>VLOOKUP(tblSalaries[[#This Row],[Where do you work]],tblCountries[[Actual]:[Mapping2]],3,FALSE)</f>
        <v>USA</v>
      </c>
      <c r="L1050" t="s">
        <v>9</v>
      </c>
      <c r="M1050">
        <v>4.5</v>
      </c>
      <c r="N1050" s="10" t="str">
        <f>VLOOKUP(tblSalaries[[#This Row],[Years of Experience]],Table3[#Data],2,FALSE)</f>
        <v>4-6</v>
      </c>
      <c r="O1050" s="10">
        <f>VLOOKUP(tblSalaries[[#This Row],[How many hours of a day you work on Excel]],Table8[#Data],2,FALSE)</f>
        <v>5</v>
      </c>
    </row>
    <row r="1051" spans="2:15" ht="15" customHeight="1" x14ac:dyDescent="0.2">
      <c r="B1051" t="s">
        <v>2749</v>
      </c>
      <c r="C1051" s="1">
        <v>41055.701481481483</v>
      </c>
      <c r="D1051" s="4" t="s">
        <v>866</v>
      </c>
      <c r="E1051">
        <v>11000</v>
      </c>
      <c r="F1051" t="s">
        <v>6</v>
      </c>
      <c r="G1051" s="10">
        <f>tblSalaries[[#This Row],[clean Salary (in local currency)]]*VLOOKUP(tblSalaries[[#This Row],[Currency]],tblXrate[#Data],2,FALSE)/1000</f>
        <v>11</v>
      </c>
      <c r="H1051" t="s">
        <v>867</v>
      </c>
      <c r="I1051" t="s">
        <v>52</v>
      </c>
      <c r="J1051" t="s">
        <v>716</v>
      </c>
      <c r="K1051" s="10" t="str">
        <f>VLOOKUP(tblSalaries[[#This Row],[Where do you work]],tblCountries[[Actual]:[Mapping2]],3,FALSE)</f>
        <v>East&amp;South Asia</v>
      </c>
      <c r="L1051" t="s">
        <v>13</v>
      </c>
      <c r="M1051">
        <v>4.5</v>
      </c>
      <c r="N1051" s="10" t="str">
        <f>VLOOKUP(tblSalaries[[#This Row],[Years of Experience]],Table3[#Data],2,FALSE)</f>
        <v>4-6</v>
      </c>
      <c r="O1051" s="10">
        <f>VLOOKUP(tblSalaries[[#This Row],[How many hours of a day you work on Excel]],Table8[#Data],2,FALSE)</f>
        <v>8</v>
      </c>
    </row>
    <row r="1052" spans="2:15" ht="15" customHeight="1" x14ac:dyDescent="0.2">
      <c r="B1052" t="s">
        <v>2669</v>
      </c>
      <c r="C1052" s="1">
        <v>41055.541446759256</v>
      </c>
      <c r="D1052" s="4">
        <v>325000</v>
      </c>
      <c r="E1052">
        <v>325000</v>
      </c>
      <c r="F1052" t="s">
        <v>40</v>
      </c>
      <c r="G1052" s="10">
        <f>tblSalaries[[#This Row],[clean Salary (in local currency)]]*VLOOKUP(tblSalaries[[#This Row],[Currency]],tblXrate[#Data],2,FALSE)/1000</f>
        <v>5.7875729234188347</v>
      </c>
      <c r="H1052" t="s">
        <v>721</v>
      </c>
      <c r="I1052" t="s">
        <v>3999</v>
      </c>
      <c r="J1052" t="s">
        <v>8</v>
      </c>
      <c r="K1052" s="10" t="str">
        <f>VLOOKUP(tblSalaries[[#This Row],[Where do you work]],tblCountries[[Actual]:[Mapping2]],3,FALSE)</f>
        <v>India</v>
      </c>
      <c r="L1052" t="s">
        <v>13</v>
      </c>
      <c r="M1052">
        <v>4.5</v>
      </c>
      <c r="N1052" s="10" t="str">
        <f>VLOOKUP(tblSalaries[[#This Row],[Years of Experience]],Table3[#Data],2,FALSE)</f>
        <v>4-6</v>
      </c>
      <c r="O1052" s="10">
        <f>VLOOKUP(tblSalaries[[#This Row],[How many hours of a day you work on Excel]],Table8[#Data],2,FALSE)</f>
        <v>8</v>
      </c>
    </row>
    <row r="1053" spans="2:15" ht="15" customHeight="1" x14ac:dyDescent="0.2">
      <c r="B1053" t="s">
        <v>2938</v>
      </c>
      <c r="C1053" s="1">
        <v>41057.062025462961</v>
      </c>
      <c r="D1053" s="4">
        <v>3000</v>
      </c>
      <c r="E1053">
        <v>36000</v>
      </c>
      <c r="F1053" t="s">
        <v>6</v>
      </c>
      <c r="G1053" s="10">
        <f>tblSalaries[[#This Row],[clean Salary (in local currency)]]*VLOOKUP(tblSalaries[[#This Row],[Currency]],tblXrate[#Data],2,FALSE)/1000</f>
        <v>36</v>
      </c>
      <c r="H1053" t="s">
        <v>310</v>
      </c>
      <c r="I1053" t="s">
        <v>310</v>
      </c>
      <c r="J1053" t="s">
        <v>126</v>
      </c>
      <c r="K1053" s="10" t="str">
        <f>VLOOKUP(tblSalaries[[#This Row],[Where do you work]],tblCountries[[Actual]:[Mapping2]],3,FALSE)</f>
        <v>Middle East</v>
      </c>
      <c r="L1053" t="s">
        <v>9</v>
      </c>
      <c r="M1053">
        <v>4.5</v>
      </c>
      <c r="N1053" s="10" t="str">
        <f>VLOOKUP(tblSalaries[[#This Row],[Years of Experience]],Table3[#Data],2,FALSE)</f>
        <v>4-6</v>
      </c>
      <c r="O1053" s="10">
        <f>VLOOKUP(tblSalaries[[#This Row],[How many hours of a day you work on Excel]],Table8[#Data],2,FALSE)</f>
        <v>5</v>
      </c>
    </row>
    <row r="1054" spans="2:15" ht="15" customHeight="1" x14ac:dyDescent="0.2">
      <c r="B1054" t="s">
        <v>2668</v>
      </c>
      <c r="C1054" s="1">
        <v>41055.541122685187</v>
      </c>
      <c r="D1054" s="4">
        <v>10200</v>
      </c>
      <c r="E1054">
        <v>10200</v>
      </c>
      <c r="F1054" t="s">
        <v>6</v>
      </c>
      <c r="G1054" s="10">
        <f>tblSalaries[[#This Row],[clean Salary (in local currency)]]*VLOOKUP(tblSalaries[[#This Row],[Currency]],tblXrate[#Data],2,FALSE)/1000</f>
        <v>10.199999999999999</v>
      </c>
      <c r="H1054" t="s">
        <v>42</v>
      </c>
      <c r="I1054" t="s">
        <v>20</v>
      </c>
      <c r="J1054" t="s">
        <v>8</v>
      </c>
      <c r="K1054" s="10" t="str">
        <f>VLOOKUP(tblSalaries[[#This Row],[Where do you work]],tblCountries[[Actual]:[Mapping2]],3,FALSE)</f>
        <v>India</v>
      </c>
      <c r="L1054" t="s">
        <v>9</v>
      </c>
      <c r="M1054">
        <v>4.5</v>
      </c>
      <c r="N1054" s="10" t="str">
        <f>VLOOKUP(tblSalaries[[#This Row],[Years of Experience]],Table3[#Data],2,FALSE)</f>
        <v>4-6</v>
      </c>
      <c r="O1054" s="10">
        <f>VLOOKUP(tblSalaries[[#This Row],[How many hours of a day you work on Excel]],Table8[#Data],2,FALSE)</f>
        <v>5</v>
      </c>
    </row>
    <row r="1055" spans="2:15" ht="15" customHeight="1" x14ac:dyDescent="0.2">
      <c r="B1055" t="s">
        <v>2657</v>
      </c>
      <c r="C1055" s="1">
        <v>41055.523472222223</v>
      </c>
      <c r="D1055" s="4" t="s">
        <v>736</v>
      </c>
      <c r="E1055">
        <v>300000</v>
      </c>
      <c r="F1055" t="s">
        <v>40</v>
      </c>
      <c r="G1055" s="10">
        <f>tblSalaries[[#This Row],[clean Salary (in local currency)]]*VLOOKUP(tblSalaries[[#This Row],[Currency]],tblXrate[#Data],2,FALSE)/1000</f>
        <v>5.3423750062327704</v>
      </c>
      <c r="H1055" t="s">
        <v>763</v>
      </c>
      <c r="I1055" t="s">
        <v>20</v>
      </c>
      <c r="J1055" t="s">
        <v>8</v>
      </c>
      <c r="K1055" s="10" t="str">
        <f>VLOOKUP(tblSalaries[[#This Row],[Where do you work]],tblCountries[[Actual]:[Mapping2]],3,FALSE)</f>
        <v>India</v>
      </c>
      <c r="L1055" t="s">
        <v>9</v>
      </c>
      <c r="M1055">
        <v>4.5</v>
      </c>
      <c r="N1055" s="10" t="str">
        <f>VLOOKUP(tblSalaries[[#This Row],[Years of Experience]],Table3[#Data],2,FALSE)</f>
        <v>4-6</v>
      </c>
      <c r="O1055" s="10">
        <f>VLOOKUP(tblSalaries[[#This Row],[How many hours of a day you work on Excel]],Table8[#Data],2,FALSE)</f>
        <v>5</v>
      </c>
    </row>
    <row r="1056" spans="2:15" ht="15" customHeight="1" x14ac:dyDescent="0.2">
      <c r="B1056" t="s">
        <v>3287</v>
      </c>
      <c r="C1056" s="1">
        <v>41058.621863425928</v>
      </c>
      <c r="D1056" s="4" t="s">
        <v>1467</v>
      </c>
      <c r="E1056">
        <v>210000</v>
      </c>
      <c r="F1056" t="s">
        <v>40</v>
      </c>
      <c r="G1056" s="10">
        <f>tblSalaries[[#This Row],[clean Salary (in local currency)]]*VLOOKUP(tblSalaries[[#This Row],[Currency]],tblXrate[#Data],2,FALSE)/1000</f>
        <v>3.739662504362939</v>
      </c>
      <c r="H1056" t="s">
        <v>1468</v>
      </c>
      <c r="I1056" t="s">
        <v>3999</v>
      </c>
      <c r="J1056" t="s">
        <v>8</v>
      </c>
      <c r="K1056" s="10" t="str">
        <f>VLOOKUP(tblSalaries[[#This Row],[Where do you work]],tblCountries[[Actual]:[Mapping2]],3,FALSE)</f>
        <v>India</v>
      </c>
      <c r="L1056" t="s">
        <v>25</v>
      </c>
      <c r="M1056">
        <v>4.5</v>
      </c>
      <c r="N1056" s="10" t="str">
        <f>VLOOKUP(tblSalaries[[#This Row],[Years of Experience]],Table3[#Data],2,FALSE)</f>
        <v>4-6</v>
      </c>
      <c r="O1056" s="10">
        <f>VLOOKUP(tblSalaries[[#This Row],[How many hours of a day you work on Excel]],Table8[#Data],2,FALSE)</f>
        <v>1.5</v>
      </c>
    </row>
    <row r="1057" spans="2:15" ht="15" customHeight="1" x14ac:dyDescent="0.2">
      <c r="B1057" t="s">
        <v>2690</v>
      </c>
      <c r="C1057" s="1">
        <v>41055.563425925924</v>
      </c>
      <c r="D1057" s="4" t="s">
        <v>802</v>
      </c>
      <c r="E1057">
        <v>150000</v>
      </c>
      <c r="F1057" t="s">
        <v>40</v>
      </c>
      <c r="G1057" s="10">
        <f>tblSalaries[[#This Row],[clean Salary (in local currency)]]*VLOOKUP(tblSalaries[[#This Row],[Currency]],tblXrate[#Data],2,FALSE)/1000</f>
        <v>2.6711875031163852</v>
      </c>
      <c r="H1057" t="s">
        <v>803</v>
      </c>
      <c r="I1057" t="s">
        <v>4001</v>
      </c>
      <c r="J1057" t="s">
        <v>8</v>
      </c>
      <c r="K1057" s="10" t="str">
        <f>VLOOKUP(tblSalaries[[#This Row],[Where do you work]],tblCountries[[Actual]:[Mapping2]],3,FALSE)</f>
        <v>India</v>
      </c>
      <c r="L1057" t="s">
        <v>9</v>
      </c>
      <c r="M1057">
        <v>4.5</v>
      </c>
      <c r="N1057" s="10" t="str">
        <f>VLOOKUP(tblSalaries[[#This Row],[Years of Experience]],Table3[#Data],2,FALSE)</f>
        <v>4-6</v>
      </c>
      <c r="O1057" s="10">
        <f>VLOOKUP(tblSalaries[[#This Row],[How many hours of a day you work on Excel]],Table8[#Data],2,FALSE)</f>
        <v>5</v>
      </c>
    </row>
    <row r="1058" spans="2:15" ht="15" customHeight="1" x14ac:dyDescent="0.2">
      <c r="B1058" t="s">
        <v>3887</v>
      </c>
      <c r="C1058" s="1">
        <v>41080.873877314814</v>
      </c>
      <c r="D1058" s="4">
        <v>8400</v>
      </c>
      <c r="E1058">
        <v>100800</v>
      </c>
      <c r="F1058" t="s">
        <v>6</v>
      </c>
      <c r="G1058" s="10">
        <f>tblSalaries[[#This Row],[clean Salary (in local currency)]]*VLOOKUP(tblSalaries[[#This Row],[Currency]],tblXrate[#Data],2,FALSE)/1000</f>
        <v>100.8</v>
      </c>
      <c r="H1058" t="s">
        <v>1741</v>
      </c>
      <c r="I1058" t="s">
        <v>4001</v>
      </c>
      <c r="J1058" t="s">
        <v>2004</v>
      </c>
      <c r="K1058" s="10" t="str">
        <f>VLOOKUP(tblSalaries[[#This Row],[Where do you work]],tblCountries[[Actual]:[Mapping2]],3,FALSE)</f>
        <v>Middle East</v>
      </c>
      <c r="L1058" t="s">
        <v>9</v>
      </c>
      <c r="M1058">
        <v>4</v>
      </c>
      <c r="N1058" s="10" t="str">
        <f>VLOOKUP(tblSalaries[[#This Row],[Years of Experience]],Table3[#Data],2,FALSE)</f>
        <v>4-6</v>
      </c>
      <c r="O1058" s="10">
        <f>VLOOKUP(tblSalaries[[#This Row],[How many hours of a day you work on Excel]],Table8[#Data],2,FALSE)</f>
        <v>5</v>
      </c>
    </row>
    <row r="1059" spans="2:15" ht="15" customHeight="1" x14ac:dyDescent="0.2">
      <c r="B1059" t="s">
        <v>3611</v>
      </c>
      <c r="C1059" s="1">
        <v>41063.518831018519</v>
      </c>
      <c r="D1059" s="4">
        <v>100000</v>
      </c>
      <c r="E1059">
        <v>100000</v>
      </c>
      <c r="F1059" t="s">
        <v>6</v>
      </c>
      <c r="G1059" s="10">
        <f>tblSalaries[[#This Row],[clean Salary (in local currency)]]*VLOOKUP(tblSalaries[[#This Row],[Currency]],tblXrate[#Data],2,FALSE)/1000</f>
        <v>100</v>
      </c>
      <c r="H1059" t="s">
        <v>356</v>
      </c>
      <c r="I1059" t="s">
        <v>356</v>
      </c>
      <c r="J1059" t="s">
        <v>15</v>
      </c>
      <c r="K1059" s="10" t="str">
        <f>VLOOKUP(tblSalaries[[#This Row],[Where do you work]],tblCountries[[Actual]:[Mapping2]],3,FALSE)</f>
        <v>USA</v>
      </c>
      <c r="L1059" t="s">
        <v>18</v>
      </c>
      <c r="M1059">
        <v>4</v>
      </c>
      <c r="N1059" s="10" t="str">
        <f>VLOOKUP(tblSalaries[[#This Row],[Years of Experience]],Table3[#Data],2,FALSE)</f>
        <v>4-6</v>
      </c>
      <c r="O1059" s="10">
        <f>VLOOKUP(tblSalaries[[#This Row],[How many hours of a day you work on Excel]],Table8[#Data],2,FALSE)</f>
        <v>2.5</v>
      </c>
    </row>
    <row r="1060" spans="2:15" ht="15" customHeight="1" x14ac:dyDescent="0.2">
      <c r="B1060" t="s">
        <v>2941</v>
      </c>
      <c r="C1060" s="1">
        <v>41057.100844907407</v>
      </c>
      <c r="D1060" s="4">
        <v>75000</v>
      </c>
      <c r="E1060">
        <v>75000</v>
      </c>
      <c r="F1060" t="s">
        <v>22</v>
      </c>
      <c r="G1060" s="10">
        <f>tblSalaries[[#This Row],[clean Salary (in local currency)]]*VLOOKUP(tblSalaries[[#This Row],[Currency]],tblXrate[#Data],2,FALSE)/1000</f>
        <v>95.279957924370578</v>
      </c>
      <c r="H1060" t="s">
        <v>1090</v>
      </c>
      <c r="I1060" t="s">
        <v>20</v>
      </c>
      <c r="J1060" t="s">
        <v>628</v>
      </c>
      <c r="K1060" s="10" t="str">
        <f>VLOOKUP(tblSalaries[[#This Row],[Where do you work]],tblCountries[[Actual]:[Mapping2]],3,FALSE)</f>
        <v>EU-16</v>
      </c>
      <c r="L1060" t="s">
        <v>9</v>
      </c>
      <c r="M1060">
        <v>4</v>
      </c>
      <c r="N1060" s="10" t="str">
        <f>VLOOKUP(tblSalaries[[#This Row],[Years of Experience]],Table3[#Data],2,FALSE)</f>
        <v>4-6</v>
      </c>
      <c r="O1060" s="10">
        <f>VLOOKUP(tblSalaries[[#This Row],[How many hours of a day you work on Excel]],Table8[#Data],2,FALSE)</f>
        <v>5</v>
      </c>
    </row>
    <row r="1061" spans="2:15" ht="15" customHeight="1" x14ac:dyDescent="0.2">
      <c r="B1061" t="s">
        <v>3145</v>
      </c>
      <c r="C1061" s="1">
        <v>41057.934074074074</v>
      </c>
      <c r="D1061" s="4" t="s">
        <v>1303</v>
      </c>
      <c r="E1061">
        <v>81600</v>
      </c>
      <c r="F1061" t="s">
        <v>6</v>
      </c>
      <c r="G1061" s="10">
        <f>tblSalaries[[#This Row],[clean Salary (in local currency)]]*VLOOKUP(tblSalaries[[#This Row],[Currency]],tblXrate[#Data],2,FALSE)/1000</f>
        <v>81.599999999999994</v>
      </c>
      <c r="H1061" t="s">
        <v>1304</v>
      </c>
      <c r="I1061" t="s">
        <v>20</v>
      </c>
      <c r="J1061" t="s">
        <v>71</v>
      </c>
      <c r="K1061" s="10" t="str">
        <f>VLOOKUP(tblSalaries[[#This Row],[Where do you work]],tblCountries[[Actual]:[Mapping2]],3,FALSE)</f>
        <v>UK</v>
      </c>
      <c r="L1061" t="s">
        <v>9</v>
      </c>
      <c r="M1061">
        <v>4</v>
      </c>
      <c r="N1061" s="10" t="str">
        <f>VLOOKUP(tblSalaries[[#This Row],[Years of Experience]],Table3[#Data],2,FALSE)</f>
        <v>4-6</v>
      </c>
      <c r="O1061" s="10">
        <f>VLOOKUP(tblSalaries[[#This Row],[How many hours of a day you work on Excel]],Table8[#Data],2,FALSE)</f>
        <v>5</v>
      </c>
    </row>
    <row r="1062" spans="2:15" ht="15" customHeight="1" x14ac:dyDescent="0.2">
      <c r="B1062" t="s">
        <v>3107</v>
      </c>
      <c r="C1062" s="1">
        <v>41057.737627314818</v>
      </c>
      <c r="D1062" s="4">
        <v>5000</v>
      </c>
      <c r="E1062">
        <v>60000</v>
      </c>
      <c r="F1062" t="s">
        <v>22</v>
      </c>
      <c r="G1062" s="10">
        <f>tblSalaries[[#This Row],[clean Salary (in local currency)]]*VLOOKUP(tblSalaries[[#This Row],[Currency]],tblXrate[#Data],2,FALSE)/1000</f>
        <v>76.223966339496471</v>
      </c>
      <c r="H1062" t="s">
        <v>1259</v>
      </c>
      <c r="I1062" t="s">
        <v>52</v>
      </c>
      <c r="J1062" t="s">
        <v>515</v>
      </c>
      <c r="K1062" s="10" t="str">
        <f>VLOOKUP(tblSalaries[[#This Row],[Where do you work]],tblCountries[[Actual]:[Mapping2]],3,FALSE)</f>
        <v>EU-16</v>
      </c>
      <c r="L1062" t="s">
        <v>25</v>
      </c>
      <c r="M1062">
        <v>4</v>
      </c>
      <c r="N1062" s="10" t="str">
        <f>VLOOKUP(tblSalaries[[#This Row],[Years of Experience]],Table3[#Data],2,FALSE)</f>
        <v>4-6</v>
      </c>
      <c r="O1062" s="10">
        <f>VLOOKUP(tblSalaries[[#This Row],[How many hours of a day you work on Excel]],Table8[#Data],2,FALSE)</f>
        <v>1.5</v>
      </c>
    </row>
    <row r="1063" spans="2:15" ht="15" customHeight="1" x14ac:dyDescent="0.2">
      <c r="B1063" t="s">
        <v>3307</v>
      </c>
      <c r="C1063" s="1">
        <v>41058.693877314814</v>
      </c>
      <c r="D1063" s="4" t="s">
        <v>1249</v>
      </c>
      <c r="E1063">
        <v>45000</v>
      </c>
      <c r="F1063" t="s">
        <v>69</v>
      </c>
      <c r="G1063" s="10">
        <f>tblSalaries[[#This Row],[clean Salary (in local currency)]]*VLOOKUP(tblSalaries[[#This Row],[Currency]],tblXrate[#Data],2,FALSE)/1000</f>
        <v>70.928022243027783</v>
      </c>
      <c r="H1063" t="s">
        <v>76</v>
      </c>
      <c r="I1063" t="s">
        <v>356</v>
      </c>
      <c r="J1063" t="s">
        <v>71</v>
      </c>
      <c r="K1063" s="10" t="str">
        <f>VLOOKUP(tblSalaries[[#This Row],[Where do you work]],tblCountries[[Actual]:[Mapping2]],3,FALSE)</f>
        <v>UK</v>
      </c>
      <c r="L1063" t="s">
        <v>18</v>
      </c>
      <c r="M1063">
        <v>4</v>
      </c>
      <c r="N1063" s="10" t="str">
        <f>VLOOKUP(tblSalaries[[#This Row],[Years of Experience]],Table3[#Data],2,FALSE)</f>
        <v>4-6</v>
      </c>
      <c r="O1063" s="10">
        <f>VLOOKUP(tblSalaries[[#This Row],[How many hours of a day you work on Excel]],Table8[#Data],2,FALSE)</f>
        <v>2.5</v>
      </c>
    </row>
    <row r="1064" spans="2:15" ht="15" customHeight="1" x14ac:dyDescent="0.2">
      <c r="B1064" t="s">
        <v>2932</v>
      </c>
      <c r="C1064" s="1">
        <v>41057.012106481481</v>
      </c>
      <c r="D1064" s="4">
        <v>70000</v>
      </c>
      <c r="E1064">
        <v>70000</v>
      </c>
      <c r="F1064" t="s">
        <v>6</v>
      </c>
      <c r="G1064" s="10">
        <f>tblSalaries[[#This Row],[clean Salary (in local currency)]]*VLOOKUP(tblSalaries[[#This Row],[Currency]],tblXrate[#Data],2,FALSE)/1000</f>
        <v>70</v>
      </c>
      <c r="H1064" t="s">
        <v>1081</v>
      </c>
      <c r="I1064" t="s">
        <v>52</v>
      </c>
      <c r="J1064" t="s">
        <v>15</v>
      </c>
      <c r="K1064" s="10" t="str">
        <f>VLOOKUP(tblSalaries[[#This Row],[Where do you work]],tblCountries[[Actual]:[Mapping2]],3,FALSE)</f>
        <v>USA</v>
      </c>
      <c r="L1064" t="s">
        <v>9</v>
      </c>
      <c r="M1064">
        <v>4</v>
      </c>
      <c r="N1064" s="10" t="str">
        <f>VLOOKUP(tblSalaries[[#This Row],[Years of Experience]],Table3[#Data],2,FALSE)</f>
        <v>4-6</v>
      </c>
      <c r="O1064" s="10">
        <f>VLOOKUP(tblSalaries[[#This Row],[How many hours of a day you work on Excel]],Table8[#Data],2,FALSE)</f>
        <v>5</v>
      </c>
    </row>
    <row r="1065" spans="2:15" ht="15" customHeight="1" x14ac:dyDescent="0.2">
      <c r="B1065" t="s">
        <v>2964</v>
      </c>
      <c r="C1065" s="1">
        <v>41057.314918981479</v>
      </c>
      <c r="D1065" s="4">
        <v>65000</v>
      </c>
      <c r="E1065">
        <v>65000</v>
      </c>
      <c r="F1065" t="s">
        <v>82</v>
      </c>
      <c r="G1065" s="10">
        <f>tblSalaries[[#This Row],[clean Salary (in local currency)]]*VLOOKUP(tblSalaries[[#This Row],[Currency]],tblXrate[#Data],2,FALSE)/1000</f>
        <v>66.29412766617132</v>
      </c>
      <c r="H1065" t="s">
        <v>153</v>
      </c>
      <c r="I1065" t="s">
        <v>20</v>
      </c>
      <c r="J1065" t="s">
        <v>84</v>
      </c>
      <c r="K1065" s="10" t="str">
        <f>VLOOKUP(tblSalaries[[#This Row],[Where do you work]],tblCountries[[Actual]:[Mapping2]],3,FALSE)</f>
        <v>Australia &amp; NZ</v>
      </c>
      <c r="L1065" t="s">
        <v>9</v>
      </c>
      <c r="M1065">
        <v>4</v>
      </c>
      <c r="N1065" s="10" t="str">
        <f>VLOOKUP(tblSalaries[[#This Row],[Years of Experience]],Table3[#Data],2,FALSE)</f>
        <v>4-6</v>
      </c>
      <c r="O1065" s="10">
        <f>VLOOKUP(tblSalaries[[#This Row],[How many hours of a day you work on Excel]],Table8[#Data],2,FALSE)</f>
        <v>5</v>
      </c>
    </row>
    <row r="1066" spans="2:15" ht="15" customHeight="1" x14ac:dyDescent="0.2">
      <c r="B1066" t="s">
        <v>2591</v>
      </c>
      <c r="C1066" s="1">
        <v>41055.354166666664</v>
      </c>
      <c r="D1066" s="4" t="s">
        <v>281</v>
      </c>
      <c r="E1066">
        <v>50000</v>
      </c>
      <c r="F1066" t="s">
        <v>22</v>
      </c>
      <c r="G1066" s="10">
        <f>tblSalaries[[#This Row],[clean Salary (in local currency)]]*VLOOKUP(tblSalaries[[#This Row],[Currency]],tblXrate[#Data],2,FALSE)/1000</f>
        <v>63.519971949580388</v>
      </c>
      <c r="H1066" t="s">
        <v>20</v>
      </c>
      <c r="I1066" t="s">
        <v>20</v>
      </c>
      <c r="J1066" t="s">
        <v>24</v>
      </c>
      <c r="K1066" s="10" t="str">
        <f>VLOOKUP(tblSalaries[[#This Row],[Where do you work]],tblCountries[[Actual]:[Mapping2]],3,FALSE)</f>
        <v>EU-16</v>
      </c>
      <c r="L1066" t="s">
        <v>18</v>
      </c>
      <c r="M1066">
        <v>4</v>
      </c>
      <c r="N1066" s="10" t="str">
        <f>VLOOKUP(tblSalaries[[#This Row],[Years of Experience]],Table3[#Data],2,FALSE)</f>
        <v>4-6</v>
      </c>
      <c r="O1066" s="10">
        <f>VLOOKUP(tblSalaries[[#This Row],[How many hours of a day you work on Excel]],Table8[#Data],2,FALSE)</f>
        <v>2.5</v>
      </c>
    </row>
    <row r="1067" spans="2:15" ht="15" customHeight="1" x14ac:dyDescent="0.2">
      <c r="B1067" t="s">
        <v>3872</v>
      </c>
      <c r="C1067" s="1">
        <v>41079.879351851851</v>
      </c>
      <c r="D1067" s="4">
        <v>62000</v>
      </c>
      <c r="E1067">
        <v>62000</v>
      </c>
      <c r="F1067" t="s">
        <v>6</v>
      </c>
      <c r="G1067" s="10">
        <f>tblSalaries[[#This Row],[clean Salary (in local currency)]]*VLOOKUP(tblSalaries[[#This Row],[Currency]],tblXrate[#Data],2,FALSE)/1000</f>
        <v>62</v>
      </c>
      <c r="H1067" t="s">
        <v>20</v>
      </c>
      <c r="I1067" t="s">
        <v>20</v>
      </c>
      <c r="J1067" t="s">
        <v>15</v>
      </c>
      <c r="K1067" s="10" t="str">
        <f>VLOOKUP(tblSalaries[[#This Row],[Where do you work]],tblCountries[[Actual]:[Mapping2]],3,FALSE)</f>
        <v>USA</v>
      </c>
      <c r="L1067" t="s">
        <v>9</v>
      </c>
      <c r="M1067">
        <v>4</v>
      </c>
      <c r="N1067" s="10" t="str">
        <f>VLOOKUP(tblSalaries[[#This Row],[Years of Experience]],Table3[#Data],2,FALSE)</f>
        <v>4-6</v>
      </c>
      <c r="O1067" s="10">
        <f>VLOOKUP(tblSalaries[[#This Row],[How many hours of a day you work on Excel]],Table8[#Data],2,FALSE)</f>
        <v>5</v>
      </c>
    </row>
    <row r="1068" spans="2:15" ht="15" customHeight="1" x14ac:dyDescent="0.2">
      <c r="B1068" t="s">
        <v>3125</v>
      </c>
      <c r="C1068" s="1">
        <v>41057.805451388886</v>
      </c>
      <c r="D1068" s="4">
        <v>5000</v>
      </c>
      <c r="E1068">
        <v>60000</v>
      </c>
      <c r="F1068" t="s">
        <v>6</v>
      </c>
      <c r="G1068" s="10">
        <f>tblSalaries[[#This Row],[clean Salary (in local currency)]]*VLOOKUP(tblSalaries[[#This Row],[Currency]],tblXrate[#Data],2,FALSE)/1000</f>
        <v>60</v>
      </c>
      <c r="H1068" t="s">
        <v>1278</v>
      </c>
      <c r="I1068" t="s">
        <v>20</v>
      </c>
      <c r="J1068" t="s">
        <v>15</v>
      </c>
      <c r="K1068" s="10" t="str">
        <f>VLOOKUP(tblSalaries[[#This Row],[Where do you work]],tblCountries[[Actual]:[Mapping2]],3,FALSE)</f>
        <v>USA</v>
      </c>
      <c r="L1068" t="s">
        <v>18</v>
      </c>
      <c r="M1068">
        <v>4</v>
      </c>
      <c r="N1068" s="10" t="str">
        <f>VLOOKUP(tblSalaries[[#This Row],[Years of Experience]],Table3[#Data],2,FALSE)</f>
        <v>4-6</v>
      </c>
      <c r="O1068" s="10">
        <f>VLOOKUP(tblSalaries[[#This Row],[How many hours of a day you work on Excel]],Table8[#Data],2,FALSE)</f>
        <v>2.5</v>
      </c>
    </row>
    <row r="1069" spans="2:15" ht="15" customHeight="1" x14ac:dyDescent="0.2">
      <c r="B1069" t="s">
        <v>3433</v>
      </c>
      <c r="C1069" s="1">
        <v>41059.570613425924</v>
      </c>
      <c r="D1069" s="4">
        <v>60000</v>
      </c>
      <c r="E1069">
        <v>60000</v>
      </c>
      <c r="F1069" t="s">
        <v>6</v>
      </c>
      <c r="G1069" s="10">
        <f>tblSalaries[[#This Row],[clean Salary (in local currency)]]*VLOOKUP(tblSalaries[[#This Row],[Currency]],tblXrate[#Data],2,FALSE)/1000</f>
        <v>60</v>
      </c>
      <c r="H1069" t="s">
        <v>1605</v>
      </c>
      <c r="I1069" t="s">
        <v>52</v>
      </c>
      <c r="J1069" t="s">
        <v>15</v>
      </c>
      <c r="K1069" s="10" t="str">
        <f>VLOOKUP(tblSalaries[[#This Row],[Where do you work]],tblCountries[[Actual]:[Mapping2]],3,FALSE)</f>
        <v>USA</v>
      </c>
      <c r="L1069" t="s">
        <v>18</v>
      </c>
      <c r="M1069">
        <v>4</v>
      </c>
      <c r="N1069" s="10" t="str">
        <f>VLOOKUP(tblSalaries[[#This Row],[Years of Experience]],Table3[#Data],2,FALSE)</f>
        <v>4-6</v>
      </c>
      <c r="O1069" s="10">
        <f>VLOOKUP(tblSalaries[[#This Row],[How many hours of a day you work on Excel]],Table8[#Data],2,FALSE)</f>
        <v>2.5</v>
      </c>
    </row>
    <row r="1070" spans="2:15" ht="15" customHeight="1" x14ac:dyDescent="0.2">
      <c r="B1070" t="s">
        <v>3847</v>
      </c>
      <c r="C1070" s="1">
        <v>41077.485335648147</v>
      </c>
      <c r="D1070" s="4">
        <v>75000</v>
      </c>
      <c r="E1070">
        <v>75000</v>
      </c>
      <c r="F1070" t="s">
        <v>670</v>
      </c>
      <c r="G1070" s="10">
        <f>tblSalaries[[#This Row],[clean Salary (in local currency)]]*VLOOKUP(tblSalaries[[#This Row],[Currency]],tblXrate[#Data],2,FALSE)/1000</f>
        <v>59.81910702037041</v>
      </c>
      <c r="H1070" t="s">
        <v>557</v>
      </c>
      <c r="I1070" t="s">
        <v>310</v>
      </c>
      <c r="J1070" t="s">
        <v>672</v>
      </c>
      <c r="K1070" s="10" t="str">
        <f>VLOOKUP(tblSalaries[[#This Row],[Where do you work]],tblCountries[[Actual]:[Mapping2]],3,FALSE)</f>
        <v>Australia &amp; NZ</v>
      </c>
      <c r="L1070" t="s">
        <v>9</v>
      </c>
      <c r="M1070">
        <v>4</v>
      </c>
      <c r="N1070" s="10" t="str">
        <f>VLOOKUP(tblSalaries[[#This Row],[Years of Experience]],Table3[#Data],2,FALSE)</f>
        <v>4-6</v>
      </c>
      <c r="O1070" s="10">
        <f>VLOOKUP(tblSalaries[[#This Row],[How many hours of a day you work on Excel]],Table8[#Data],2,FALSE)</f>
        <v>5</v>
      </c>
    </row>
    <row r="1071" spans="2:15" ht="15" customHeight="1" x14ac:dyDescent="0.2">
      <c r="B1071" t="s">
        <v>2939</v>
      </c>
      <c r="C1071" s="1">
        <v>41057.062835648147</v>
      </c>
      <c r="D1071" s="4">
        <v>57000</v>
      </c>
      <c r="E1071">
        <v>57000</v>
      </c>
      <c r="F1071" t="s">
        <v>6</v>
      </c>
      <c r="G1071" s="10">
        <f>tblSalaries[[#This Row],[clean Salary (in local currency)]]*VLOOKUP(tblSalaries[[#This Row],[Currency]],tblXrate[#Data],2,FALSE)/1000</f>
        <v>57</v>
      </c>
      <c r="H1071" t="s">
        <v>1088</v>
      </c>
      <c r="I1071" t="s">
        <v>279</v>
      </c>
      <c r="J1071" t="s">
        <v>15</v>
      </c>
      <c r="K1071" s="10" t="str">
        <f>VLOOKUP(tblSalaries[[#This Row],[Where do you work]],tblCountries[[Actual]:[Mapping2]],3,FALSE)</f>
        <v>USA</v>
      </c>
      <c r="L1071" t="s">
        <v>18</v>
      </c>
      <c r="M1071">
        <v>4</v>
      </c>
      <c r="N1071" s="10" t="str">
        <f>VLOOKUP(tblSalaries[[#This Row],[Years of Experience]],Table3[#Data],2,FALSE)</f>
        <v>4-6</v>
      </c>
      <c r="O1071" s="10">
        <f>VLOOKUP(tblSalaries[[#This Row],[How many hours of a day you work on Excel]],Table8[#Data],2,FALSE)</f>
        <v>2.5</v>
      </c>
    </row>
    <row r="1072" spans="2:15" ht="15" customHeight="1" x14ac:dyDescent="0.2">
      <c r="B1072" t="s">
        <v>2974</v>
      </c>
      <c r="C1072" s="1">
        <v>41057.366423611114</v>
      </c>
      <c r="D1072" s="4" t="s">
        <v>1119</v>
      </c>
      <c r="E1072">
        <v>52000</v>
      </c>
      <c r="F1072" t="s">
        <v>82</v>
      </c>
      <c r="G1072" s="10">
        <f>tblSalaries[[#This Row],[clean Salary (in local currency)]]*VLOOKUP(tblSalaries[[#This Row],[Currency]],tblXrate[#Data],2,FALSE)/1000</f>
        <v>53.035302132937062</v>
      </c>
      <c r="H1072" t="s">
        <v>1120</v>
      </c>
      <c r="I1072" t="s">
        <v>20</v>
      </c>
      <c r="J1072" t="s">
        <v>84</v>
      </c>
      <c r="K1072" s="10" t="str">
        <f>VLOOKUP(tblSalaries[[#This Row],[Where do you work]],tblCountries[[Actual]:[Mapping2]],3,FALSE)</f>
        <v>Australia &amp; NZ</v>
      </c>
      <c r="L1072" t="s">
        <v>9</v>
      </c>
      <c r="M1072">
        <v>4</v>
      </c>
      <c r="N1072" s="10" t="str">
        <f>VLOOKUP(tblSalaries[[#This Row],[Years of Experience]],Table3[#Data],2,FALSE)</f>
        <v>4-6</v>
      </c>
      <c r="O1072" s="10">
        <f>VLOOKUP(tblSalaries[[#This Row],[How many hours of a day you work on Excel]],Table8[#Data],2,FALSE)</f>
        <v>5</v>
      </c>
    </row>
    <row r="1073" spans="2:15" ht="15" customHeight="1" x14ac:dyDescent="0.2">
      <c r="B1073" t="s">
        <v>3039</v>
      </c>
      <c r="C1073" s="1">
        <v>41057.598229166666</v>
      </c>
      <c r="D1073" s="4">
        <v>50000</v>
      </c>
      <c r="E1073">
        <v>50000</v>
      </c>
      <c r="F1073" t="s">
        <v>82</v>
      </c>
      <c r="G1073" s="10">
        <f>tblSalaries[[#This Row],[clean Salary (in local currency)]]*VLOOKUP(tblSalaries[[#This Row],[Currency]],tblXrate[#Data],2,FALSE)/1000</f>
        <v>50.995482820131784</v>
      </c>
      <c r="H1073" t="s">
        <v>1192</v>
      </c>
      <c r="I1073" t="s">
        <v>20</v>
      </c>
      <c r="J1073" t="s">
        <v>84</v>
      </c>
      <c r="K1073" s="10" t="str">
        <f>VLOOKUP(tblSalaries[[#This Row],[Where do you work]],tblCountries[[Actual]:[Mapping2]],3,FALSE)</f>
        <v>Australia &amp; NZ</v>
      </c>
      <c r="L1073" t="s">
        <v>9</v>
      </c>
      <c r="M1073">
        <v>4</v>
      </c>
      <c r="N1073" s="10" t="str">
        <f>VLOOKUP(tblSalaries[[#This Row],[Years of Experience]],Table3[#Data],2,FALSE)</f>
        <v>4-6</v>
      </c>
      <c r="O1073" s="10">
        <f>VLOOKUP(tblSalaries[[#This Row],[How many hours of a day you work on Excel]],Table8[#Data],2,FALSE)</f>
        <v>5</v>
      </c>
    </row>
    <row r="1074" spans="2:15" ht="15" customHeight="1" x14ac:dyDescent="0.2">
      <c r="B1074" t="s">
        <v>2872</v>
      </c>
      <c r="C1074" s="1">
        <v>41056.525717592594</v>
      </c>
      <c r="D1074" s="4">
        <v>40000</v>
      </c>
      <c r="E1074">
        <v>40000</v>
      </c>
      <c r="F1074" t="s">
        <v>22</v>
      </c>
      <c r="G1074" s="10">
        <f>tblSalaries[[#This Row],[clean Salary (in local currency)]]*VLOOKUP(tblSalaries[[#This Row],[Currency]],tblXrate[#Data],2,FALSE)/1000</f>
        <v>50.815977559664312</v>
      </c>
      <c r="H1074" t="s">
        <v>1014</v>
      </c>
      <c r="I1074" t="s">
        <v>20</v>
      </c>
      <c r="J1074" t="s">
        <v>628</v>
      </c>
      <c r="K1074" s="10" t="str">
        <f>VLOOKUP(tblSalaries[[#This Row],[Where do you work]],tblCountries[[Actual]:[Mapping2]],3,FALSE)</f>
        <v>EU-16</v>
      </c>
      <c r="L1074" t="s">
        <v>9</v>
      </c>
      <c r="M1074">
        <v>4</v>
      </c>
      <c r="N1074" s="10" t="str">
        <f>VLOOKUP(tblSalaries[[#This Row],[Years of Experience]],Table3[#Data],2,FALSE)</f>
        <v>4-6</v>
      </c>
      <c r="O1074" s="10">
        <f>VLOOKUP(tblSalaries[[#This Row],[How many hours of a day you work on Excel]],Table8[#Data],2,FALSE)</f>
        <v>5</v>
      </c>
    </row>
    <row r="1075" spans="2:15" ht="15" customHeight="1" x14ac:dyDescent="0.2">
      <c r="B1075" t="s">
        <v>3155</v>
      </c>
      <c r="C1075" s="1">
        <v>41057.947777777779</v>
      </c>
      <c r="D1075" s="4" t="s">
        <v>1314</v>
      </c>
      <c r="E1075">
        <v>32000</v>
      </c>
      <c r="F1075" t="s">
        <v>69</v>
      </c>
      <c r="G1075" s="10">
        <f>tblSalaries[[#This Row],[clean Salary (in local currency)]]*VLOOKUP(tblSalaries[[#This Row],[Currency]],tblXrate[#Data],2,FALSE)/1000</f>
        <v>50.437704706153092</v>
      </c>
      <c r="H1075" t="s">
        <v>1315</v>
      </c>
      <c r="I1075" t="s">
        <v>20</v>
      </c>
      <c r="J1075" t="s">
        <v>71</v>
      </c>
      <c r="K1075" s="10" t="str">
        <f>VLOOKUP(tblSalaries[[#This Row],[Where do you work]],tblCountries[[Actual]:[Mapping2]],3,FALSE)</f>
        <v>UK</v>
      </c>
      <c r="L1075" t="s">
        <v>9</v>
      </c>
      <c r="M1075">
        <v>4</v>
      </c>
      <c r="N1075" s="10" t="str">
        <f>VLOOKUP(tblSalaries[[#This Row],[Years of Experience]],Table3[#Data],2,FALSE)</f>
        <v>4-6</v>
      </c>
      <c r="O1075" s="10">
        <f>VLOOKUP(tblSalaries[[#This Row],[How many hours of a day you work on Excel]],Table8[#Data],2,FALSE)</f>
        <v>5</v>
      </c>
    </row>
    <row r="1076" spans="2:15" ht="15" customHeight="1" x14ac:dyDescent="0.2">
      <c r="B1076" t="s">
        <v>3079</v>
      </c>
      <c r="C1076" s="1">
        <v>41057.672118055554</v>
      </c>
      <c r="D1076" s="4" t="s">
        <v>137</v>
      </c>
      <c r="E1076">
        <v>30000</v>
      </c>
      <c r="F1076" t="s">
        <v>69</v>
      </c>
      <c r="G1076" s="10">
        <f>tblSalaries[[#This Row],[clean Salary (in local currency)]]*VLOOKUP(tblSalaries[[#This Row],[Currency]],tblXrate[#Data],2,FALSE)/1000</f>
        <v>47.285348162018529</v>
      </c>
      <c r="H1076" t="s">
        <v>392</v>
      </c>
      <c r="I1076" t="s">
        <v>20</v>
      </c>
      <c r="J1076" t="s">
        <v>71</v>
      </c>
      <c r="K1076" s="10" t="str">
        <f>VLOOKUP(tblSalaries[[#This Row],[Where do you work]],tblCountries[[Actual]:[Mapping2]],3,FALSE)</f>
        <v>UK</v>
      </c>
      <c r="L1076" t="s">
        <v>9</v>
      </c>
      <c r="M1076">
        <v>4</v>
      </c>
      <c r="N1076" s="10" t="str">
        <f>VLOOKUP(tblSalaries[[#This Row],[Years of Experience]],Table3[#Data],2,FALSE)</f>
        <v>4-6</v>
      </c>
      <c r="O1076" s="10">
        <f>VLOOKUP(tblSalaries[[#This Row],[How many hours of a day you work on Excel]],Table8[#Data],2,FALSE)</f>
        <v>5</v>
      </c>
    </row>
    <row r="1077" spans="2:15" ht="15" customHeight="1" x14ac:dyDescent="0.2">
      <c r="B1077" t="s">
        <v>3196</v>
      </c>
      <c r="C1077" s="1">
        <v>41058.021319444444</v>
      </c>
      <c r="D1077" s="4">
        <v>2600000</v>
      </c>
      <c r="E1077">
        <v>2600000</v>
      </c>
      <c r="F1077" t="s">
        <v>40</v>
      </c>
      <c r="G1077" s="10">
        <f>tblSalaries[[#This Row],[clean Salary (in local currency)]]*VLOOKUP(tblSalaries[[#This Row],[Currency]],tblXrate[#Data],2,FALSE)/1000</f>
        <v>46.300583387350677</v>
      </c>
      <c r="H1077" t="s">
        <v>1365</v>
      </c>
      <c r="I1077" t="s">
        <v>52</v>
      </c>
      <c r="J1077" t="s">
        <v>8</v>
      </c>
      <c r="K1077" s="10" t="str">
        <f>VLOOKUP(tblSalaries[[#This Row],[Where do you work]],tblCountries[[Actual]:[Mapping2]],3,FALSE)</f>
        <v>India</v>
      </c>
      <c r="L1077" t="s">
        <v>9</v>
      </c>
      <c r="M1077">
        <v>4</v>
      </c>
      <c r="N1077" s="10" t="str">
        <f>VLOOKUP(tblSalaries[[#This Row],[Years of Experience]],Table3[#Data],2,FALSE)</f>
        <v>4-6</v>
      </c>
      <c r="O1077" s="10">
        <f>VLOOKUP(tblSalaries[[#This Row],[How many hours of a day you work on Excel]],Table8[#Data],2,FALSE)</f>
        <v>5</v>
      </c>
    </row>
    <row r="1078" spans="2:15" ht="15" customHeight="1" x14ac:dyDescent="0.2">
      <c r="B1078" t="s">
        <v>3386</v>
      </c>
      <c r="C1078" s="1">
        <v>41058.979895833334</v>
      </c>
      <c r="D1078" s="4" t="s">
        <v>1567</v>
      </c>
      <c r="E1078">
        <v>36000</v>
      </c>
      <c r="F1078" t="s">
        <v>22</v>
      </c>
      <c r="G1078" s="10">
        <f>tblSalaries[[#This Row],[clean Salary (in local currency)]]*VLOOKUP(tblSalaries[[#This Row],[Currency]],tblXrate[#Data],2,FALSE)/1000</f>
        <v>45.734379803697877</v>
      </c>
      <c r="H1078" t="s">
        <v>1568</v>
      </c>
      <c r="I1078" t="s">
        <v>20</v>
      </c>
      <c r="J1078" t="s">
        <v>36</v>
      </c>
      <c r="K1078" s="10" t="str">
        <f>VLOOKUP(tblSalaries[[#This Row],[Where do you work]],tblCountries[[Actual]:[Mapping2]],3,FALSE)</f>
        <v>EU-16</v>
      </c>
      <c r="L1078" t="s">
        <v>18</v>
      </c>
      <c r="M1078">
        <v>4</v>
      </c>
      <c r="N1078" s="10" t="str">
        <f>VLOOKUP(tblSalaries[[#This Row],[Years of Experience]],Table3[#Data],2,FALSE)</f>
        <v>4-6</v>
      </c>
      <c r="O1078" s="10">
        <f>VLOOKUP(tblSalaries[[#This Row],[How many hours of a day you work on Excel]],Table8[#Data],2,FALSE)</f>
        <v>2.5</v>
      </c>
    </row>
    <row r="1079" spans="2:15" ht="15" customHeight="1" x14ac:dyDescent="0.2">
      <c r="B1079" t="s">
        <v>3013</v>
      </c>
      <c r="C1079" s="1">
        <v>41057.536030092589</v>
      </c>
      <c r="D1079" s="4">
        <v>45000</v>
      </c>
      <c r="E1079">
        <v>45000</v>
      </c>
      <c r="F1079" t="s">
        <v>6</v>
      </c>
      <c r="G1079" s="10">
        <f>tblSalaries[[#This Row],[clean Salary (in local currency)]]*VLOOKUP(tblSalaries[[#This Row],[Currency]],tblXrate[#Data],2,FALSE)/1000</f>
        <v>45</v>
      </c>
      <c r="H1079" t="s">
        <v>279</v>
      </c>
      <c r="I1079" t="s">
        <v>279</v>
      </c>
      <c r="J1079" t="s">
        <v>1167</v>
      </c>
      <c r="K1079" s="10" t="str">
        <f>VLOOKUP(tblSalaries[[#This Row],[Where do you work]],tblCountries[[Actual]:[Mapping2]],3,FALSE)</f>
        <v>East&amp;South Asia</v>
      </c>
      <c r="L1079" t="s">
        <v>18</v>
      </c>
      <c r="M1079">
        <v>4</v>
      </c>
      <c r="N1079" s="10" t="str">
        <f>VLOOKUP(tblSalaries[[#This Row],[Years of Experience]],Table3[#Data],2,FALSE)</f>
        <v>4-6</v>
      </c>
      <c r="O1079" s="10">
        <f>VLOOKUP(tblSalaries[[#This Row],[How many hours of a day you work on Excel]],Table8[#Data],2,FALSE)</f>
        <v>2.5</v>
      </c>
    </row>
    <row r="1080" spans="2:15" ht="15" customHeight="1" x14ac:dyDescent="0.2">
      <c r="B1080" t="s">
        <v>3668</v>
      </c>
      <c r="C1080" s="1">
        <v>41066.034201388888</v>
      </c>
      <c r="D1080" s="4">
        <v>45000</v>
      </c>
      <c r="E1080">
        <v>45000</v>
      </c>
      <c r="F1080" t="s">
        <v>6</v>
      </c>
      <c r="G1080" s="10">
        <f>tblSalaries[[#This Row],[clean Salary (in local currency)]]*VLOOKUP(tblSalaries[[#This Row],[Currency]],tblXrate[#Data],2,FALSE)/1000</f>
        <v>45</v>
      </c>
      <c r="H1080" t="s">
        <v>1834</v>
      </c>
      <c r="I1080" t="s">
        <v>20</v>
      </c>
      <c r="J1080" t="s">
        <v>15</v>
      </c>
      <c r="K1080" s="10" t="str">
        <f>VLOOKUP(tblSalaries[[#This Row],[Where do you work]],tblCountries[[Actual]:[Mapping2]],3,FALSE)</f>
        <v>USA</v>
      </c>
      <c r="L1080" t="s">
        <v>18</v>
      </c>
      <c r="M1080">
        <v>4</v>
      </c>
      <c r="N1080" s="10" t="str">
        <f>VLOOKUP(tblSalaries[[#This Row],[Years of Experience]],Table3[#Data],2,FALSE)</f>
        <v>4-6</v>
      </c>
      <c r="O1080" s="10">
        <f>VLOOKUP(tblSalaries[[#This Row],[How many hours of a day you work on Excel]],Table8[#Data],2,FALSE)</f>
        <v>2.5</v>
      </c>
    </row>
    <row r="1081" spans="2:15" ht="15" customHeight="1" x14ac:dyDescent="0.2">
      <c r="B1081" t="s">
        <v>3772</v>
      </c>
      <c r="C1081" s="1">
        <v>41072.365451388891</v>
      </c>
      <c r="D1081" s="4">
        <v>45000</v>
      </c>
      <c r="E1081">
        <v>45000</v>
      </c>
      <c r="F1081" t="s">
        <v>6</v>
      </c>
      <c r="G1081" s="10">
        <f>tblSalaries[[#This Row],[clean Salary (in local currency)]]*VLOOKUP(tblSalaries[[#This Row],[Currency]],tblXrate[#Data],2,FALSE)/1000</f>
        <v>45</v>
      </c>
      <c r="H1081" t="s">
        <v>1912</v>
      </c>
      <c r="I1081" t="s">
        <v>20</v>
      </c>
      <c r="J1081" t="s">
        <v>15</v>
      </c>
      <c r="K1081" s="10" t="str">
        <f>VLOOKUP(tblSalaries[[#This Row],[Where do you work]],tblCountries[[Actual]:[Mapping2]],3,FALSE)</f>
        <v>USA</v>
      </c>
      <c r="L1081" t="s">
        <v>9</v>
      </c>
      <c r="M1081">
        <v>4</v>
      </c>
      <c r="N1081" s="10" t="str">
        <f>VLOOKUP(tblSalaries[[#This Row],[Years of Experience]],Table3[#Data],2,FALSE)</f>
        <v>4-6</v>
      </c>
      <c r="O1081" s="10">
        <f>VLOOKUP(tblSalaries[[#This Row],[How many hours of a day you work on Excel]],Table8[#Data],2,FALSE)</f>
        <v>5</v>
      </c>
    </row>
    <row r="1082" spans="2:15" ht="15" customHeight="1" x14ac:dyDescent="0.2">
      <c r="B1082" t="s">
        <v>3249</v>
      </c>
      <c r="C1082" s="1">
        <v>41058.40115740741</v>
      </c>
      <c r="D1082" s="4" t="s">
        <v>1420</v>
      </c>
      <c r="E1082">
        <v>43000</v>
      </c>
      <c r="F1082" t="s">
        <v>6</v>
      </c>
      <c r="G1082" s="10">
        <f>tblSalaries[[#This Row],[clean Salary (in local currency)]]*VLOOKUP(tblSalaries[[#This Row],[Currency]],tblXrate[#Data],2,FALSE)/1000</f>
        <v>43</v>
      </c>
      <c r="H1082" t="s">
        <v>1421</v>
      </c>
      <c r="I1082" t="s">
        <v>52</v>
      </c>
      <c r="J1082" t="s">
        <v>84</v>
      </c>
      <c r="K1082" s="10" t="str">
        <f>VLOOKUP(tblSalaries[[#This Row],[Where do you work]],tblCountries[[Actual]:[Mapping2]],3,FALSE)</f>
        <v>Australia &amp; NZ</v>
      </c>
      <c r="L1082" t="s">
        <v>18</v>
      </c>
      <c r="M1082">
        <v>4</v>
      </c>
      <c r="N1082" s="10" t="str">
        <f>VLOOKUP(tblSalaries[[#This Row],[Years of Experience]],Table3[#Data],2,FALSE)</f>
        <v>4-6</v>
      </c>
      <c r="O1082" s="10">
        <f>VLOOKUP(tblSalaries[[#This Row],[How many hours of a day you work on Excel]],Table8[#Data],2,FALSE)</f>
        <v>2.5</v>
      </c>
    </row>
    <row r="1083" spans="2:15" ht="15" customHeight="1" x14ac:dyDescent="0.2">
      <c r="B1083" t="s">
        <v>3319</v>
      </c>
      <c r="C1083" s="1">
        <v>41058.73605324074</v>
      </c>
      <c r="D1083" s="4" t="s">
        <v>1504</v>
      </c>
      <c r="E1083">
        <v>41000</v>
      </c>
      <c r="F1083" t="s">
        <v>6</v>
      </c>
      <c r="G1083" s="10">
        <f>tblSalaries[[#This Row],[clean Salary (in local currency)]]*VLOOKUP(tblSalaries[[#This Row],[Currency]],tblXrate[#Data],2,FALSE)/1000</f>
        <v>41</v>
      </c>
      <c r="H1083" t="s">
        <v>1505</v>
      </c>
      <c r="I1083" t="s">
        <v>52</v>
      </c>
      <c r="J1083" t="s">
        <v>416</v>
      </c>
      <c r="K1083" s="10" t="str">
        <f>VLOOKUP(tblSalaries[[#This Row],[Where do you work]],tblCountries[[Actual]:[Mapping2]],3,FALSE)</f>
        <v>Middle East</v>
      </c>
      <c r="L1083" t="s">
        <v>18</v>
      </c>
      <c r="M1083">
        <v>4</v>
      </c>
      <c r="N1083" s="10" t="str">
        <f>VLOOKUP(tblSalaries[[#This Row],[Years of Experience]],Table3[#Data],2,FALSE)</f>
        <v>4-6</v>
      </c>
      <c r="O1083" s="10">
        <f>VLOOKUP(tblSalaries[[#This Row],[How many hours of a day you work on Excel]],Table8[#Data],2,FALSE)</f>
        <v>2.5</v>
      </c>
    </row>
    <row r="1084" spans="2:15" ht="15" customHeight="1" x14ac:dyDescent="0.2">
      <c r="B1084" t="s">
        <v>2629</v>
      </c>
      <c r="C1084" s="1">
        <v>41055.480462962965</v>
      </c>
      <c r="D1084" s="4">
        <v>78000</v>
      </c>
      <c r="E1084">
        <v>78000</v>
      </c>
      <c r="F1084" t="s">
        <v>82</v>
      </c>
      <c r="G1084" s="10">
        <f>tblSalaries[[#This Row],[clean Salary (in local currency)]]*VLOOKUP(tblSalaries[[#This Row],[Currency]],tblXrate[#Data],2,FALSE)/1000</f>
        <v>79.552953199405593</v>
      </c>
      <c r="H1084" t="s">
        <v>732</v>
      </c>
      <c r="I1084" t="s">
        <v>310</v>
      </c>
      <c r="J1084" t="s">
        <v>84</v>
      </c>
      <c r="K1084" s="10" t="str">
        <f>VLOOKUP(tblSalaries[[#This Row],[Where do you work]],tblCountries[[Actual]:[Mapping2]],3,FALSE)</f>
        <v>Australia &amp; NZ</v>
      </c>
      <c r="L1084" t="s">
        <v>13</v>
      </c>
      <c r="M1084">
        <v>4</v>
      </c>
      <c r="N1084" s="10" t="str">
        <f>VLOOKUP(tblSalaries[[#This Row],[Years of Experience]],Table3[#Data],2,FALSE)</f>
        <v>4-6</v>
      </c>
      <c r="O1084" s="10">
        <f>VLOOKUP(tblSalaries[[#This Row],[How many hours of a day you work on Excel]],Table8[#Data],2,FALSE)</f>
        <v>8</v>
      </c>
    </row>
    <row r="1085" spans="2:15" ht="15" customHeight="1" x14ac:dyDescent="0.2">
      <c r="B1085" t="s">
        <v>3769</v>
      </c>
      <c r="C1085" s="1">
        <v>41072.156539351854</v>
      </c>
      <c r="D1085" s="4">
        <v>78000</v>
      </c>
      <c r="E1085">
        <v>78000</v>
      </c>
      <c r="F1085" t="s">
        <v>86</v>
      </c>
      <c r="G1085" s="10">
        <f>tblSalaries[[#This Row],[clean Salary (in local currency)]]*VLOOKUP(tblSalaries[[#This Row],[Currency]],tblXrate[#Data],2,FALSE)/1000</f>
        <v>76.702198796365494</v>
      </c>
      <c r="H1085" t="s">
        <v>1910</v>
      </c>
      <c r="I1085" t="s">
        <v>20</v>
      </c>
      <c r="J1085" t="s">
        <v>88</v>
      </c>
      <c r="K1085" s="10" t="str">
        <f>VLOOKUP(tblSalaries[[#This Row],[Where do you work]],tblCountries[[Actual]:[Mapping2]],3,FALSE)</f>
        <v>Canada</v>
      </c>
      <c r="L1085" t="s">
        <v>13</v>
      </c>
      <c r="M1085">
        <v>4</v>
      </c>
      <c r="N1085" s="10" t="str">
        <f>VLOOKUP(tblSalaries[[#This Row],[Years of Experience]],Table3[#Data],2,FALSE)</f>
        <v>4-6</v>
      </c>
      <c r="O1085" s="10">
        <f>VLOOKUP(tblSalaries[[#This Row],[How many hours of a day you work on Excel]],Table8[#Data],2,FALSE)</f>
        <v>8</v>
      </c>
    </row>
    <row r="1086" spans="2:15" ht="15" customHeight="1" x14ac:dyDescent="0.2">
      <c r="B1086" t="s">
        <v>3604</v>
      </c>
      <c r="C1086" s="1">
        <v>41063.17690972222</v>
      </c>
      <c r="D1086" s="4" t="s">
        <v>1774</v>
      </c>
      <c r="E1086">
        <v>3700000</v>
      </c>
      <c r="F1086" t="s">
        <v>40</v>
      </c>
      <c r="G1086" s="10">
        <f>tblSalaries[[#This Row],[clean Salary (in local currency)]]*VLOOKUP(tblSalaries[[#This Row],[Currency]],tblXrate[#Data],2,FALSE)/1000</f>
        <v>65.889291743537498</v>
      </c>
      <c r="H1086" t="s">
        <v>1775</v>
      </c>
      <c r="I1086" t="s">
        <v>52</v>
      </c>
      <c r="J1086" t="s">
        <v>8</v>
      </c>
      <c r="K1086" s="10" t="str">
        <f>VLOOKUP(tblSalaries[[#This Row],[Where do you work]],tblCountries[[Actual]:[Mapping2]],3,FALSE)</f>
        <v>India</v>
      </c>
      <c r="L1086" t="s">
        <v>13</v>
      </c>
      <c r="M1086">
        <v>4</v>
      </c>
      <c r="N1086" s="10" t="str">
        <f>VLOOKUP(tblSalaries[[#This Row],[Years of Experience]],Table3[#Data],2,FALSE)</f>
        <v>4-6</v>
      </c>
      <c r="O1086" s="10">
        <f>VLOOKUP(tblSalaries[[#This Row],[How many hours of a day you work on Excel]],Table8[#Data],2,FALSE)</f>
        <v>8</v>
      </c>
    </row>
    <row r="1087" spans="2:15" ht="15" customHeight="1" x14ac:dyDescent="0.2">
      <c r="B1087" t="s">
        <v>3673</v>
      </c>
      <c r="C1087" s="1">
        <v>41066.095300925925</v>
      </c>
      <c r="D1087" s="4">
        <v>65000</v>
      </c>
      <c r="E1087">
        <v>65000</v>
      </c>
      <c r="F1087" t="s">
        <v>6</v>
      </c>
      <c r="G1087" s="10">
        <f>tblSalaries[[#This Row],[clean Salary (in local currency)]]*VLOOKUP(tblSalaries[[#This Row],[Currency]],tblXrate[#Data],2,FALSE)/1000</f>
        <v>65</v>
      </c>
      <c r="H1087" t="s">
        <v>1840</v>
      </c>
      <c r="I1087" t="s">
        <v>20</v>
      </c>
      <c r="J1087" t="s">
        <v>15</v>
      </c>
      <c r="K1087" s="10" t="str">
        <f>VLOOKUP(tblSalaries[[#This Row],[Where do you work]],tblCountries[[Actual]:[Mapping2]],3,FALSE)</f>
        <v>USA</v>
      </c>
      <c r="L1087" t="s">
        <v>13</v>
      </c>
      <c r="M1087">
        <v>4</v>
      </c>
      <c r="N1087" s="10" t="str">
        <f>VLOOKUP(tblSalaries[[#This Row],[Years of Experience]],Table3[#Data],2,FALSE)</f>
        <v>4-6</v>
      </c>
      <c r="O1087" s="10">
        <f>VLOOKUP(tblSalaries[[#This Row],[How many hours of a day you work on Excel]],Table8[#Data],2,FALSE)</f>
        <v>8</v>
      </c>
    </row>
    <row r="1088" spans="2:15" ht="15" customHeight="1" x14ac:dyDescent="0.2">
      <c r="B1088" t="s">
        <v>2761</v>
      </c>
      <c r="C1088" s="1">
        <v>41055.725474537037</v>
      </c>
      <c r="D1088" s="4">
        <v>41000</v>
      </c>
      <c r="E1088">
        <v>41000</v>
      </c>
      <c r="F1088" t="s">
        <v>6</v>
      </c>
      <c r="G1088" s="10">
        <f>tblSalaries[[#This Row],[clean Salary (in local currency)]]*VLOOKUP(tblSalaries[[#This Row],[Currency]],tblXrate[#Data],2,FALSE)/1000</f>
        <v>41</v>
      </c>
      <c r="H1088" t="s">
        <v>207</v>
      </c>
      <c r="I1088" t="s">
        <v>20</v>
      </c>
      <c r="J1088" t="s">
        <v>15</v>
      </c>
      <c r="K1088" s="10" t="str">
        <f>VLOOKUP(tblSalaries[[#This Row],[Where do you work]],tblCountries[[Actual]:[Mapping2]],3,FALSE)</f>
        <v>USA</v>
      </c>
      <c r="L1088" t="s">
        <v>13</v>
      </c>
      <c r="M1088">
        <v>4</v>
      </c>
      <c r="N1088" s="10" t="str">
        <f>VLOOKUP(tblSalaries[[#This Row],[Years of Experience]],Table3[#Data],2,FALSE)</f>
        <v>4-6</v>
      </c>
      <c r="O1088" s="10">
        <f>VLOOKUP(tblSalaries[[#This Row],[How many hours of a day you work on Excel]],Table8[#Data],2,FALSE)</f>
        <v>8</v>
      </c>
    </row>
    <row r="1089" spans="2:15" ht="15" customHeight="1" x14ac:dyDescent="0.2">
      <c r="B1089" t="s">
        <v>2848</v>
      </c>
      <c r="C1089" s="1">
        <v>41056.142974537041</v>
      </c>
      <c r="D1089" s="4">
        <v>40000</v>
      </c>
      <c r="E1089">
        <v>40000</v>
      </c>
      <c r="F1089" t="s">
        <v>6</v>
      </c>
      <c r="G1089" s="10">
        <f>tblSalaries[[#This Row],[clean Salary (in local currency)]]*VLOOKUP(tblSalaries[[#This Row],[Currency]],tblXrate[#Data],2,FALSE)/1000</f>
        <v>40</v>
      </c>
      <c r="H1089" t="s">
        <v>987</v>
      </c>
      <c r="I1089" t="s">
        <v>20</v>
      </c>
      <c r="J1089" t="s">
        <v>15</v>
      </c>
      <c r="K1089" s="10" t="str">
        <f>VLOOKUP(tblSalaries[[#This Row],[Where do you work]],tblCountries[[Actual]:[Mapping2]],3,FALSE)</f>
        <v>USA</v>
      </c>
      <c r="L1089" t="s">
        <v>13</v>
      </c>
      <c r="M1089">
        <v>4</v>
      </c>
      <c r="N1089" s="10" t="str">
        <f>VLOOKUP(tblSalaries[[#This Row],[Years of Experience]],Table3[#Data],2,FALSE)</f>
        <v>4-6</v>
      </c>
      <c r="O1089" s="10">
        <f>VLOOKUP(tblSalaries[[#This Row],[How many hours of a day you work on Excel]],Table8[#Data],2,FALSE)</f>
        <v>8</v>
      </c>
    </row>
    <row r="1090" spans="2:15" ht="15" customHeight="1" x14ac:dyDescent="0.2">
      <c r="B1090" t="s">
        <v>3747</v>
      </c>
      <c r="C1090" s="1">
        <v>41070.854432870372</v>
      </c>
      <c r="D1090" s="4" t="s">
        <v>1896</v>
      </c>
      <c r="E1090">
        <v>22300</v>
      </c>
      <c r="F1090" t="s">
        <v>69</v>
      </c>
      <c r="G1090" s="10">
        <f>tblSalaries[[#This Row],[clean Salary (in local currency)]]*VLOOKUP(tblSalaries[[#This Row],[Currency]],tblXrate[#Data],2,FALSE)/1000</f>
        <v>35.148775467100435</v>
      </c>
      <c r="H1090" t="s">
        <v>1897</v>
      </c>
      <c r="I1090" t="s">
        <v>20</v>
      </c>
      <c r="J1090" t="s">
        <v>71</v>
      </c>
      <c r="K1090" s="10" t="str">
        <f>VLOOKUP(tblSalaries[[#This Row],[Where do you work]],tblCountries[[Actual]:[Mapping2]],3,FALSE)</f>
        <v>UK</v>
      </c>
      <c r="L1090" t="s">
        <v>13</v>
      </c>
      <c r="M1090">
        <v>4</v>
      </c>
      <c r="N1090" s="10" t="str">
        <f>VLOOKUP(tblSalaries[[#This Row],[Years of Experience]],Table3[#Data],2,FALSE)</f>
        <v>4-6</v>
      </c>
      <c r="O1090" s="10">
        <f>VLOOKUP(tblSalaries[[#This Row],[How many hours of a day you work on Excel]],Table8[#Data],2,FALSE)</f>
        <v>8</v>
      </c>
    </row>
    <row r="1091" spans="2:15" ht="15" customHeight="1" x14ac:dyDescent="0.2">
      <c r="B1091" t="s">
        <v>2980</v>
      </c>
      <c r="C1091" s="1">
        <v>41057.401724537034</v>
      </c>
      <c r="D1091" s="4">
        <v>35000</v>
      </c>
      <c r="E1091">
        <v>35000</v>
      </c>
      <c r="F1091" t="s">
        <v>86</v>
      </c>
      <c r="G1091" s="10">
        <f>tblSalaries[[#This Row],[clean Salary (in local currency)]]*VLOOKUP(tblSalaries[[#This Row],[Currency]],tblXrate[#Data],2,FALSE)/1000</f>
        <v>34.417653306061439</v>
      </c>
      <c r="H1091" t="s">
        <v>855</v>
      </c>
      <c r="I1091" t="s">
        <v>20</v>
      </c>
      <c r="J1091" t="s">
        <v>88</v>
      </c>
      <c r="K1091" s="10" t="str">
        <f>VLOOKUP(tblSalaries[[#This Row],[Where do you work]],tblCountries[[Actual]:[Mapping2]],3,FALSE)</f>
        <v>Canada</v>
      </c>
      <c r="L1091" t="s">
        <v>13</v>
      </c>
      <c r="M1091">
        <v>4</v>
      </c>
      <c r="N1091" s="10" t="str">
        <f>VLOOKUP(tblSalaries[[#This Row],[Years of Experience]],Table3[#Data],2,FALSE)</f>
        <v>4-6</v>
      </c>
      <c r="O1091" s="10">
        <f>VLOOKUP(tblSalaries[[#This Row],[How many hours of a day you work on Excel]],Table8[#Data],2,FALSE)</f>
        <v>8</v>
      </c>
    </row>
    <row r="1092" spans="2:15" ht="15" customHeight="1" x14ac:dyDescent="0.2">
      <c r="B1092" t="s">
        <v>3517</v>
      </c>
      <c r="C1092" s="1">
        <v>41060.723437499997</v>
      </c>
      <c r="D1092" s="4">
        <v>34000</v>
      </c>
      <c r="E1092">
        <v>34000</v>
      </c>
      <c r="F1092" t="s">
        <v>6</v>
      </c>
      <c r="G1092" s="10">
        <f>tblSalaries[[#This Row],[clean Salary (in local currency)]]*VLOOKUP(tblSalaries[[#This Row],[Currency]],tblXrate[#Data],2,FALSE)/1000</f>
        <v>34</v>
      </c>
      <c r="H1092" t="s">
        <v>1694</v>
      </c>
      <c r="I1092" t="s">
        <v>20</v>
      </c>
      <c r="J1092" t="s">
        <v>8</v>
      </c>
      <c r="K1092" s="10" t="str">
        <f>VLOOKUP(tblSalaries[[#This Row],[Where do you work]],tblCountries[[Actual]:[Mapping2]],3,FALSE)</f>
        <v>India</v>
      </c>
      <c r="L1092" t="s">
        <v>13</v>
      </c>
      <c r="M1092">
        <v>4</v>
      </c>
      <c r="N1092" s="10" t="str">
        <f>VLOOKUP(tblSalaries[[#This Row],[Years of Experience]],Table3[#Data],2,FALSE)</f>
        <v>4-6</v>
      </c>
      <c r="O1092" s="10">
        <f>VLOOKUP(tblSalaries[[#This Row],[How many hours of a day you work on Excel]],Table8[#Data],2,FALSE)</f>
        <v>8</v>
      </c>
    </row>
    <row r="1093" spans="2:15" ht="15" customHeight="1" x14ac:dyDescent="0.2">
      <c r="B1093" t="s">
        <v>3538</v>
      </c>
      <c r="C1093" s="1">
        <v>41061.016597222224</v>
      </c>
      <c r="D1093" s="4">
        <v>30000</v>
      </c>
      <c r="E1093">
        <v>30000</v>
      </c>
      <c r="F1093" t="s">
        <v>6</v>
      </c>
      <c r="G1093" s="10">
        <f>tblSalaries[[#This Row],[clean Salary (in local currency)]]*VLOOKUP(tblSalaries[[#This Row],[Currency]],tblXrate[#Data],2,FALSE)/1000</f>
        <v>30</v>
      </c>
      <c r="H1093" t="s">
        <v>1719</v>
      </c>
      <c r="I1093" t="s">
        <v>20</v>
      </c>
      <c r="J1093" t="s">
        <v>8</v>
      </c>
      <c r="K1093" s="10" t="str">
        <f>VLOOKUP(tblSalaries[[#This Row],[Where do you work]],tblCountries[[Actual]:[Mapping2]],3,FALSE)</f>
        <v>India</v>
      </c>
      <c r="L1093" t="s">
        <v>13</v>
      </c>
      <c r="M1093">
        <v>4</v>
      </c>
      <c r="N1093" s="10" t="str">
        <f>VLOOKUP(tblSalaries[[#This Row],[Years of Experience]],Table3[#Data],2,FALSE)</f>
        <v>4-6</v>
      </c>
      <c r="O1093" s="10">
        <f>VLOOKUP(tblSalaries[[#This Row],[How many hours of a day you work on Excel]],Table8[#Data],2,FALSE)</f>
        <v>8</v>
      </c>
    </row>
    <row r="1094" spans="2:15" ht="15" customHeight="1" x14ac:dyDescent="0.2">
      <c r="B1094" t="s">
        <v>3461</v>
      </c>
      <c r="C1094" s="1">
        <v>41059.822025462963</v>
      </c>
      <c r="D1094" s="4">
        <v>25000</v>
      </c>
      <c r="E1094">
        <v>25000</v>
      </c>
      <c r="F1094" t="s">
        <v>6</v>
      </c>
      <c r="G1094" s="10">
        <f>tblSalaries[[#This Row],[clean Salary (in local currency)]]*VLOOKUP(tblSalaries[[#This Row],[Currency]],tblXrate[#Data],2,FALSE)/1000</f>
        <v>25</v>
      </c>
      <c r="H1094" t="s">
        <v>214</v>
      </c>
      <c r="I1094" t="s">
        <v>20</v>
      </c>
      <c r="J1094" t="s">
        <v>8</v>
      </c>
      <c r="K1094" s="10" t="str">
        <f>VLOOKUP(tblSalaries[[#This Row],[Where do you work]],tblCountries[[Actual]:[Mapping2]],3,FALSE)</f>
        <v>India</v>
      </c>
      <c r="L1094" t="s">
        <v>13</v>
      </c>
      <c r="M1094">
        <v>4</v>
      </c>
      <c r="N1094" s="10" t="str">
        <f>VLOOKUP(tblSalaries[[#This Row],[Years of Experience]],Table3[#Data],2,FALSE)</f>
        <v>4-6</v>
      </c>
      <c r="O1094" s="10">
        <f>VLOOKUP(tblSalaries[[#This Row],[How many hours of a day you work on Excel]],Table8[#Data],2,FALSE)</f>
        <v>8</v>
      </c>
    </row>
    <row r="1095" spans="2:15" ht="15" customHeight="1" x14ac:dyDescent="0.2">
      <c r="B1095" t="s">
        <v>3565</v>
      </c>
      <c r="C1095" s="1">
        <v>41061.762858796297</v>
      </c>
      <c r="D1095" s="4" t="s">
        <v>1744</v>
      </c>
      <c r="E1095">
        <v>1000000</v>
      </c>
      <c r="F1095" t="s">
        <v>40</v>
      </c>
      <c r="G1095" s="10">
        <f>tblSalaries[[#This Row],[clean Salary (in local currency)]]*VLOOKUP(tblSalaries[[#This Row],[Currency]],tblXrate[#Data],2,FALSE)/1000</f>
        <v>17.807916687442567</v>
      </c>
      <c r="H1095" t="s">
        <v>72</v>
      </c>
      <c r="I1095" t="s">
        <v>20</v>
      </c>
      <c r="J1095" t="s">
        <v>8</v>
      </c>
      <c r="K1095" s="10" t="str">
        <f>VLOOKUP(tblSalaries[[#This Row],[Where do you work]],tblCountries[[Actual]:[Mapping2]],3,FALSE)</f>
        <v>India</v>
      </c>
      <c r="L1095" t="s">
        <v>13</v>
      </c>
      <c r="M1095">
        <v>4</v>
      </c>
      <c r="N1095" s="10" t="str">
        <f>VLOOKUP(tblSalaries[[#This Row],[Years of Experience]],Table3[#Data],2,FALSE)</f>
        <v>4-6</v>
      </c>
      <c r="O1095" s="10">
        <f>VLOOKUP(tblSalaries[[#This Row],[How many hours of a day you work on Excel]],Table8[#Data],2,FALSE)</f>
        <v>8</v>
      </c>
    </row>
    <row r="1096" spans="2:15" ht="15" customHeight="1" x14ac:dyDescent="0.2">
      <c r="B1096" t="s">
        <v>3615</v>
      </c>
      <c r="C1096" s="1">
        <v>41063.619687500002</v>
      </c>
      <c r="D1096" s="4" t="s">
        <v>395</v>
      </c>
      <c r="E1096">
        <v>1000000</v>
      </c>
      <c r="F1096" t="s">
        <v>40</v>
      </c>
      <c r="G1096" s="10">
        <f>tblSalaries[[#This Row],[clean Salary (in local currency)]]*VLOOKUP(tblSalaries[[#This Row],[Currency]],tblXrate[#Data],2,FALSE)/1000</f>
        <v>17.807916687442567</v>
      </c>
      <c r="H1096" t="s">
        <v>1785</v>
      </c>
      <c r="I1096" t="s">
        <v>20</v>
      </c>
      <c r="J1096" t="s">
        <v>8</v>
      </c>
      <c r="K1096" s="10" t="str">
        <f>VLOOKUP(tblSalaries[[#This Row],[Where do you work]],tblCountries[[Actual]:[Mapping2]],3,FALSE)</f>
        <v>India</v>
      </c>
      <c r="L1096" t="s">
        <v>13</v>
      </c>
      <c r="M1096">
        <v>4</v>
      </c>
      <c r="N1096" s="10" t="str">
        <f>VLOOKUP(tblSalaries[[#This Row],[Years of Experience]],Table3[#Data],2,FALSE)</f>
        <v>4-6</v>
      </c>
      <c r="O1096" s="10">
        <f>VLOOKUP(tblSalaries[[#This Row],[How many hours of a day you work on Excel]],Table8[#Data],2,FALSE)</f>
        <v>8</v>
      </c>
    </row>
    <row r="1097" spans="2:15" ht="15" customHeight="1" x14ac:dyDescent="0.2">
      <c r="B1097" t="s">
        <v>3590</v>
      </c>
      <c r="C1097" s="1">
        <v>41062.466180555559</v>
      </c>
      <c r="D1097" s="4" t="s">
        <v>1758</v>
      </c>
      <c r="E1097">
        <v>13000</v>
      </c>
      <c r="F1097" t="s">
        <v>6</v>
      </c>
      <c r="G1097" s="10">
        <f>tblSalaries[[#This Row],[clean Salary (in local currency)]]*VLOOKUP(tblSalaries[[#This Row],[Currency]],tblXrate[#Data],2,FALSE)/1000</f>
        <v>13</v>
      </c>
      <c r="H1097" t="s">
        <v>1759</v>
      </c>
      <c r="I1097" t="s">
        <v>20</v>
      </c>
      <c r="J1097" t="s">
        <v>143</v>
      </c>
      <c r="K1097" s="10" t="str">
        <f>VLOOKUP(tblSalaries[[#This Row],[Where do you work]],tblCountries[[Actual]:[Mapping2]],3,FALSE)</f>
        <v>Sou&amp;Cen America</v>
      </c>
      <c r="L1097" t="s">
        <v>13</v>
      </c>
      <c r="M1097">
        <v>4</v>
      </c>
      <c r="N1097" s="10" t="str">
        <f>VLOOKUP(tblSalaries[[#This Row],[Years of Experience]],Table3[#Data],2,FALSE)</f>
        <v>4-6</v>
      </c>
      <c r="O1097" s="10">
        <f>VLOOKUP(tblSalaries[[#This Row],[How many hours of a day you work on Excel]],Table8[#Data],2,FALSE)</f>
        <v>8</v>
      </c>
    </row>
    <row r="1098" spans="2:15" ht="15" customHeight="1" x14ac:dyDescent="0.2">
      <c r="B1098" t="s">
        <v>2795</v>
      </c>
      <c r="C1098" s="1">
        <v>41055.884050925924</v>
      </c>
      <c r="D1098" s="4">
        <v>600000</v>
      </c>
      <c r="E1098">
        <v>600000</v>
      </c>
      <c r="F1098" t="s">
        <v>40</v>
      </c>
      <c r="G1098" s="10">
        <f>tblSalaries[[#This Row],[clean Salary (in local currency)]]*VLOOKUP(tblSalaries[[#This Row],[Currency]],tblXrate[#Data],2,FALSE)/1000</f>
        <v>10.684750012465541</v>
      </c>
      <c r="H1098" t="s">
        <v>7</v>
      </c>
      <c r="I1098" t="s">
        <v>20</v>
      </c>
      <c r="J1098" t="s">
        <v>8</v>
      </c>
      <c r="K1098" s="10" t="str">
        <f>VLOOKUP(tblSalaries[[#This Row],[Where do you work]],tblCountries[[Actual]:[Mapping2]],3,FALSE)</f>
        <v>India</v>
      </c>
      <c r="L1098" t="s">
        <v>13</v>
      </c>
      <c r="M1098">
        <v>4</v>
      </c>
      <c r="N1098" s="10" t="str">
        <f>VLOOKUP(tblSalaries[[#This Row],[Years of Experience]],Table3[#Data],2,FALSE)</f>
        <v>4-6</v>
      </c>
      <c r="O1098" s="10">
        <f>VLOOKUP(tblSalaries[[#This Row],[How many hours of a day you work on Excel]],Table8[#Data],2,FALSE)</f>
        <v>8</v>
      </c>
    </row>
    <row r="1099" spans="2:15" ht="15" customHeight="1" x14ac:dyDescent="0.2">
      <c r="B1099" t="s">
        <v>2672</v>
      </c>
      <c r="C1099" s="1">
        <v>41055.543634259258</v>
      </c>
      <c r="D1099" s="4">
        <v>470000</v>
      </c>
      <c r="E1099">
        <v>470000</v>
      </c>
      <c r="F1099" t="s">
        <v>40</v>
      </c>
      <c r="G1099" s="10">
        <f>tblSalaries[[#This Row],[clean Salary (in local currency)]]*VLOOKUP(tblSalaries[[#This Row],[Currency]],tblXrate[#Data],2,FALSE)/1000</f>
        <v>8.3697208430980066</v>
      </c>
      <c r="H1099" t="s">
        <v>356</v>
      </c>
      <c r="I1099" t="s">
        <v>356</v>
      </c>
      <c r="J1099" t="s">
        <v>8</v>
      </c>
      <c r="K1099" s="10" t="str">
        <f>VLOOKUP(tblSalaries[[#This Row],[Where do you work]],tblCountries[[Actual]:[Mapping2]],3,FALSE)</f>
        <v>India</v>
      </c>
      <c r="L1099" t="s">
        <v>13</v>
      </c>
      <c r="M1099">
        <v>4</v>
      </c>
      <c r="N1099" s="10" t="str">
        <f>VLOOKUP(tblSalaries[[#This Row],[Years of Experience]],Table3[#Data],2,FALSE)</f>
        <v>4-6</v>
      </c>
      <c r="O1099" s="10">
        <f>VLOOKUP(tblSalaries[[#This Row],[How many hours of a day you work on Excel]],Table8[#Data],2,FALSE)</f>
        <v>8</v>
      </c>
    </row>
    <row r="1100" spans="2:15" ht="15" customHeight="1" x14ac:dyDescent="0.2">
      <c r="B1100" t="s">
        <v>3653</v>
      </c>
      <c r="C1100" s="1">
        <v>41065.749756944446</v>
      </c>
      <c r="D1100" s="4" t="s">
        <v>1372</v>
      </c>
      <c r="E1100">
        <v>450000</v>
      </c>
      <c r="F1100" t="s">
        <v>40</v>
      </c>
      <c r="G1100" s="10">
        <f>tblSalaries[[#This Row],[clean Salary (in local currency)]]*VLOOKUP(tblSalaries[[#This Row],[Currency]],tblXrate[#Data],2,FALSE)/1000</f>
        <v>8.0135625093491551</v>
      </c>
      <c r="H1100" t="s">
        <v>1824</v>
      </c>
      <c r="I1100" t="s">
        <v>3999</v>
      </c>
      <c r="J1100" t="s">
        <v>8</v>
      </c>
      <c r="K1100" s="10" t="str">
        <f>VLOOKUP(tblSalaries[[#This Row],[Where do you work]],tblCountries[[Actual]:[Mapping2]],3,FALSE)</f>
        <v>India</v>
      </c>
      <c r="L1100" t="s">
        <v>13</v>
      </c>
      <c r="M1100">
        <v>4</v>
      </c>
      <c r="N1100" s="10" t="str">
        <f>VLOOKUP(tblSalaries[[#This Row],[Years of Experience]],Table3[#Data],2,FALSE)</f>
        <v>4-6</v>
      </c>
      <c r="O1100" s="10">
        <f>VLOOKUP(tblSalaries[[#This Row],[How many hours of a day you work on Excel]],Table8[#Data],2,FALSE)</f>
        <v>8</v>
      </c>
    </row>
    <row r="1101" spans="2:15" ht="15" customHeight="1" x14ac:dyDescent="0.2">
      <c r="B1101" t="s">
        <v>3271</v>
      </c>
      <c r="C1101" s="1">
        <v>41058.546180555553</v>
      </c>
      <c r="D1101" s="4">
        <v>8000</v>
      </c>
      <c r="E1101">
        <v>8000</v>
      </c>
      <c r="F1101" t="s">
        <v>6</v>
      </c>
      <c r="G1101" s="10">
        <f>tblSalaries[[#This Row],[clean Salary (in local currency)]]*VLOOKUP(tblSalaries[[#This Row],[Currency]],tblXrate[#Data],2,FALSE)/1000</f>
        <v>8</v>
      </c>
      <c r="H1101" t="s">
        <v>153</v>
      </c>
      <c r="I1101" t="s">
        <v>20</v>
      </c>
      <c r="J1101" t="s">
        <v>8</v>
      </c>
      <c r="K1101" s="10" t="str">
        <f>VLOOKUP(tblSalaries[[#This Row],[Where do you work]],tblCountries[[Actual]:[Mapping2]],3,FALSE)</f>
        <v>India</v>
      </c>
      <c r="L1101" t="s">
        <v>13</v>
      </c>
      <c r="M1101">
        <v>4</v>
      </c>
      <c r="N1101" s="10" t="str">
        <f>VLOOKUP(tblSalaries[[#This Row],[Years of Experience]],Table3[#Data],2,FALSE)</f>
        <v>4-6</v>
      </c>
      <c r="O1101" s="10">
        <f>VLOOKUP(tblSalaries[[#This Row],[How many hours of a day you work on Excel]],Table8[#Data],2,FALSE)</f>
        <v>8</v>
      </c>
    </row>
    <row r="1102" spans="2:15" ht="15" customHeight="1" x14ac:dyDescent="0.2">
      <c r="B1102" t="s">
        <v>3705</v>
      </c>
      <c r="C1102" s="1">
        <v>41067.992002314815</v>
      </c>
      <c r="D1102" s="4">
        <v>36000</v>
      </c>
      <c r="E1102">
        <v>36000</v>
      </c>
      <c r="F1102" t="s">
        <v>6</v>
      </c>
      <c r="G1102" s="10">
        <f>tblSalaries[[#This Row],[clean Salary (in local currency)]]*VLOOKUP(tblSalaries[[#This Row],[Currency]],tblXrate[#Data],2,FALSE)/1000</f>
        <v>36</v>
      </c>
      <c r="H1102" t="s">
        <v>569</v>
      </c>
      <c r="I1102" t="s">
        <v>20</v>
      </c>
      <c r="J1102" t="s">
        <v>15</v>
      </c>
      <c r="K1102" s="10" t="str">
        <f>VLOOKUP(tblSalaries[[#This Row],[Where do you work]],tblCountries[[Actual]:[Mapping2]],3,FALSE)</f>
        <v>USA</v>
      </c>
      <c r="L1102" t="s">
        <v>9</v>
      </c>
      <c r="M1102">
        <v>4</v>
      </c>
      <c r="N1102" s="10" t="str">
        <f>VLOOKUP(tblSalaries[[#This Row],[Years of Experience]],Table3[#Data],2,FALSE)</f>
        <v>4-6</v>
      </c>
      <c r="O1102" s="10">
        <f>VLOOKUP(tblSalaries[[#This Row],[How many hours of a day you work on Excel]],Table8[#Data],2,FALSE)</f>
        <v>5</v>
      </c>
    </row>
    <row r="1103" spans="2:15" ht="15" customHeight="1" x14ac:dyDescent="0.2">
      <c r="B1103" t="s">
        <v>2717</v>
      </c>
      <c r="C1103" s="1">
        <v>41055.623888888891</v>
      </c>
      <c r="D1103" s="4" t="s">
        <v>830</v>
      </c>
      <c r="E1103">
        <v>400000</v>
      </c>
      <c r="F1103" t="s">
        <v>40</v>
      </c>
      <c r="G1103" s="10">
        <f>tblSalaries[[#This Row],[clean Salary (in local currency)]]*VLOOKUP(tblSalaries[[#This Row],[Currency]],tblXrate[#Data],2,FALSE)/1000</f>
        <v>7.1231666749770275</v>
      </c>
      <c r="H1103" t="s">
        <v>831</v>
      </c>
      <c r="I1103" t="s">
        <v>3999</v>
      </c>
      <c r="J1103" t="s">
        <v>8</v>
      </c>
      <c r="K1103" s="10" t="str">
        <f>VLOOKUP(tblSalaries[[#This Row],[Where do you work]],tblCountries[[Actual]:[Mapping2]],3,FALSE)</f>
        <v>India</v>
      </c>
      <c r="L1103" t="s">
        <v>13</v>
      </c>
      <c r="M1103">
        <v>4</v>
      </c>
      <c r="N1103" s="10" t="str">
        <f>VLOOKUP(tblSalaries[[#This Row],[Years of Experience]],Table3[#Data],2,FALSE)</f>
        <v>4-6</v>
      </c>
      <c r="O1103" s="10">
        <f>VLOOKUP(tblSalaries[[#This Row],[How many hours of a day you work on Excel]],Table8[#Data],2,FALSE)</f>
        <v>8</v>
      </c>
    </row>
    <row r="1104" spans="2:15" ht="15" customHeight="1" x14ac:dyDescent="0.2">
      <c r="B1104" t="s">
        <v>2820</v>
      </c>
      <c r="C1104" s="1">
        <v>41055.961099537039</v>
      </c>
      <c r="D1104" s="4" t="s">
        <v>419</v>
      </c>
      <c r="E1104">
        <v>360000</v>
      </c>
      <c r="F1104" t="s">
        <v>40</v>
      </c>
      <c r="G1104" s="10">
        <f>tblSalaries[[#This Row],[clean Salary (in local currency)]]*VLOOKUP(tblSalaries[[#This Row],[Currency]],tblXrate[#Data],2,FALSE)/1000</f>
        <v>6.4108500074793247</v>
      </c>
      <c r="H1104" t="s">
        <v>955</v>
      </c>
      <c r="I1104" t="s">
        <v>20</v>
      </c>
      <c r="J1104" t="s">
        <v>8</v>
      </c>
      <c r="K1104" s="10" t="str">
        <f>VLOOKUP(tblSalaries[[#This Row],[Where do you work]],tblCountries[[Actual]:[Mapping2]],3,FALSE)</f>
        <v>India</v>
      </c>
      <c r="L1104" t="s">
        <v>13</v>
      </c>
      <c r="M1104">
        <v>4</v>
      </c>
      <c r="N1104" s="10" t="str">
        <f>VLOOKUP(tblSalaries[[#This Row],[Years of Experience]],Table3[#Data],2,FALSE)</f>
        <v>4-6</v>
      </c>
      <c r="O1104" s="10">
        <f>VLOOKUP(tblSalaries[[#This Row],[How many hours of a day you work on Excel]],Table8[#Data],2,FALSE)</f>
        <v>8</v>
      </c>
    </row>
    <row r="1105" spans="2:15" ht="15" customHeight="1" x14ac:dyDescent="0.2">
      <c r="B1105" t="s">
        <v>2766</v>
      </c>
      <c r="C1105" s="1">
        <v>41055.74255787037</v>
      </c>
      <c r="D1105" s="4" t="s">
        <v>534</v>
      </c>
      <c r="E1105">
        <v>300000</v>
      </c>
      <c r="F1105" t="s">
        <v>40</v>
      </c>
      <c r="G1105" s="10">
        <f>tblSalaries[[#This Row],[clean Salary (in local currency)]]*VLOOKUP(tblSalaries[[#This Row],[Currency]],tblXrate[#Data],2,FALSE)/1000</f>
        <v>5.3423750062327704</v>
      </c>
      <c r="H1105" t="s">
        <v>891</v>
      </c>
      <c r="I1105" t="s">
        <v>488</v>
      </c>
      <c r="J1105" t="s">
        <v>8</v>
      </c>
      <c r="K1105" s="10" t="str">
        <f>VLOOKUP(tblSalaries[[#This Row],[Where do you work]],tblCountries[[Actual]:[Mapping2]],3,FALSE)</f>
        <v>India</v>
      </c>
      <c r="L1105" t="s">
        <v>13</v>
      </c>
      <c r="M1105">
        <v>4</v>
      </c>
      <c r="N1105" s="10" t="str">
        <f>VLOOKUP(tblSalaries[[#This Row],[Years of Experience]],Table3[#Data],2,FALSE)</f>
        <v>4-6</v>
      </c>
      <c r="O1105" s="10">
        <f>VLOOKUP(tblSalaries[[#This Row],[How many hours of a day you work on Excel]],Table8[#Data],2,FALSE)</f>
        <v>8</v>
      </c>
    </row>
    <row r="1106" spans="2:15" ht="15" customHeight="1" x14ac:dyDescent="0.2">
      <c r="B1106" t="s">
        <v>3471</v>
      </c>
      <c r="C1106" s="1">
        <v>41059.893101851849</v>
      </c>
      <c r="D1106" s="4">
        <v>5000</v>
      </c>
      <c r="E1106">
        <v>5000</v>
      </c>
      <c r="F1106" t="s">
        <v>6</v>
      </c>
      <c r="G1106" s="10">
        <f>tblSalaries[[#This Row],[clean Salary (in local currency)]]*VLOOKUP(tblSalaries[[#This Row],[Currency]],tblXrate[#Data],2,FALSE)/1000</f>
        <v>5</v>
      </c>
      <c r="H1106" t="s">
        <v>1649</v>
      </c>
      <c r="I1106" t="s">
        <v>52</v>
      </c>
      <c r="J1106" t="s">
        <v>8</v>
      </c>
      <c r="K1106" s="10" t="str">
        <f>VLOOKUP(tblSalaries[[#This Row],[Where do you work]],tblCountries[[Actual]:[Mapping2]],3,FALSE)</f>
        <v>India</v>
      </c>
      <c r="L1106" t="s">
        <v>13</v>
      </c>
      <c r="M1106">
        <v>4</v>
      </c>
      <c r="N1106" s="10" t="str">
        <f>VLOOKUP(tblSalaries[[#This Row],[Years of Experience]],Table3[#Data],2,FALSE)</f>
        <v>4-6</v>
      </c>
      <c r="O1106" s="10">
        <f>VLOOKUP(tblSalaries[[#This Row],[How many hours of a day you work on Excel]],Table8[#Data],2,FALSE)</f>
        <v>8</v>
      </c>
    </row>
    <row r="1107" spans="2:15" ht="15" customHeight="1" x14ac:dyDescent="0.2">
      <c r="B1107" t="s">
        <v>3309</v>
      </c>
      <c r="C1107" s="1">
        <v>41058.701203703706</v>
      </c>
      <c r="D1107" s="4">
        <v>275000</v>
      </c>
      <c r="E1107">
        <v>275000</v>
      </c>
      <c r="F1107" t="s">
        <v>40</v>
      </c>
      <c r="G1107" s="10">
        <f>tblSalaries[[#This Row],[clean Salary (in local currency)]]*VLOOKUP(tblSalaries[[#This Row],[Currency]],tblXrate[#Data],2,FALSE)/1000</f>
        <v>4.8971770890467061</v>
      </c>
      <c r="H1107" t="s">
        <v>1491</v>
      </c>
      <c r="I1107" t="s">
        <v>52</v>
      </c>
      <c r="J1107" t="s">
        <v>8</v>
      </c>
      <c r="K1107" s="10" t="str">
        <f>VLOOKUP(tblSalaries[[#This Row],[Where do you work]],tblCountries[[Actual]:[Mapping2]],3,FALSE)</f>
        <v>India</v>
      </c>
      <c r="L1107" t="s">
        <v>13</v>
      </c>
      <c r="M1107">
        <v>4</v>
      </c>
      <c r="N1107" s="10" t="str">
        <f>VLOOKUP(tblSalaries[[#This Row],[Years of Experience]],Table3[#Data],2,FALSE)</f>
        <v>4-6</v>
      </c>
      <c r="O1107" s="10">
        <f>VLOOKUP(tblSalaries[[#This Row],[How many hours of a day you work on Excel]],Table8[#Data],2,FALSE)</f>
        <v>8</v>
      </c>
    </row>
    <row r="1108" spans="2:15" ht="15" customHeight="1" x14ac:dyDescent="0.2">
      <c r="B1108" t="s">
        <v>2876</v>
      </c>
      <c r="C1108" s="1">
        <v>41056.560636574075</v>
      </c>
      <c r="D1108" s="4" t="s">
        <v>1021</v>
      </c>
      <c r="E1108">
        <v>420000</v>
      </c>
      <c r="F1108" t="s">
        <v>32</v>
      </c>
      <c r="G1108" s="10">
        <f>tblSalaries[[#This Row],[clean Salary (in local currency)]]*VLOOKUP(tblSalaries[[#This Row],[Currency]],tblXrate[#Data],2,FALSE)/1000</f>
        <v>4.457917261055635</v>
      </c>
      <c r="H1108" t="s">
        <v>1022</v>
      </c>
      <c r="I1108" t="s">
        <v>52</v>
      </c>
      <c r="J1108" t="s">
        <v>17</v>
      </c>
      <c r="K1108" s="10" t="str">
        <f>VLOOKUP(tblSalaries[[#This Row],[Where do you work]],tblCountries[[Actual]:[Mapping2]],3,FALSE)</f>
        <v>East&amp;South Asia</v>
      </c>
      <c r="L1108" t="s">
        <v>13</v>
      </c>
      <c r="M1108">
        <v>4</v>
      </c>
      <c r="N1108" s="10" t="str">
        <f>VLOOKUP(tblSalaries[[#This Row],[Years of Experience]],Table3[#Data],2,FALSE)</f>
        <v>4-6</v>
      </c>
      <c r="O1108" s="10">
        <f>VLOOKUP(tblSalaries[[#This Row],[How many hours of a day you work on Excel]],Table8[#Data],2,FALSE)</f>
        <v>8</v>
      </c>
    </row>
    <row r="1109" spans="2:15" ht="15" customHeight="1" x14ac:dyDescent="0.2">
      <c r="B1109" t="s">
        <v>2689</v>
      </c>
      <c r="C1109" s="1">
        <v>41055.562210648146</v>
      </c>
      <c r="D1109" s="4" t="s">
        <v>800</v>
      </c>
      <c r="E1109">
        <v>250000</v>
      </c>
      <c r="F1109" t="s">
        <v>40</v>
      </c>
      <c r="G1109" s="10">
        <f>tblSalaries[[#This Row],[clean Salary (in local currency)]]*VLOOKUP(tblSalaries[[#This Row],[Currency]],tblXrate[#Data],2,FALSE)/1000</f>
        <v>4.4519791718606418</v>
      </c>
      <c r="H1109" t="s">
        <v>801</v>
      </c>
      <c r="I1109" t="s">
        <v>3999</v>
      </c>
      <c r="J1109" t="s">
        <v>8</v>
      </c>
      <c r="K1109" s="10" t="str">
        <f>VLOOKUP(tblSalaries[[#This Row],[Where do you work]],tblCountries[[Actual]:[Mapping2]],3,FALSE)</f>
        <v>India</v>
      </c>
      <c r="L1109" t="s">
        <v>13</v>
      </c>
      <c r="M1109">
        <v>4</v>
      </c>
      <c r="N1109" s="10" t="str">
        <f>VLOOKUP(tblSalaries[[#This Row],[Years of Experience]],Table3[#Data],2,FALSE)</f>
        <v>4-6</v>
      </c>
      <c r="O1109" s="10">
        <f>VLOOKUP(tblSalaries[[#This Row],[How many hours of a day you work on Excel]],Table8[#Data],2,FALSE)</f>
        <v>8</v>
      </c>
    </row>
    <row r="1110" spans="2:15" ht="15" customHeight="1" x14ac:dyDescent="0.2">
      <c r="B1110" t="s">
        <v>2780</v>
      </c>
      <c r="C1110" s="1">
        <v>41055.815416666665</v>
      </c>
      <c r="D1110" s="4">
        <v>240000</v>
      </c>
      <c r="E1110">
        <v>240000</v>
      </c>
      <c r="F1110" t="s">
        <v>40</v>
      </c>
      <c r="G1110" s="10">
        <f>tblSalaries[[#This Row],[clean Salary (in local currency)]]*VLOOKUP(tblSalaries[[#This Row],[Currency]],tblXrate[#Data],2,FALSE)/1000</f>
        <v>4.2739000049862161</v>
      </c>
      <c r="H1110" t="s">
        <v>20</v>
      </c>
      <c r="I1110" t="s">
        <v>20</v>
      </c>
      <c r="J1110" t="s">
        <v>8</v>
      </c>
      <c r="K1110" s="10" t="str">
        <f>VLOOKUP(tblSalaries[[#This Row],[Where do you work]],tblCountries[[Actual]:[Mapping2]],3,FALSE)</f>
        <v>India</v>
      </c>
      <c r="L1110" t="s">
        <v>13</v>
      </c>
      <c r="M1110">
        <v>4</v>
      </c>
      <c r="N1110" s="10" t="str">
        <f>VLOOKUP(tblSalaries[[#This Row],[Years of Experience]],Table3[#Data],2,FALSE)</f>
        <v>4-6</v>
      </c>
      <c r="O1110" s="10">
        <f>VLOOKUP(tblSalaries[[#This Row],[How many hours of a day you work on Excel]],Table8[#Data],2,FALSE)</f>
        <v>8</v>
      </c>
    </row>
    <row r="1111" spans="2:15" ht="15" customHeight="1" x14ac:dyDescent="0.2">
      <c r="B1111" t="s">
        <v>2623</v>
      </c>
      <c r="C1111" s="1">
        <v>41055.464895833335</v>
      </c>
      <c r="D1111" s="4">
        <v>4200</v>
      </c>
      <c r="E1111">
        <v>4200</v>
      </c>
      <c r="F1111" t="s">
        <v>6</v>
      </c>
      <c r="G1111" s="10">
        <f>tblSalaries[[#This Row],[clean Salary (in local currency)]]*VLOOKUP(tblSalaries[[#This Row],[Currency]],tblXrate[#Data],2,FALSE)/1000</f>
        <v>4.2</v>
      </c>
      <c r="H1111" t="s">
        <v>721</v>
      </c>
      <c r="I1111" t="s">
        <v>3999</v>
      </c>
      <c r="J1111" t="s">
        <v>8</v>
      </c>
      <c r="K1111" s="10" t="str">
        <f>VLOOKUP(tblSalaries[[#This Row],[Where do you work]],tblCountries[[Actual]:[Mapping2]],3,FALSE)</f>
        <v>India</v>
      </c>
      <c r="L1111" t="s">
        <v>13</v>
      </c>
      <c r="M1111">
        <v>4</v>
      </c>
      <c r="N1111" s="10" t="str">
        <f>VLOOKUP(tblSalaries[[#This Row],[Years of Experience]],Table3[#Data],2,FALSE)</f>
        <v>4-6</v>
      </c>
      <c r="O1111" s="10">
        <f>VLOOKUP(tblSalaries[[#This Row],[How many hours of a day you work on Excel]],Table8[#Data],2,FALSE)</f>
        <v>8</v>
      </c>
    </row>
    <row r="1112" spans="2:15" ht="15" customHeight="1" x14ac:dyDescent="0.2">
      <c r="B1112" t="s">
        <v>2641</v>
      </c>
      <c r="C1112" s="1">
        <v>41055.496724537035</v>
      </c>
      <c r="D1112" s="4">
        <v>4000</v>
      </c>
      <c r="E1112">
        <v>4000</v>
      </c>
      <c r="F1112" t="s">
        <v>6</v>
      </c>
      <c r="G1112" s="10">
        <f>tblSalaries[[#This Row],[clean Salary (in local currency)]]*VLOOKUP(tblSalaries[[#This Row],[Currency]],tblXrate[#Data],2,FALSE)/1000</f>
        <v>4</v>
      </c>
      <c r="H1112" t="s">
        <v>721</v>
      </c>
      <c r="I1112" t="s">
        <v>3999</v>
      </c>
      <c r="J1112" t="s">
        <v>8</v>
      </c>
      <c r="K1112" s="10" t="str">
        <f>VLOOKUP(tblSalaries[[#This Row],[Where do you work]],tblCountries[[Actual]:[Mapping2]],3,FALSE)</f>
        <v>India</v>
      </c>
      <c r="L1112" t="s">
        <v>13</v>
      </c>
      <c r="M1112">
        <v>4</v>
      </c>
      <c r="N1112" s="10" t="str">
        <f>VLOOKUP(tblSalaries[[#This Row],[Years of Experience]],Table3[#Data],2,FALSE)</f>
        <v>4-6</v>
      </c>
      <c r="O1112" s="10">
        <f>VLOOKUP(tblSalaries[[#This Row],[How many hours of a day you work on Excel]],Table8[#Data],2,FALSE)</f>
        <v>8</v>
      </c>
    </row>
    <row r="1113" spans="2:15" ht="15" customHeight="1" x14ac:dyDescent="0.2">
      <c r="B1113" t="s">
        <v>2726</v>
      </c>
      <c r="C1113" s="1">
        <v>41055.640057870369</v>
      </c>
      <c r="D1113" s="4">
        <v>180000</v>
      </c>
      <c r="E1113">
        <v>180000</v>
      </c>
      <c r="F1113" t="s">
        <v>40</v>
      </c>
      <c r="G1113" s="10">
        <f>tblSalaries[[#This Row],[clean Salary (in local currency)]]*VLOOKUP(tblSalaries[[#This Row],[Currency]],tblXrate[#Data],2,FALSE)/1000</f>
        <v>3.2054250037396623</v>
      </c>
      <c r="H1113" t="s">
        <v>310</v>
      </c>
      <c r="I1113" t="s">
        <v>310</v>
      </c>
      <c r="J1113" t="s">
        <v>8</v>
      </c>
      <c r="K1113" s="10" t="str">
        <f>VLOOKUP(tblSalaries[[#This Row],[Where do you work]],tblCountries[[Actual]:[Mapping2]],3,FALSE)</f>
        <v>India</v>
      </c>
      <c r="L1113" t="s">
        <v>13</v>
      </c>
      <c r="M1113">
        <v>4</v>
      </c>
      <c r="N1113" s="10" t="str">
        <f>VLOOKUP(tblSalaries[[#This Row],[Years of Experience]],Table3[#Data],2,FALSE)</f>
        <v>4-6</v>
      </c>
      <c r="O1113" s="10">
        <f>VLOOKUP(tblSalaries[[#This Row],[How many hours of a day you work on Excel]],Table8[#Data],2,FALSE)</f>
        <v>8</v>
      </c>
    </row>
    <row r="1114" spans="2:15" ht="15" customHeight="1" x14ac:dyDescent="0.2">
      <c r="B1114" t="s">
        <v>3030</v>
      </c>
      <c r="C1114" s="1">
        <v>41057.571539351855</v>
      </c>
      <c r="D1114" s="4">
        <v>1.8</v>
      </c>
      <c r="E1114">
        <v>180000</v>
      </c>
      <c r="F1114" t="s">
        <v>40</v>
      </c>
      <c r="G1114" s="10">
        <f>tblSalaries[[#This Row],[clean Salary (in local currency)]]*VLOOKUP(tblSalaries[[#This Row],[Currency]],tblXrate[#Data],2,FALSE)/1000</f>
        <v>3.2054250037396623</v>
      </c>
      <c r="H1114" t="s">
        <v>429</v>
      </c>
      <c r="I1114" t="s">
        <v>3999</v>
      </c>
      <c r="J1114" t="s">
        <v>8</v>
      </c>
      <c r="K1114" s="10" t="str">
        <f>VLOOKUP(tblSalaries[[#This Row],[Where do you work]],tblCountries[[Actual]:[Mapping2]],3,FALSE)</f>
        <v>India</v>
      </c>
      <c r="L1114" t="s">
        <v>13</v>
      </c>
      <c r="M1114">
        <v>4</v>
      </c>
      <c r="N1114" s="10" t="str">
        <f>VLOOKUP(tblSalaries[[#This Row],[Years of Experience]],Table3[#Data],2,FALSE)</f>
        <v>4-6</v>
      </c>
      <c r="O1114" s="10">
        <f>VLOOKUP(tblSalaries[[#This Row],[How many hours of a day you work on Excel]],Table8[#Data],2,FALSE)</f>
        <v>8</v>
      </c>
    </row>
    <row r="1115" spans="2:15" ht="15" customHeight="1" x14ac:dyDescent="0.2">
      <c r="B1115" t="s">
        <v>3714</v>
      </c>
      <c r="C1115" s="1">
        <v>41068.344375000001</v>
      </c>
      <c r="D1115" s="4">
        <v>31200</v>
      </c>
      <c r="E1115">
        <v>31200</v>
      </c>
      <c r="F1115" t="s">
        <v>6</v>
      </c>
      <c r="G1115" s="10">
        <f>tblSalaries[[#This Row],[clean Salary (in local currency)]]*VLOOKUP(tblSalaries[[#This Row],[Currency]],tblXrate[#Data],2,FALSE)/1000</f>
        <v>31.2</v>
      </c>
      <c r="H1115" t="s">
        <v>1090</v>
      </c>
      <c r="I1115" t="s">
        <v>20</v>
      </c>
      <c r="J1115" t="s">
        <v>143</v>
      </c>
      <c r="K1115" s="10" t="str">
        <f>VLOOKUP(tblSalaries[[#This Row],[Where do you work]],tblCountries[[Actual]:[Mapping2]],3,FALSE)</f>
        <v>Sou&amp;Cen America</v>
      </c>
      <c r="L1115" t="s">
        <v>9</v>
      </c>
      <c r="M1115">
        <v>4</v>
      </c>
      <c r="N1115" s="10" t="str">
        <f>VLOOKUP(tblSalaries[[#This Row],[Years of Experience]],Table3[#Data],2,FALSE)</f>
        <v>4-6</v>
      </c>
      <c r="O1115" s="10">
        <f>VLOOKUP(tblSalaries[[#This Row],[How many hours of a day you work on Excel]],Table8[#Data],2,FALSE)</f>
        <v>5</v>
      </c>
    </row>
    <row r="1116" spans="2:15" ht="15" customHeight="1" x14ac:dyDescent="0.2">
      <c r="B1116" t="s">
        <v>3727</v>
      </c>
      <c r="C1116" s="1">
        <v>41068.876944444448</v>
      </c>
      <c r="D1116" s="4">
        <v>30000</v>
      </c>
      <c r="E1116">
        <v>30000</v>
      </c>
      <c r="F1116" t="s">
        <v>6</v>
      </c>
      <c r="G1116" s="10">
        <f>tblSalaries[[#This Row],[clean Salary (in local currency)]]*VLOOKUP(tblSalaries[[#This Row],[Currency]],tblXrate[#Data],2,FALSE)/1000</f>
        <v>30</v>
      </c>
      <c r="H1116" t="s">
        <v>1879</v>
      </c>
      <c r="I1116" t="s">
        <v>20</v>
      </c>
      <c r="J1116" t="s">
        <v>15</v>
      </c>
      <c r="K1116" s="10" t="str">
        <f>VLOOKUP(tblSalaries[[#This Row],[Where do you work]],tblCountries[[Actual]:[Mapping2]],3,FALSE)</f>
        <v>USA</v>
      </c>
      <c r="L1116" t="s">
        <v>18</v>
      </c>
      <c r="M1116">
        <v>4</v>
      </c>
      <c r="N1116" s="10" t="str">
        <f>VLOOKUP(tblSalaries[[#This Row],[Years of Experience]],Table3[#Data],2,FALSE)</f>
        <v>4-6</v>
      </c>
      <c r="O1116" s="10">
        <f>VLOOKUP(tblSalaries[[#This Row],[How many hours of a day you work on Excel]],Table8[#Data],2,FALSE)</f>
        <v>2.5</v>
      </c>
    </row>
    <row r="1117" spans="2:15" ht="15" customHeight="1" x14ac:dyDescent="0.2">
      <c r="B1117" t="s">
        <v>3320</v>
      </c>
      <c r="C1117" s="1">
        <v>41058.740266203706</v>
      </c>
      <c r="D1117" s="4" t="s">
        <v>1506</v>
      </c>
      <c r="E1117">
        <v>1600000</v>
      </c>
      <c r="F1117" t="s">
        <v>40</v>
      </c>
      <c r="G1117" s="10">
        <f>tblSalaries[[#This Row],[clean Salary (in local currency)]]*VLOOKUP(tblSalaries[[#This Row],[Currency]],tblXrate[#Data],2,FALSE)/1000</f>
        <v>28.49266669990811</v>
      </c>
      <c r="H1117" t="s">
        <v>1507</v>
      </c>
      <c r="I1117" t="s">
        <v>20</v>
      </c>
      <c r="J1117" t="s">
        <v>8</v>
      </c>
      <c r="K1117" s="10" t="str">
        <f>VLOOKUP(tblSalaries[[#This Row],[Where do you work]],tblCountries[[Actual]:[Mapping2]],3,FALSE)</f>
        <v>India</v>
      </c>
      <c r="L1117" t="s">
        <v>18</v>
      </c>
      <c r="M1117">
        <v>4</v>
      </c>
      <c r="N1117" s="10" t="str">
        <f>VLOOKUP(tblSalaries[[#This Row],[Years of Experience]],Table3[#Data],2,FALSE)</f>
        <v>4-6</v>
      </c>
      <c r="O1117" s="10">
        <f>VLOOKUP(tblSalaries[[#This Row],[How many hours of a day you work on Excel]],Table8[#Data],2,FALSE)</f>
        <v>2.5</v>
      </c>
    </row>
    <row r="1118" spans="2:15" ht="15" customHeight="1" x14ac:dyDescent="0.2">
      <c r="B1118" t="s">
        <v>2917</v>
      </c>
      <c r="C1118" s="1">
        <v>41056.906006944446</v>
      </c>
      <c r="D1118" s="4" t="s">
        <v>606</v>
      </c>
      <c r="E1118">
        <v>15000</v>
      </c>
      <c r="F1118" t="s">
        <v>22</v>
      </c>
      <c r="G1118" s="10">
        <f>tblSalaries[[#This Row],[clean Salary (in local currency)]]*VLOOKUP(tblSalaries[[#This Row],[Currency]],tblXrate[#Data],2,FALSE)/1000</f>
        <v>19.055991584874118</v>
      </c>
      <c r="H1118" t="s">
        <v>1065</v>
      </c>
      <c r="I1118" t="s">
        <v>20</v>
      </c>
      <c r="J1118" t="s">
        <v>1066</v>
      </c>
      <c r="K1118" s="10" t="str">
        <f>VLOOKUP(tblSalaries[[#This Row],[Where do you work]],tblCountries[[Actual]:[Mapping2]],3,FALSE)</f>
        <v>EU-16</v>
      </c>
      <c r="L1118" t="s">
        <v>9</v>
      </c>
      <c r="M1118">
        <v>4</v>
      </c>
      <c r="N1118" s="10" t="str">
        <f>VLOOKUP(tblSalaries[[#This Row],[Years of Experience]],Table3[#Data],2,FALSE)</f>
        <v>4-6</v>
      </c>
      <c r="O1118" s="10">
        <f>VLOOKUP(tblSalaries[[#This Row],[How many hours of a day you work on Excel]],Table8[#Data],2,FALSE)</f>
        <v>5</v>
      </c>
    </row>
    <row r="1119" spans="2:15" ht="15" customHeight="1" x14ac:dyDescent="0.2">
      <c r="B1119" t="s">
        <v>3425</v>
      </c>
      <c r="C1119" s="1">
        <v>41059.524398148147</v>
      </c>
      <c r="D1119" s="4" t="s">
        <v>1600</v>
      </c>
      <c r="E1119">
        <v>900000</v>
      </c>
      <c r="F1119" t="s">
        <v>40</v>
      </c>
      <c r="G1119" s="10">
        <f>tblSalaries[[#This Row],[clean Salary (in local currency)]]*VLOOKUP(tblSalaries[[#This Row],[Currency]],tblXrate[#Data],2,FALSE)/1000</f>
        <v>16.02712501869831</v>
      </c>
      <c r="H1119" t="s">
        <v>153</v>
      </c>
      <c r="I1119" t="s">
        <v>20</v>
      </c>
      <c r="J1119" t="s">
        <v>8</v>
      </c>
      <c r="K1119" s="10" t="str">
        <f>VLOOKUP(tblSalaries[[#This Row],[Where do you work]],tblCountries[[Actual]:[Mapping2]],3,FALSE)</f>
        <v>India</v>
      </c>
      <c r="L1119" t="s">
        <v>9</v>
      </c>
      <c r="M1119">
        <v>4</v>
      </c>
      <c r="N1119" s="10" t="str">
        <f>VLOOKUP(tblSalaries[[#This Row],[Years of Experience]],Table3[#Data],2,FALSE)</f>
        <v>4-6</v>
      </c>
      <c r="O1119" s="10">
        <f>VLOOKUP(tblSalaries[[#This Row],[How many hours of a day you work on Excel]],Table8[#Data],2,FALSE)</f>
        <v>5</v>
      </c>
    </row>
    <row r="1120" spans="2:15" ht="15" customHeight="1" x14ac:dyDescent="0.2">
      <c r="B1120" t="s">
        <v>3000</v>
      </c>
      <c r="C1120" s="1">
        <v>41057.486932870372</v>
      </c>
      <c r="D1120" s="4">
        <v>15000</v>
      </c>
      <c r="E1120">
        <v>15000</v>
      </c>
      <c r="F1120" t="s">
        <v>6</v>
      </c>
      <c r="G1120" s="10">
        <f>tblSalaries[[#This Row],[clean Salary (in local currency)]]*VLOOKUP(tblSalaries[[#This Row],[Currency]],tblXrate[#Data],2,FALSE)/1000</f>
        <v>15</v>
      </c>
      <c r="H1120" t="s">
        <v>1150</v>
      </c>
      <c r="I1120" t="s">
        <v>52</v>
      </c>
      <c r="J1120" t="s">
        <v>8</v>
      </c>
      <c r="K1120" s="10" t="str">
        <f>VLOOKUP(tblSalaries[[#This Row],[Where do you work]],tblCountries[[Actual]:[Mapping2]],3,FALSE)</f>
        <v>India</v>
      </c>
      <c r="L1120" t="s">
        <v>9</v>
      </c>
      <c r="M1120">
        <v>4</v>
      </c>
      <c r="N1120" s="10" t="str">
        <f>VLOOKUP(tblSalaries[[#This Row],[Years of Experience]],Table3[#Data],2,FALSE)</f>
        <v>4-6</v>
      </c>
      <c r="O1120" s="10">
        <f>VLOOKUP(tblSalaries[[#This Row],[How many hours of a day you work on Excel]],Table8[#Data],2,FALSE)</f>
        <v>5</v>
      </c>
    </row>
    <row r="1121" spans="2:15" ht="15" customHeight="1" x14ac:dyDescent="0.2">
      <c r="B1121" t="s">
        <v>2679</v>
      </c>
      <c r="C1121" s="1">
        <v>41055.553020833337</v>
      </c>
      <c r="D1121" s="4">
        <v>13000</v>
      </c>
      <c r="E1121">
        <v>13000</v>
      </c>
      <c r="F1121" t="s">
        <v>6</v>
      </c>
      <c r="G1121" s="10">
        <f>tblSalaries[[#This Row],[clean Salary (in local currency)]]*VLOOKUP(tblSalaries[[#This Row],[Currency]],tblXrate[#Data],2,FALSE)/1000</f>
        <v>13</v>
      </c>
      <c r="H1121" t="s">
        <v>20</v>
      </c>
      <c r="I1121" t="s">
        <v>20</v>
      </c>
      <c r="J1121" t="s">
        <v>8</v>
      </c>
      <c r="K1121" s="10" t="str">
        <f>VLOOKUP(tblSalaries[[#This Row],[Where do you work]],tblCountries[[Actual]:[Mapping2]],3,FALSE)</f>
        <v>India</v>
      </c>
      <c r="L1121" t="s">
        <v>25</v>
      </c>
      <c r="M1121">
        <v>4</v>
      </c>
      <c r="N1121" s="10" t="str">
        <f>VLOOKUP(tblSalaries[[#This Row],[Years of Experience]],Table3[#Data],2,FALSE)</f>
        <v>4-6</v>
      </c>
      <c r="O1121" s="10">
        <f>VLOOKUP(tblSalaries[[#This Row],[How many hours of a day you work on Excel]],Table8[#Data],2,FALSE)</f>
        <v>1.5</v>
      </c>
    </row>
    <row r="1122" spans="2:15" ht="15" customHeight="1" x14ac:dyDescent="0.2">
      <c r="B1122" t="s">
        <v>2698</v>
      </c>
      <c r="C1122" s="1">
        <v>41055.581377314818</v>
      </c>
      <c r="D1122" s="4">
        <v>720000</v>
      </c>
      <c r="E1122">
        <v>720000</v>
      </c>
      <c r="F1122" t="s">
        <v>40</v>
      </c>
      <c r="G1122" s="10">
        <f>tblSalaries[[#This Row],[clean Salary (in local currency)]]*VLOOKUP(tblSalaries[[#This Row],[Currency]],tblXrate[#Data],2,FALSE)/1000</f>
        <v>12.821700014958649</v>
      </c>
      <c r="H1122" t="s">
        <v>808</v>
      </c>
      <c r="I1122" t="s">
        <v>310</v>
      </c>
      <c r="J1122" t="s">
        <v>8</v>
      </c>
      <c r="K1122" s="10" t="str">
        <f>VLOOKUP(tblSalaries[[#This Row],[Where do you work]],tblCountries[[Actual]:[Mapping2]],3,FALSE)</f>
        <v>India</v>
      </c>
      <c r="L1122" t="s">
        <v>9</v>
      </c>
      <c r="M1122">
        <v>4</v>
      </c>
      <c r="N1122" s="10" t="str">
        <f>VLOOKUP(tblSalaries[[#This Row],[Years of Experience]],Table3[#Data],2,FALSE)</f>
        <v>4-6</v>
      </c>
      <c r="O1122" s="10">
        <f>VLOOKUP(tblSalaries[[#This Row],[How many hours of a day you work on Excel]],Table8[#Data],2,FALSE)</f>
        <v>5</v>
      </c>
    </row>
    <row r="1123" spans="2:15" ht="15" customHeight="1" x14ac:dyDescent="0.2">
      <c r="B1123" t="s">
        <v>3824</v>
      </c>
      <c r="C1123" s="1">
        <v>41075.719664351855</v>
      </c>
      <c r="D1123" s="4" t="s">
        <v>873</v>
      </c>
      <c r="E1123">
        <v>700000</v>
      </c>
      <c r="F1123" t="s">
        <v>40</v>
      </c>
      <c r="G1123" s="10">
        <f>tblSalaries[[#This Row],[clean Salary (in local currency)]]*VLOOKUP(tblSalaries[[#This Row],[Currency]],tblXrate[#Data],2,FALSE)/1000</f>
        <v>12.465541681209798</v>
      </c>
      <c r="H1123" t="s">
        <v>1953</v>
      </c>
      <c r="I1123" t="s">
        <v>20</v>
      </c>
      <c r="J1123" t="s">
        <v>8</v>
      </c>
      <c r="K1123" s="10" t="str">
        <f>VLOOKUP(tblSalaries[[#This Row],[Where do you work]],tblCountries[[Actual]:[Mapping2]],3,FALSE)</f>
        <v>India</v>
      </c>
      <c r="L1123" t="s">
        <v>18</v>
      </c>
      <c r="M1123">
        <v>4</v>
      </c>
      <c r="N1123" s="10" t="str">
        <f>VLOOKUP(tblSalaries[[#This Row],[Years of Experience]],Table3[#Data],2,FALSE)</f>
        <v>4-6</v>
      </c>
      <c r="O1123" s="10">
        <f>VLOOKUP(tblSalaries[[#This Row],[How many hours of a day you work on Excel]],Table8[#Data],2,FALSE)</f>
        <v>2.5</v>
      </c>
    </row>
    <row r="1124" spans="2:15" ht="15" customHeight="1" x14ac:dyDescent="0.2">
      <c r="B1124" t="s">
        <v>2935</v>
      </c>
      <c r="C1124" s="1">
        <v>41057.030324074076</v>
      </c>
      <c r="D1124" s="4" t="s">
        <v>1085</v>
      </c>
      <c r="E1124">
        <v>600000</v>
      </c>
      <c r="F1124" t="s">
        <v>40</v>
      </c>
      <c r="G1124" s="10">
        <f>tblSalaries[[#This Row],[clean Salary (in local currency)]]*VLOOKUP(tblSalaries[[#This Row],[Currency]],tblXrate[#Data],2,FALSE)/1000</f>
        <v>10.684750012465541</v>
      </c>
      <c r="H1124" t="s">
        <v>749</v>
      </c>
      <c r="I1124" t="s">
        <v>20</v>
      </c>
      <c r="J1124" t="s">
        <v>8</v>
      </c>
      <c r="K1124" s="10" t="str">
        <f>VLOOKUP(tblSalaries[[#This Row],[Where do you work]],tblCountries[[Actual]:[Mapping2]],3,FALSE)</f>
        <v>India</v>
      </c>
      <c r="L1124" t="s">
        <v>18</v>
      </c>
      <c r="M1124">
        <v>4</v>
      </c>
      <c r="N1124" s="10" t="str">
        <f>VLOOKUP(tblSalaries[[#This Row],[Years of Experience]],Table3[#Data],2,FALSE)</f>
        <v>4-6</v>
      </c>
      <c r="O1124" s="10">
        <f>VLOOKUP(tblSalaries[[#This Row],[How many hours of a day you work on Excel]],Table8[#Data],2,FALSE)</f>
        <v>2.5</v>
      </c>
    </row>
    <row r="1125" spans="2:15" ht="15" customHeight="1" x14ac:dyDescent="0.2">
      <c r="B1125" t="s">
        <v>2880</v>
      </c>
      <c r="C1125" s="1">
        <v>41056.570196759261</v>
      </c>
      <c r="D1125" s="4">
        <v>10000</v>
      </c>
      <c r="E1125">
        <v>10000</v>
      </c>
      <c r="F1125" t="s">
        <v>6</v>
      </c>
      <c r="G1125" s="10">
        <f>tblSalaries[[#This Row],[clean Salary (in local currency)]]*VLOOKUP(tblSalaries[[#This Row],[Currency]],tblXrate[#Data],2,FALSE)/1000</f>
        <v>10</v>
      </c>
      <c r="H1125" t="s">
        <v>1026</v>
      </c>
      <c r="I1125" t="s">
        <v>310</v>
      </c>
      <c r="J1125" t="s">
        <v>1027</v>
      </c>
      <c r="K1125" s="10" t="str">
        <f>VLOOKUP(tblSalaries[[#This Row],[Where do you work]],tblCountries[[Actual]:[Mapping2]],3,FALSE)</f>
        <v>East&amp;South Asia</v>
      </c>
      <c r="L1125" t="s">
        <v>9</v>
      </c>
      <c r="M1125">
        <v>4</v>
      </c>
      <c r="N1125" s="10" t="str">
        <f>VLOOKUP(tblSalaries[[#This Row],[Years of Experience]],Table3[#Data],2,FALSE)</f>
        <v>4-6</v>
      </c>
      <c r="O1125" s="10">
        <f>VLOOKUP(tblSalaries[[#This Row],[How many hours of a day you work on Excel]],Table8[#Data],2,FALSE)</f>
        <v>5</v>
      </c>
    </row>
    <row r="1126" spans="2:15" ht="15" customHeight="1" x14ac:dyDescent="0.2">
      <c r="B1126" t="s">
        <v>3775</v>
      </c>
      <c r="C1126" s="1">
        <v>41072.665694444448</v>
      </c>
      <c r="D1126" s="4">
        <v>560000</v>
      </c>
      <c r="E1126">
        <v>560000</v>
      </c>
      <c r="F1126" t="s">
        <v>40</v>
      </c>
      <c r="G1126" s="10">
        <f>tblSalaries[[#This Row],[clean Salary (in local currency)]]*VLOOKUP(tblSalaries[[#This Row],[Currency]],tblXrate[#Data],2,FALSE)/1000</f>
        <v>9.972433344967838</v>
      </c>
      <c r="H1126" t="s">
        <v>1915</v>
      </c>
      <c r="I1126" t="s">
        <v>52</v>
      </c>
      <c r="J1126" t="s">
        <v>8</v>
      </c>
      <c r="K1126" s="10" t="str">
        <f>VLOOKUP(tblSalaries[[#This Row],[Where do you work]],tblCountries[[Actual]:[Mapping2]],3,FALSE)</f>
        <v>India</v>
      </c>
      <c r="L1126" t="s">
        <v>18</v>
      </c>
      <c r="M1126">
        <v>4</v>
      </c>
      <c r="N1126" s="10" t="str">
        <f>VLOOKUP(tblSalaries[[#This Row],[Years of Experience]],Table3[#Data],2,FALSE)</f>
        <v>4-6</v>
      </c>
      <c r="O1126" s="10">
        <f>VLOOKUP(tblSalaries[[#This Row],[How many hours of a day you work on Excel]],Table8[#Data],2,FALSE)</f>
        <v>2.5</v>
      </c>
    </row>
    <row r="1127" spans="2:15" ht="15" customHeight="1" x14ac:dyDescent="0.2">
      <c r="B1127" t="s">
        <v>3487</v>
      </c>
      <c r="C1127" s="1">
        <v>41060.073472222219</v>
      </c>
      <c r="D1127" s="4" t="s">
        <v>1667</v>
      </c>
      <c r="E1127">
        <v>536000</v>
      </c>
      <c r="F1127" t="s">
        <v>40</v>
      </c>
      <c r="G1127" s="10">
        <f>tblSalaries[[#This Row],[clean Salary (in local currency)]]*VLOOKUP(tblSalaries[[#This Row],[Currency]],tblXrate[#Data],2,FALSE)/1000</f>
        <v>9.5450433444692173</v>
      </c>
      <c r="H1127" t="s">
        <v>91</v>
      </c>
      <c r="I1127" t="s">
        <v>52</v>
      </c>
      <c r="J1127" t="s">
        <v>8</v>
      </c>
      <c r="K1127" s="10" t="str">
        <f>VLOOKUP(tblSalaries[[#This Row],[Where do you work]],tblCountries[[Actual]:[Mapping2]],3,FALSE)</f>
        <v>India</v>
      </c>
      <c r="L1127" t="s">
        <v>9</v>
      </c>
      <c r="M1127">
        <v>4</v>
      </c>
      <c r="N1127" s="10" t="str">
        <f>VLOOKUP(tblSalaries[[#This Row],[Years of Experience]],Table3[#Data],2,FALSE)</f>
        <v>4-6</v>
      </c>
      <c r="O1127" s="10">
        <f>VLOOKUP(tblSalaries[[#This Row],[How many hours of a day you work on Excel]],Table8[#Data],2,FALSE)</f>
        <v>5</v>
      </c>
    </row>
    <row r="1128" spans="2:15" ht="15" customHeight="1" x14ac:dyDescent="0.2">
      <c r="B1128" t="s">
        <v>3681</v>
      </c>
      <c r="C1128" s="1">
        <v>41066.66920138889</v>
      </c>
      <c r="D1128" s="4">
        <v>500000</v>
      </c>
      <c r="E1128">
        <v>500000</v>
      </c>
      <c r="F1128" t="s">
        <v>40</v>
      </c>
      <c r="G1128" s="10">
        <f>tblSalaries[[#This Row],[clean Salary (in local currency)]]*VLOOKUP(tblSalaries[[#This Row],[Currency]],tblXrate[#Data],2,FALSE)/1000</f>
        <v>8.9039583437212837</v>
      </c>
      <c r="H1128" t="s">
        <v>243</v>
      </c>
      <c r="I1128" t="s">
        <v>20</v>
      </c>
      <c r="J1128" t="s">
        <v>8</v>
      </c>
      <c r="K1128" s="10" t="str">
        <f>VLOOKUP(tblSalaries[[#This Row],[Where do you work]],tblCountries[[Actual]:[Mapping2]],3,FALSE)</f>
        <v>India</v>
      </c>
      <c r="L1128" t="s">
        <v>9</v>
      </c>
      <c r="M1128">
        <v>4</v>
      </c>
      <c r="N1128" s="10" t="str">
        <f>VLOOKUP(tblSalaries[[#This Row],[Years of Experience]],Table3[#Data],2,FALSE)</f>
        <v>4-6</v>
      </c>
      <c r="O1128" s="10">
        <f>VLOOKUP(tblSalaries[[#This Row],[How many hours of a day you work on Excel]],Table8[#Data],2,FALSE)</f>
        <v>5</v>
      </c>
    </row>
    <row r="1129" spans="2:15" ht="15" customHeight="1" x14ac:dyDescent="0.2">
      <c r="B1129" t="s">
        <v>2702</v>
      </c>
      <c r="C1129" s="1">
        <v>41055.590868055559</v>
      </c>
      <c r="D1129" s="4" t="s">
        <v>812</v>
      </c>
      <c r="E1129">
        <v>480000</v>
      </c>
      <c r="F1129" t="s">
        <v>40</v>
      </c>
      <c r="G1129" s="10">
        <f>tblSalaries[[#This Row],[clean Salary (in local currency)]]*VLOOKUP(tblSalaries[[#This Row],[Currency]],tblXrate[#Data],2,FALSE)/1000</f>
        <v>8.5478000099724323</v>
      </c>
      <c r="H1129" t="s">
        <v>207</v>
      </c>
      <c r="I1129" t="s">
        <v>20</v>
      </c>
      <c r="J1129" t="s">
        <v>8</v>
      </c>
      <c r="K1129" s="10" t="str">
        <f>VLOOKUP(tblSalaries[[#This Row],[Where do you work]],tblCountries[[Actual]:[Mapping2]],3,FALSE)</f>
        <v>India</v>
      </c>
      <c r="L1129" t="s">
        <v>9</v>
      </c>
      <c r="M1129">
        <v>4</v>
      </c>
      <c r="N1129" s="10" t="str">
        <f>VLOOKUP(tblSalaries[[#This Row],[Years of Experience]],Table3[#Data],2,FALSE)</f>
        <v>4-6</v>
      </c>
      <c r="O1129" s="10">
        <f>VLOOKUP(tblSalaries[[#This Row],[How many hours of a day you work on Excel]],Table8[#Data],2,FALSE)</f>
        <v>5</v>
      </c>
    </row>
    <row r="1130" spans="2:15" ht="15" customHeight="1" x14ac:dyDescent="0.2">
      <c r="B1130" t="s">
        <v>3783</v>
      </c>
      <c r="C1130" s="1">
        <v>41073.014050925929</v>
      </c>
      <c r="D1130" s="4" t="s">
        <v>1920</v>
      </c>
      <c r="E1130">
        <v>450000</v>
      </c>
      <c r="F1130" t="s">
        <v>40</v>
      </c>
      <c r="G1130" s="10">
        <f>tblSalaries[[#This Row],[clean Salary (in local currency)]]*VLOOKUP(tblSalaries[[#This Row],[Currency]],tblXrate[#Data],2,FALSE)/1000</f>
        <v>8.0135625093491551</v>
      </c>
      <c r="H1130" t="s">
        <v>721</v>
      </c>
      <c r="I1130" t="s">
        <v>3999</v>
      </c>
      <c r="J1130" t="s">
        <v>8</v>
      </c>
      <c r="K1130" s="10" t="str">
        <f>VLOOKUP(tblSalaries[[#This Row],[Where do you work]],tblCountries[[Actual]:[Mapping2]],3,FALSE)</f>
        <v>India</v>
      </c>
      <c r="L1130" t="s">
        <v>9</v>
      </c>
      <c r="M1130">
        <v>4</v>
      </c>
      <c r="N1130" s="10" t="str">
        <f>VLOOKUP(tblSalaries[[#This Row],[Years of Experience]],Table3[#Data],2,FALSE)</f>
        <v>4-6</v>
      </c>
      <c r="O1130" s="10">
        <f>VLOOKUP(tblSalaries[[#This Row],[How many hours of a day you work on Excel]],Table8[#Data],2,FALSE)</f>
        <v>5</v>
      </c>
    </row>
    <row r="1131" spans="2:15" ht="15" customHeight="1" x14ac:dyDescent="0.2">
      <c r="B1131" t="s">
        <v>3698</v>
      </c>
      <c r="C1131" s="1">
        <v>41067.697928240741</v>
      </c>
      <c r="D1131" s="4">
        <v>421000</v>
      </c>
      <c r="E1131">
        <v>421000</v>
      </c>
      <c r="F1131" t="s">
        <v>40</v>
      </c>
      <c r="G1131" s="10">
        <f>tblSalaries[[#This Row],[clean Salary (in local currency)]]*VLOOKUP(tblSalaries[[#This Row],[Currency]],tblXrate[#Data],2,FALSE)/1000</f>
        <v>7.4971329254133217</v>
      </c>
      <c r="H1131" t="s">
        <v>1861</v>
      </c>
      <c r="I1131" t="s">
        <v>20</v>
      </c>
      <c r="J1131" t="s">
        <v>8</v>
      </c>
      <c r="K1131" s="10" t="str">
        <f>VLOOKUP(tblSalaries[[#This Row],[Where do you work]],tblCountries[[Actual]:[Mapping2]],3,FALSE)</f>
        <v>India</v>
      </c>
      <c r="L1131" t="s">
        <v>9</v>
      </c>
      <c r="M1131">
        <v>4</v>
      </c>
      <c r="N1131" s="10" t="str">
        <f>VLOOKUP(tblSalaries[[#This Row],[Years of Experience]],Table3[#Data],2,FALSE)</f>
        <v>4-6</v>
      </c>
      <c r="O1131" s="10">
        <f>VLOOKUP(tblSalaries[[#This Row],[How many hours of a day you work on Excel]],Table8[#Data],2,FALSE)</f>
        <v>5</v>
      </c>
    </row>
    <row r="1132" spans="2:15" ht="15" customHeight="1" x14ac:dyDescent="0.2">
      <c r="B1132" t="s">
        <v>3669</v>
      </c>
      <c r="C1132" s="1">
        <v>41066.044849537036</v>
      </c>
      <c r="D1132" s="4" t="s">
        <v>1835</v>
      </c>
      <c r="E1132">
        <v>400000</v>
      </c>
      <c r="F1132" t="s">
        <v>40</v>
      </c>
      <c r="G1132" s="10">
        <f>tblSalaries[[#This Row],[clean Salary (in local currency)]]*VLOOKUP(tblSalaries[[#This Row],[Currency]],tblXrate[#Data],2,FALSE)/1000</f>
        <v>7.1231666749770275</v>
      </c>
      <c r="H1132" t="s">
        <v>20</v>
      </c>
      <c r="I1132" t="s">
        <v>20</v>
      </c>
      <c r="J1132" t="s">
        <v>8</v>
      </c>
      <c r="K1132" s="10" t="str">
        <f>VLOOKUP(tblSalaries[[#This Row],[Where do you work]],tblCountries[[Actual]:[Mapping2]],3,FALSE)</f>
        <v>India</v>
      </c>
      <c r="L1132" t="s">
        <v>9</v>
      </c>
      <c r="M1132">
        <v>4</v>
      </c>
      <c r="N1132" s="10" t="str">
        <f>VLOOKUP(tblSalaries[[#This Row],[Years of Experience]],Table3[#Data],2,FALSE)</f>
        <v>4-6</v>
      </c>
      <c r="O1132" s="10">
        <f>VLOOKUP(tblSalaries[[#This Row],[How many hours of a day you work on Excel]],Table8[#Data],2,FALSE)</f>
        <v>5</v>
      </c>
    </row>
    <row r="1133" spans="2:15" ht="15" customHeight="1" x14ac:dyDescent="0.2">
      <c r="B1133" t="s">
        <v>3422</v>
      </c>
      <c r="C1133" s="1">
        <v>41059.48877314815</v>
      </c>
      <c r="D1133" s="4">
        <v>300000</v>
      </c>
      <c r="E1133">
        <v>300000</v>
      </c>
      <c r="F1133" t="s">
        <v>40</v>
      </c>
      <c r="G1133" s="10">
        <f>tblSalaries[[#This Row],[clean Salary (in local currency)]]*VLOOKUP(tblSalaries[[#This Row],[Currency]],tblXrate[#Data],2,FALSE)/1000</f>
        <v>5.3423750062327704</v>
      </c>
      <c r="H1133" t="s">
        <v>932</v>
      </c>
      <c r="I1133" t="s">
        <v>310</v>
      </c>
      <c r="J1133" t="s">
        <v>8</v>
      </c>
      <c r="K1133" s="10" t="str">
        <f>VLOOKUP(tblSalaries[[#This Row],[Where do you work]],tblCountries[[Actual]:[Mapping2]],3,FALSE)</f>
        <v>India</v>
      </c>
      <c r="L1133" t="s">
        <v>9</v>
      </c>
      <c r="M1133">
        <v>4</v>
      </c>
      <c r="N1133" s="10" t="str">
        <f>VLOOKUP(tblSalaries[[#This Row],[Years of Experience]],Table3[#Data],2,FALSE)</f>
        <v>4-6</v>
      </c>
      <c r="O1133" s="10">
        <f>VLOOKUP(tblSalaries[[#This Row],[How many hours of a day you work on Excel]],Table8[#Data],2,FALSE)</f>
        <v>5</v>
      </c>
    </row>
    <row r="1134" spans="2:15" ht="15" customHeight="1" x14ac:dyDescent="0.2">
      <c r="B1134" t="s">
        <v>3709</v>
      </c>
      <c r="C1134" s="1">
        <v>41068.103298611109</v>
      </c>
      <c r="D1134" s="4" t="s">
        <v>1868</v>
      </c>
      <c r="E1134">
        <v>258000</v>
      </c>
      <c r="F1134" t="s">
        <v>40</v>
      </c>
      <c r="G1134" s="10">
        <f>tblSalaries[[#This Row],[clean Salary (in local currency)]]*VLOOKUP(tblSalaries[[#This Row],[Currency]],tblXrate[#Data],2,FALSE)/1000</f>
        <v>4.5944425053601829</v>
      </c>
      <c r="H1134" t="s">
        <v>1869</v>
      </c>
      <c r="I1134" t="s">
        <v>20</v>
      </c>
      <c r="J1134" t="s">
        <v>8</v>
      </c>
      <c r="K1134" s="10" t="str">
        <f>VLOOKUP(tblSalaries[[#This Row],[Where do you work]],tblCountries[[Actual]:[Mapping2]],3,FALSE)</f>
        <v>India</v>
      </c>
      <c r="L1134" t="s">
        <v>9</v>
      </c>
      <c r="M1134">
        <v>4</v>
      </c>
      <c r="N1134" s="10" t="str">
        <f>VLOOKUP(tblSalaries[[#This Row],[Years of Experience]],Table3[#Data],2,FALSE)</f>
        <v>4-6</v>
      </c>
      <c r="O1134" s="10">
        <f>VLOOKUP(tblSalaries[[#This Row],[How many hours of a day you work on Excel]],Table8[#Data],2,FALSE)</f>
        <v>5</v>
      </c>
    </row>
    <row r="1135" spans="2:15" ht="15" customHeight="1" x14ac:dyDescent="0.2">
      <c r="B1135" t="s">
        <v>2862</v>
      </c>
      <c r="C1135" s="1">
        <v>41056.371157407404</v>
      </c>
      <c r="D1135" s="4">
        <v>4500</v>
      </c>
      <c r="E1135">
        <v>4500</v>
      </c>
      <c r="F1135" t="s">
        <v>6</v>
      </c>
      <c r="G1135" s="10">
        <f>tblSalaries[[#This Row],[clean Salary (in local currency)]]*VLOOKUP(tblSalaries[[#This Row],[Currency]],tblXrate[#Data],2,FALSE)/1000</f>
        <v>4.5</v>
      </c>
      <c r="H1135" t="s">
        <v>1002</v>
      </c>
      <c r="I1135" t="s">
        <v>20</v>
      </c>
      <c r="J1135" t="s">
        <v>997</v>
      </c>
      <c r="K1135" s="10" t="str">
        <f>VLOOKUP(tblSalaries[[#This Row],[Where do you work]],tblCountries[[Actual]:[Mapping2]],3,FALSE)</f>
        <v>East&amp;South Asia</v>
      </c>
      <c r="L1135" t="s">
        <v>18</v>
      </c>
      <c r="M1135">
        <v>4</v>
      </c>
      <c r="N1135" s="10" t="str">
        <f>VLOOKUP(tblSalaries[[#This Row],[Years of Experience]],Table3[#Data],2,FALSE)</f>
        <v>4-6</v>
      </c>
      <c r="O1135" s="10">
        <f>VLOOKUP(tblSalaries[[#This Row],[How many hours of a day you work on Excel]],Table8[#Data],2,FALSE)</f>
        <v>2.5</v>
      </c>
    </row>
    <row r="1136" spans="2:15" ht="15" customHeight="1" x14ac:dyDescent="0.2">
      <c r="B1136" t="s">
        <v>3864</v>
      </c>
      <c r="C1136" s="1">
        <v>41079.527268518519</v>
      </c>
      <c r="D1136" s="4">
        <v>4000</v>
      </c>
      <c r="E1136">
        <v>4000</v>
      </c>
      <c r="F1136" t="s">
        <v>6</v>
      </c>
      <c r="G1136" s="10">
        <f>tblSalaries[[#This Row],[clean Salary (in local currency)]]*VLOOKUP(tblSalaries[[#This Row],[Currency]],tblXrate[#Data],2,FALSE)/1000</f>
        <v>4</v>
      </c>
      <c r="H1136" t="s">
        <v>1987</v>
      </c>
      <c r="I1136" t="s">
        <v>20</v>
      </c>
      <c r="J1136" t="s">
        <v>8</v>
      </c>
      <c r="K1136" s="10" t="str">
        <f>VLOOKUP(tblSalaries[[#This Row],[Where do you work]],tblCountries[[Actual]:[Mapping2]],3,FALSE)</f>
        <v>India</v>
      </c>
      <c r="L1136" t="s">
        <v>18</v>
      </c>
      <c r="M1136">
        <v>4</v>
      </c>
      <c r="N1136" s="10" t="str">
        <f>VLOOKUP(tblSalaries[[#This Row],[Years of Experience]],Table3[#Data],2,FALSE)</f>
        <v>4-6</v>
      </c>
      <c r="O1136" s="10">
        <f>VLOOKUP(tblSalaries[[#This Row],[How many hours of a day you work on Excel]],Table8[#Data],2,FALSE)</f>
        <v>2.5</v>
      </c>
    </row>
    <row r="1137" spans="2:15" ht="15" customHeight="1" x14ac:dyDescent="0.2">
      <c r="B1137" t="s">
        <v>3087</v>
      </c>
      <c r="C1137" s="1">
        <v>41057.686400462961</v>
      </c>
      <c r="D1137" s="4">
        <v>3500</v>
      </c>
      <c r="E1137">
        <v>3500</v>
      </c>
      <c r="F1137" t="s">
        <v>6</v>
      </c>
      <c r="G1137" s="10">
        <f>tblSalaries[[#This Row],[clean Salary (in local currency)]]*VLOOKUP(tblSalaries[[#This Row],[Currency]],tblXrate[#Data],2,FALSE)/1000</f>
        <v>3.5</v>
      </c>
      <c r="H1137" t="s">
        <v>1236</v>
      </c>
      <c r="I1137" t="s">
        <v>52</v>
      </c>
      <c r="J1137" t="s">
        <v>1237</v>
      </c>
      <c r="K1137" s="10" t="str">
        <f>VLOOKUP(tblSalaries[[#This Row],[Where do you work]],tblCountries[[Actual]:[Mapping2]],3,FALSE)</f>
        <v>East&amp;South Asia</v>
      </c>
      <c r="L1137" t="s">
        <v>9</v>
      </c>
      <c r="M1137">
        <v>4</v>
      </c>
      <c r="N1137" s="10" t="str">
        <f>VLOOKUP(tblSalaries[[#This Row],[Years of Experience]],Table3[#Data],2,FALSE)</f>
        <v>4-6</v>
      </c>
      <c r="O1137" s="10">
        <f>VLOOKUP(tblSalaries[[#This Row],[How many hours of a day you work on Excel]],Table8[#Data],2,FALSE)</f>
        <v>5</v>
      </c>
    </row>
    <row r="1138" spans="2:15" ht="15" customHeight="1" x14ac:dyDescent="0.2">
      <c r="B1138" t="s">
        <v>3009</v>
      </c>
      <c r="C1138" s="1">
        <v>41057.522361111114</v>
      </c>
      <c r="D1138" s="4">
        <v>300000</v>
      </c>
      <c r="E1138">
        <v>300000</v>
      </c>
      <c r="F1138" t="s">
        <v>32</v>
      </c>
      <c r="G1138" s="10">
        <f>tblSalaries[[#This Row],[clean Salary (in local currency)]]*VLOOKUP(tblSalaries[[#This Row],[Currency]],tblXrate[#Data],2,FALSE)/1000</f>
        <v>3.1842266150397394</v>
      </c>
      <c r="H1138" t="s">
        <v>897</v>
      </c>
      <c r="I1138" t="s">
        <v>52</v>
      </c>
      <c r="J1138" t="s">
        <v>17</v>
      </c>
      <c r="K1138" s="10" t="str">
        <f>VLOOKUP(tblSalaries[[#This Row],[Where do you work]],tblCountries[[Actual]:[Mapping2]],3,FALSE)</f>
        <v>East&amp;South Asia</v>
      </c>
      <c r="L1138" t="s">
        <v>9</v>
      </c>
      <c r="M1138">
        <v>4</v>
      </c>
      <c r="N1138" s="10" t="str">
        <f>VLOOKUP(tblSalaries[[#This Row],[Years of Experience]],Table3[#Data],2,FALSE)</f>
        <v>4-6</v>
      </c>
      <c r="O1138" s="10">
        <f>VLOOKUP(tblSalaries[[#This Row],[How many hours of a day you work on Excel]],Table8[#Data],2,FALSE)</f>
        <v>5</v>
      </c>
    </row>
    <row r="1139" spans="2:15" ht="15" customHeight="1" x14ac:dyDescent="0.2">
      <c r="B1139" t="s">
        <v>2912</v>
      </c>
      <c r="C1139" s="1">
        <v>41056.863344907404</v>
      </c>
      <c r="D1139" s="4" t="s">
        <v>785</v>
      </c>
      <c r="E1139">
        <v>144000</v>
      </c>
      <c r="F1139" t="s">
        <v>40</v>
      </c>
      <c r="G1139" s="10">
        <f>tblSalaries[[#This Row],[clean Salary (in local currency)]]*VLOOKUP(tblSalaries[[#This Row],[Currency]],tblXrate[#Data],2,FALSE)/1000</f>
        <v>2.5643400029917296</v>
      </c>
      <c r="H1139" t="s">
        <v>1061</v>
      </c>
      <c r="I1139" t="s">
        <v>488</v>
      </c>
      <c r="J1139" t="s">
        <v>8</v>
      </c>
      <c r="K1139" s="10" t="str">
        <f>VLOOKUP(tblSalaries[[#This Row],[Where do you work]],tblCountries[[Actual]:[Mapping2]],3,FALSE)</f>
        <v>India</v>
      </c>
      <c r="L1139" t="s">
        <v>9</v>
      </c>
      <c r="M1139">
        <v>4</v>
      </c>
      <c r="N1139" s="10" t="str">
        <f>VLOOKUP(tblSalaries[[#This Row],[Years of Experience]],Table3[#Data],2,FALSE)</f>
        <v>4-6</v>
      </c>
      <c r="O1139" s="10">
        <f>VLOOKUP(tblSalaries[[#This Row],[How many hours of a day you work on Excel]],Table8[#Data],2,FALSE)</f>
        <v>5</v>
      </c>
    </row>
    <row r="1140" spans="2:15" ht="15" customHeight="1" x14ac:dyDescent="0.2">
      <c r="B1140" t="s">
        <v>3064</v>
      </c>
      <c r="C1140" s="1">
        <v>41057.64875</v>
      </c>
      <c r="D1140" s="4">
        <v>140000</v>
      </c>
      <c r="E1140">
        <v>140000</v>
      </c>
      <c r="F1140" t="s">
        <v>40</v>
      </c>
      <c r="G1140" s="10">
        <f>tblSalaries[[#This Row],[clean Salary (in local currency)]]*VLOOKUP(tblSalaries[[#This Row],[Currency]],tblXrate[#Data],2,FALSE)/1000</f>
        <v>2.4931083362419595</v>
      </c>
      <c r="H1140" t="s">
        <v>310</v>
      </c>
      <c r="I1140" t="s">
        <v>310</v>
      </c>
      <c r="J1140" t="s">
        <v>8</v>
      </c>
      <c r="K1140" s="10" t="str">
        <f>VLOOKUP(tblSalaries[[#This Row],[Where do you work]],tblCountries[[Actual]:[Mapping2]],3,FALSE)</f>
        <v>India</v>
      </c>
      <c r="L1140" t="s">
        <v>9</v>
      </c>
      <c r="M1140">
        <v>4</v>
      </c>
      <c r="N1140" s="10" t="str">
        <f>VLOOKUP(tblSalaries[[#This Row],[Years of Experience]],Table3[#Data],2,FALSE)</f>
        <v>4-6</v>
      </c>
      <c r="O1140" s="10">
        <f>VLOOKUP(tblSalaries[[#This Row],[How many hours of a day you work on Excel]],Table8[#Data],2,FALSE)</f>
        <v>5</v>
      </c>
    </row>
    <row r="1141" spans="2:15" ht="15" customHeight="1" x14ac:dyDescent="0.2">
      <c r="B1141" t="s">
        <v>3617</v>
      </c>
      <c r="C1141" s="1">
        <v>41063.735578703701</v>
      </c>
      <c r="D1141" s="4" t="s">
        <v>1787</v>
      </c>
      <c r="E1141">
        <v>125000</v>
      </c>
      <c r="F1141" t="s">
        <v>40</v>
      </c>
      <c r="G1141" s="10">
        <f>tblSalaries[[#This Row],[clean Salary (in local currency)]]*VLOOKUP(tblSalaries[[#This Row],[Currency]],tblXrate[#Data],2,FALSE)/1000</f>
        <v>2.2259895859303209</v>
      </c>
      <c r="H1141" t="s">
        <v>1788</v>
      </c>
      <c r="I1141" t="s">
        <v>20</v>
      </c>
      <c r="J1141" t="s">
        <v>8</v>
      </c>
      <c r="K1141" s="10" t="str">
        <f>VLOOKUP(tblSalaries[[#This Row],[Where do you work]],tblCountries[[Actual]:[Mapping2]],3,FALSE)</f>
        <v>India</v>
      </c>
      <c r="L1141" t="s">
        <v>18</v>
      </c>
      <c r="M1141">
        <v>4</v>
      </c>
      <c r="N1141" s="10" t="str">
        <f>VLOOKUP(tblSalaries[[#This Row],[Years of Experience]],Table3[#Data],2,FALSE)</f>
        <v>4-6</v>
      </c>
      <c r="O1141" s="10">
        <f>VLOOKUP(tblSalaries[[#This Row],[How many hours of a day you work on Excel]],Table8[#Data],2,FALSE)</f>
        <v>2.5</v>
      </c>
    </row>
    <row r="1142" spans="2:15" ht="15" customHeight="1" x14ac:dyDescent="0.2">
      <c r="B1142" t="s">
        <v>3559</v>
      </c>
      <c r="C1142" s="1">
        <v>41061.543958333335</v>
      </c>
      <c r="D1142" s="4">
        <v>44000</v>
      </c>
      <c r="E1142">
        <v>44000</v>
      </c>
      <c r="F1142" t="s">
        <v>6</v>
      </c>
      <c r="G1142" s="10">
        <f>tblSalaries[[#This Row],[clean Salary (in local currency)]]*VLOOKUP(tblSalaries[[#This Row],[Currency]],tblXrate[#Data],2,FALSE)/1000</f>
        <v>44</v>
      </c>
      <c r="H1142" t="s">
        <v>1738</v>
      </c>
      <c r="I1142" t="s">
        <v>20</v>
      </c>
      <c r="J1142" t="s">
        <v>15</v>
      </c>
      <c r="K1142" s="10" t="str">
        <f>VLOOKUP(tblSalaries[[#This Row],[Where do you work]],tblCountries[[Actual]:[Mapping2]],3,FALSE)</f>
        <v>USA</v>
      </c>
      <c r="L1142" t="s">
        <v>9</v>
      </c>
      <c r="M1142">
        <v>3.5</v>
      </c>
      <c r="N1142" s="10" t="str">
        <f>VLOOKUP(tblSalaries[[#This Row],[Years of Experience]],Table3[#Data],2,FALSE)</f>
        <v>1-3</v>
      </c>
      <c r="O1142" s="10">
        <f>VLOOKUP(tblSalaries[[#This Row],[How many hours of a day you work on Excel]],Table8[#Data],2,FALSE)</f>
        <v>5</v>
      </c>
    </row>
    <row r="1143" spans="2:15" ht="15" customHeight="1" x14ac:dyDescent="0.2">
      <c r="B1143" t="s">
        <v>3881</v>
      </c>
      <c r="C1143" s="1">
        <v>41080.161574074074</v>
      </c>
      <c r="D1143" s="4">
        <v>50000</v>
      </c>
      <c r="E1143">
        <v>50000</v>
      </c>
      <c r="F1143" t="s">
        <v>6</v>
      </c>
      <c r="G1143" s="10">
        <f>tblSalaries[[#This Row],[clean Salary (in local currency)]]*VLOOKUP(tblSalaries[[#This Row],[Currency]],tblXrate[#Data],2,FALSE)/1000</f>
        <v>50</v>
      </c>
      <c r="H1143" t="s">
        <v>1999</v>
      </c>
      <c r="I1143" t="s">
        <v>20</v>
      </c>
      <c r="J1143" t="s">
        <v>15</v>
      </c>
      <c r="K1143" s="10" t="str">
        <f>VLOOKUP(tblSalaries[[#This Row],[Where do you work]],tblCountries[[Actual]:[Mapping2]],3,FALSE)</f>
        <v>USA</v>
      </c>
      <c r="L1143" t="s">
        <v>13</v>
      </c>
      <c r="M1143">
        <v>3.5</v>
      </c>
      <c r="N1143" s="10" t="str">
        <f>VLOOKUP(tblSalaries[[#This Row],[Years of Experience]],Table3[#Data],2,FALSE)</f>
        <v>1-3</v>
      </c>
      <c r="O1143" s="10">
        <f>VLOOKUP(tblSalaries[[#This Row],[How many hours of a day you work on Excel]],Table8[#Data],2,FALSE)</f>
        <v>8</v>
      </c>
    </row>
    <row r="1144" spans="2:15" ht="15" customHeight="1" x14ac:dyDescent="0.2">
      <c r="B1144" t="s">
        <v>2842</v>
      </c>
      <c r="C1144" s="1">
        <v>41056.073611111111</v>
      </c>
      <c r="D1144" s="4">
        <v>650000</v>
      </c>
      <c r="E1144">
        <v>650000</v>
      </c>
      <c r="F1144" t="s">
        <v>40</v>
      </c>
      <c r="G1144" s="10">
        <f>tblSalaries[[#This Row],[clean Salary (in local currency)]]*VLOOKUP(tblSalaries[[#This Row],[Currency]],tblXrate[#Data],2,FALSE)/1000</f>
        <v>11.575145846837669</v>
      </c>
      <c r="H1144" t="s">
        <v>981</v>
      </c>
      <c r="I1144" t="s">
        <v>20</v>
      </c>
      <c r="J1144" t="s">
        <v>8</v>
      </c>
      <c r="K1144" s="10" t="str">
        <f>VLOOKUP(tblSalaries[[#This Row],[Where do you work]],tblCountries[[Actual]:[Mapping2]],3,FALSE)</f>
        <v>India</v>
      </c>
      <c r="L1144" t="s">
        <v>13</v>
      </c>
      <c r="M1144">
        <v>3.5</v>
      </c>
      <c r="N1144" s="10" t="str">
        <f>VLOOKUP(tblSalaries[[#This Row],[Years of Experience]],Table3[#Data],2,FALSE)</f>
        <v>1-3</v>
      </c>
      <c r="O1144" s="10">
        <f>VLOOKUP(tblSalaries[[#This Row],[How many hours of a day you work on Excel]],Table8[#Data],2,FALSE)</f>
        <v>8</v>
      </c>
    </row>
    <row r="1145" spans="2:15" ht="15" customHeight="1" x14ac:dyDescent="0.2">
      <c r="B1145" t="s">
        <v>3060</v>
      </c>
      <c r="C1145" s="1">
        <v>41057.645416666666</v>
      </c>
      <c r="D1145" s="4" t="s">
        <v>1213</v>
      </c>
      <c r="E1145">
        <v>250000</v>
      </c>
      <c r="F1145" t="s">
        <v>40</v>
      </c>
      <c r="G1145" s="10">
        <f>tblSalaries[[#This Row],[clean Salary (in local currency)]]*VLOOKUP(tblSalaries[[#This Row],[Currency]],tblXrate[#Data],2,FALSE)/1000</f>
        <v>4.4519791718606418</v>
      </c>
      <c r="H1145" t="s">
        <v>1214</v>
      </c>
      <c r="I1145" t="s">
        <v>3999</v>
      </c>
      <c r="J1145" t="s">
        <v>8</v>
      </c>
      <c r="K1145" s="10" t="str">
        <f>VLOOKUP(tblSalaries[[#This Row],[Where do you work]],tblCountries[[Actual]:[Mapping2]],3,FALSE)</f>
        <v>India</v>
      </c>
      <c r="L1145" t="s">
        <v>13</v>
      </c>
      <c r="M1145">
        <v>3.5</v>
      </c>
      <c r="N1145" s="10" t="str">
        <f>VLOOKUP(tblSalaries[[#This Row],[Years of Experience]],Table3[#Data],2,FALSE)</f>
        <v>1-3</v>
      </c>
      <c r="O1145" s="10">
        <f>VLOOKUP(tblSalaries[[#This Row],[How many hours of a day you work on Excel]],Table8[#Data],2,FALSE)</f>
        <v>8</v>
      </c>
    </row>
    <row r="1146" spans="2:15" ht="15" customHeight="1" x14ac:dyDescent="0.2">
      <c r="B1146" t="s">
        <v>3019</v>
      </c>
      <c r="C1146" s="1">
        <v>41057.545590277776</v>
      </c>
      <c r="D1146" s="4">
        <v>210000</v>
      </c>
      <c r="E1146">
        <v>210000</v>
      </c>
      <c r="F1146" t="s">
        <v>40</v>
      </c>
      <c r="G1146" s="10">
        <f>tblSalaries[[#This Row],[clean Salary (in local currency)]]*VLOOKUP(tblSalaries[[#This Row],[Currency]],tblXrate[#Data],2,FALSE)/1000</f>
        <v>3.739662504362939</v>
      </c>
      <c r="H1146" t="s">
        <v>801</v>
      </c>
      <c r="I1146" t="s">
        <v>3999</v>
      </c>
      <c r="J1146" t="s">
        <v>8</v>
      </c>
      <c r="K1146" s="10" t="str">
        <f>VLOOKUP(tblSalaries[[#This Row],[Where do you work]],tblCountries[[Actual]:[Mapping2]],3,FALSE)</f>
        <v>India</v>
      </c>
      <c r="L1146" t="s">
        <v>13</v>
      </c>
      <c r="M1146">
        <v>3.5</v>
      </c>
      <c r="N1146" s="10" t="str">
        <f>VLOOKUP(tblSalaries[[#This Row],[Years of Experience]],Table3[#Data],2,FALSE)</f>
        <v>1-3</v>
      </c>
      <c r="O1146" s="10">
        <f>VLOOKUP(tblSalaries[[#This Row],[How many hours of a day you work on Excel]],Table8[#Data],2,FALSE)</f>
        <v>8</v>
      </c>
    </row>
    <row r="1147" spans="2:15" ht="15" customHeight="1" x14ac:dyDescent="0.2">
      <c r="B1147" t="s">
        <v>2723</v>
      </c>
      <c r="C1147" s="1">
        <v>41055.629166666666</v>
      </c>
      <c r="D1147" s="4">
        <v>4.8</v>
      </c>
      <c r="E1147">
        <v>480000</v>
      </c>
      <c r="F1147" t="s">
        <v>40</v>
      </c>
      <c r="G1147" s="10">
        <f>tblSalaries[[#This Row],[clean Salary (in local currency)]]*VLOOKUP(tblSalaries[[#This Row],[Currency]],tblXrate[#Data],2,FALSE)/1000</f>
        <v>8.5478000099724323</v>
      </c>
      <c r="H1147" t="s">
        <v>837</v>
      </c>
      <c r="I1147" t="s">
        <v>20</v>
      </c>
      <c r="J1147" t="s">
        <v>8</v>
      </c>
      <c r="K1147" s="10" t="str">
        <f>VLOOKUP(tblSalaries[[#This Row],[Where do you work]],tblCountries[[Actual]:[Mapping2]],3,FALSE)</f>
        <v>India</v>
      </c>
      <c r="L1147" t="s">
        <v>18</v>
      </c>
      <c r="M1147">
        <v>3.5</v>
      </c>
      <c r="N1147" s="10" t="str">
        <f>VLOOKUP(tblSalaries[[#This Row],[Years of Experience]],Table3[#Data],2,FALSE)</f>
        <v>1-3</v>
      </c>
      <c r="O1147" s="10">
        <f>VLOOKUP(tblSalaries[[#This Row],[How many hours of a day you work on Excel]],Table8[#Data],2,FALSE)</f>
        <v>2.5</v>
      </c>
    </row>
    <row r="1148" spans="2:15" ht="15" customHeight="1" x14ac:dyDescent="0.2">
      <c r="B1148" t="s">
        <v>2893</v>
      </c>
      <c r="C1148" s="1">
        <v>41056.643449074072</v>
      </c>
      <c r="D1148" s="4" t="s">
        <v>1044</v>
      </c>
      <c r="E1148">
        <v>180000</v>
      </c>
      <c r="F1148" t="s">
        <v>40</v>
      </c>
      <c r="G1148" s="10">
        <f>tblSalaries[[#This Row],[clean Salary (in local currency)]]*VLOOKUP(tblSalaries[[#This Row],[Currency]],tblXrate[#Data],2,FALSE)/1000</f>
        <v>3.2054250037396623</v>
      </c>
      <c r="H1148" t="s">
        <v>749</v>
      </c>
      <c r="I1148" t="s">
        <v>20</v>
      </c>
      <c r="J1148" t="s">
        <v>8</v>
      </c>
      <c r="K1148" s="10" t="str">
        <f>VLOOKUP(tblSalaries[[#This Row],[Where do you work]],tblCountries[[Actual]:[Mapping2]],3,FALSE)</f>
        <v>India</v>
      </c>
      <c r="L1148" t="s">
        <v>18</v>
      </c>
      <c r="M1148">
        <v>3.5</v>
      </c>
      <c r="N1148" s="10" t="str">
        <f>VLOOKUP(tblSalaries[[#This Row],[Years of Experience]],Table3[#Data],2,FALSE)</f>
        <v>1-3</v>
      </c>
      <c r="O1148" s="10">
        <f>VLOOKUP(tblSalaries[[#This Row],[How many hours of a day you work on Excel]],Table8[#Data],2,FALSE)</f>
        <v>2.5</v>
      </c>
    </row>
    <row r="1149" spans="2:15" ht="15" customHeight="1" x14ac:dyDescent="0.2">
      <c r="B1149" t="s">
        <v>3012</v>
      </c>
      <c r="C1149" s="1">
        <v>41057.532870370371</v>
      </c>
      <c r="D1149" s="4">
        <v>120000</v>
      </c>
      <c r="E1149">
        <v>120000</v>
      </c>
      <c r="F1149" t="s">
        <v>40</v>
      </c>
      <c r="G1149" s="10">
        <f>tblSalaries[[#This Row],[clean Salary (in local currency)]]*VLOOKUP(tblSalaries[[#This Row],[Currency]],tblXrate[#Data],2,FALSE)/1000</f>
        <v>2.1369500024931081</v>
      </c>
      <c r="H1149" t="s">
        <v>1166</v>
      </c>
      <c r="I1149" t="s">
        <v>20</v>
      </c>
      <c r="J1149" t="s">
        <v>8</v>
      </c>
      <c r="K1149" s="10" t="str">
        <f>VLOOKUP(tblSalaries[[#This Row],[Where do you work]],tblCountries[[Actual]:[Mapping2]],3,FALSE)</f>
        <v>India</v>
      </c>
      <c r="L1149" t="s">
        <v>18</v>
      </c>
      <c r="M1149">
        <v>3.5</v>
      </c>
      <c r="N1149" s="10" t="str">
        <f>VLOOKUP(tblSalaries[[#This Row],[Years of Experience]],Table3[#Data],2,FALSE)</f>
        <v>1-3</v>
      </c>
      <c r="O1149" s="10">
        <f>VLOOKUP(tblSalaries[[#This Row],[How many hours of a day you work on Excel]],Table8[#Data],2,FALSE)</f>
        <v>2.5</v>
      </c>
    </row>
    <row r="1150" spans="2:15" ht="15" customHeight="1" x14ac:dyDescent="0.2">
      <c r="B1150" t="s">
        <v>2718</v>
      </c>
      <c r="C1150" s="1">
        <v>41055.625694444447</v>
      </c>
      <c r="D1150" s="4" t="s">
        <v>832</v>
      </c>
      <c r="E1150">
        <v>130000</v>
      </c>
      <c r="F1150" t="s">
        <v>6</v>
      </c>
      <c r="G1150" s="10">
        <f>tblSalaries[[#This Row],[clean Salary (in local currency)]]*VLOOKUP(tblSalaries[[#This Row],[Currency]],tblXrate[#Data],2,FALSE)/1000</f>
        <v>130</v>
      </c>
      <c r="H1150" t="s">
        <v>833</v>
      </c>
      <c r="I1150" t="s">
        <v>52</v>
      </c>
      <c r="J1150" t="s">
        <v>84</v>
      </c>
      <c r="K1150" s="10" t="str">
        <f>VLOOKUP(tblSalaries[[#This Row],[Where do you work]],tblCountries[[Actual]:[Mapping2]],3,FALSE)</f>
        <v>Australia &amp; NZ</v>
      </c>
      <c r="L1150" t="s">
        <v>9</v>
      </c>
      <c r="M1150">
        <v>3</v>
      </c>
      <c r="N1150" s="10" t="str">
        <f>VLOOKUP(tblSalaries[[#This Row],[Years of Experience]],Table3[#Data],2,FALSE)</f>
        <v>1-3</v>
      </c>
      <c r="O1150" s="10">
        <f>VLOOKUP(tblSalaries[[#This Row],[How many hours of a day you work on Excel]],Table8[#Data],2,FALSE)</f>
        <v>5</v>
      </c>
    </row>
    <row r="1151" spans="2:15" ht="15" customHeight="1" x14ac:dyDescent="0.2">
      <c r="B1151" t="s">
        <v>3746</v>
      </c>
      <c r="C1151" s="1">
        <v>41070.723009259258</v>
      </c>
      <c r="D1151" s="4">
        <v>72000</v>
      </c>
      <c r="E1151">
        <v>72000</v>
      </c>
      <c r="F1151" t="s">
        <v>22</v>
      </c>
      <c r="G1151" s="10">
        <f>tblSalaries[[#This Row],[clean Salary (in local currency)]]*VLOOKUP(tblSalaries[[#This Row],[Currency]],tblXrate[#Data],2,FALSE)/1000</f>
        <v>91.468759607395754</v>
      </c>
      <c r="H1151" t="s">
        <v>1894</v>
      </c>
      <c r="I1151" t="s">
        <v>52</v>
      </c>
      <c r="J1151" t="s">
        <v>1895</v>
      </c>
      <c r="K1151" s="10" t="str">
        <f>VLOOKUP(tblSalaries[[#This Row],[Where do you work]],tblCountries[[Actual]:[Mapping2]],3,FALSE)</f>
        <v>EU</v>
      </c>
      <c r="L1151" t="s">
        <v>25</v>
      </c>
      <c r="M1151">
        <v>3</v>
      </c>
      <c r="N1151" s="10" t="str">
        <f>VLOOKUP(tblSalaries[[#This Row],[Years of Experience]],Table3[#Data],2,FALSE)</f>
        <v>1-3</v>
      </c>
      <c r="O1151" s="10">
        <f>VLOOKUP(tblSalaries[[#This Row],[How many hours of a day you work on Excel]],Table8[#Data],2,FALSE)</f>
        <v>1.5</v>
      </c>
    </row>
    <row r="1152" spans="2:15" ht="15" customHeight="1" x14ac:dyDescent="0.2">
      <c r="B1152" t="s">
        <v>3222</v>
      </c>
      <c r="C1152" s="1">
        <v>41058.172743055555</v>
      </c>
      <c r="D1152" s="4">
        <v>71000</v>
      </c>
      <c r="E1152">
        <v>71000</v>
      </c>
      <c r="F1152" t="s">
        <v>22</v>
      </c>
      <c r="G1152" s="10">
        <f>tblSalaries[[#This Row],[clean Salary (in local currency)]]*VLOOKUP(tblSalaries[[#This Row],[Currency]],tblXrate[#Data],2,FALSE)/1000</f>
        <v>90.19836016840415</v>
      </c>
      <c r="H1152" t="s">
        <v>356</v>
      </c>
      <c r="I1152" t="s">
        <v>356</v>
      </c>
      <c r="J1152" t="s">
        <v>24</v>
      </c>
      <c r="K1152" s="10" t="str">
        <f>VLOOKUP(tblSalaries[[#This Row],[Where do you work]],tblCountries[[Actual]:[Mapping2]],3,FALSE)</f>
        <v>EU-16</v>
      </c>
      <c r="L1152" t="s">
        <v>25</v>
      </c>
      <c r="M1152">
        <v>3</v>
      </c>
      <c r="N1152" s="10" t="str">
        <f>VLOOKUP(tblSalaries[[#This Row],[Years of Experience]],Table3[#Data],2,FALSE)</f>
        <v>1-3</v>
      </c>
      <c r="O1152" s="10">
        <f>VLOOKUP(tblSalaries[[#This Row],[How many hours of a day you work on Excel]],Table8[#Data],2,FALSE)</f>
        <v>1.5</v>
      </c>
    </row>
    <row r="1153" spans="2:15" ht="15" customHeight="1" x14ac:dyDescent="0.2">
      <c r="B1153" t="s">
        <v>2931</v>
      </c>
      <c r="C1153" s="1">
        <v>41057.00744212963</v>
      </c>
      <c r="D1153" s="4">
        <v>63200</v>
      </c>
      <c r="E1153">
        <v>63200</v>
      </c>
      <c r="F1153" t="s">
        <v>22</v>
      </c>
      <c r="G1153" s="10">
        <f>tblSalaries[[#This Row],[clean Salary (in local currency)]]*VLOOKUP(tblSalaries[[#This Row],[Currency]],tblXrate[#Data],2,FALSE)/1000</f>
        <v>80.289244544269621</v>
      </c>
      <c r="H1153" t="s">
        <v>356</v>
      </c>
      <c r="I1153" t="s">
        <v>356</v>
      </c>
      <c r="J1153" t="s">
        <v>106</v>
      </c>
      <c r="K1153" s="10" t="str">
        <f>VLOOKUP(tblSalaries[[#This Row],[Where do you work]],tblCountries[[Actual]:[Mapping2]],3,FALSE)</f>
        <v>EU-16</v>
      </c>
      <c r="L1153" t="s">
        <v>9</v>
      </c>
      <c r="M1153">
        <v>3</v>
      </c>
      <c r="N1153" s="10" t="str">
        <f>VLOOKUP(tblSalaries[[#This Row],[Years of Experience]],Table3[#Data],2,FALSE)</f>
        <v>1-3</v>
      </c>
      <c r="O1153" s="10">
        <f>VLOOKUP(tblSalaries[[#This Row],[How many hours of a day you work on Excel]],Table8[#Data],2,FALSE)</f>
        <v>5</v>
      </c>
    </row>
    <row r="1154" spans="2:15" ht="15" customHeight="1" x14ac:dyDescent="0.2">
      <c r="B1154" t="s">
        <v>3664</v>
      </c>
      <c r="C1154" s="1">
        <v>41065.920254629629</v>
      </c>
      <c r="D1154" s="4">
        <v>75000</v>
      </c>
      <c r="E1154">
        <v>75000</v>
      </c>
      <c r="F1154" t="s">
        <v>6</v>
      </c>
      <c r="G1154" s="10">
        <f>tblSalaries[[#This Row],[clean Salary (in local currency)]]*VLOOKUP(tblSalaries[[#This Row],[Currency]],tblXrate[#Data],2,FALSE)/1000</f>
        <v>75</v>
      </c>
      <c r="H1154" t="s">
        <v>1831</v>
      </c>
      <c r="I1154" t="s">
        <v>4001</v>
      </c>
      <c r="J1154" t="s">
        <v>15</v>
      </c>
      <c r="K1154" s="10" t="str">
        <f>VLOOKUP(tblSalaries[[#This Row],[Where do you work]],tblCountries[[Actual]:[Mapping2]],3,FALSE)</f>
        <v>USA</v>
      </c>
      <c r="L1154" t="s">
        <v>18</v>
      </c>
      <c r="M1154">
        <v>3</v>
      </c>
      <c r="N1154" s="10" t="str">
        <f>VLOOKUP(tblSalaries[[#This Row],[Years of Experience]],Table3[#Data],2,FALSE)</f>
        <v>1-3</v>
      </c>
      <c r="O1154" s="10">
        <f>VLOOKUP(tblSalaries[[#This Row],[How many hours of a day you work on Excel]],Table8[#Data],2,FALSE)</f>
        <v>2.5</v>
      </c>
    </row>
    <row r="1155" spans="2:15" ht="15" customHeight="1" x14ac:dyDescent="0.2">
      <c r="B1155" t="s">
        <v>3876</v>
      </c>
      <c r="C1155" s="1">
        <v>41080.038518518515</v>
      </c>
      <c r="D1155" s="4">
        <v>75000</v>
      </c>
      <c r="E1155">
        <v>75000</v>
      </c>
      <c r="F1155" t="s">
        <v>6</v>
      </c>
      <c r="G1155" s="10">
        <f>tblSalaries[[#This Row],[clean Salary (in local currency)]]*VLOOKUP(tblSalaries[[#This Row],[Currency]],tblXrate[#Data],2,FALSE)/1000</f>
        <v>75</v>
      </c>
      <c r="H1155" t="s">
        <v>153</v>
      </c>
      <c r="I1155" t="s">
        <v>20</v>
      </c>
      <c r="J1155" t="s">
        <v>15</v>
      </c>
      <c r="K1155" s="10" t="str">
        <f>VLOOKUP(tblSalaries[[#This Row],[Where do you work]],tblCountries[[Actual]:[Mapping2]],3,FALSE)</f>
        <v>USA</v>
      </c>
      <c r="L1155" t="s">
        <v>25</v>
      </c>
      <c r="M1155">
        <v>3</v>
      </c>
      <c r="N1155" s="10" t="str">
        <f>VLOOKUP(tblSalaries[[#This Row],[Years of Experience]],Table3[#Data],2,FALSE)</f>
        <v>1-3</v>
      </c>
      <c r="O1155" s="10">
        <f>VLOOKUP(tblSalaries[[#This Row],[How many hours of a day you work on Excel]],Table8[#Data],2,FALSE)</f>
        <v>1.5</v>
      </c>
    </row>
    <row r="1156" spans="2:15" ht="15" customHeight="1" x14ac:dyDescent="0.2">
      <c r="B1156" t="s">
        <v>3485</v>
      </c>
      <c r="C1156" s="1">
        <v>41060.053657407407</v>
      </c>
      <c r="D1156" s="4">
        <v>74300</v>
      </c>
      <c r="E1156">
        <v>74300</v>
      </c>
      <c r="F1156" t="s">
        <v>6</v>
      </c>
      <c r="G1156" s="10">
        <f>tblSalaries[[#This Row],[clean Salary (in local currency)]]*VLOOKUP(tblSalaries[[#This Row],[Currency]],tblXrate[#Data],2,FALSE)/1000</f>
        <v>74.3</v>
      </c>
      <c r="H1156" t="s">
        <v>1665</v>
      </c>
      <c r="I1156" t="s">
        <v>20</v>
      </c>
      <c r="J1156" t="s">
        <v>15</v>
      </c>
      <c r="K1156" s="10" t="str">
        <f>VLOOKUP(tblSalaries[[#This Row],[Where do you work]],tblCountries[[Actual]:[Mapping2]],3,FALSE)</f>
        <v>USA</v>
      </c>
      <c r="L1156" t="s">
        <v>9</v>
      </c>
      <c r="M1156">
        <v>3</v>
      </c>
      <c r="N1156" s="10" t="str">
        <f>VLOOKUP(tblSalaries[[#This Row],[Years of Experience]],Table3[#Data],2,FALSE)</f>
        <v>1-3</v>
      </c>
      <c r="O1156" s="10">
        <f>VLOOKUP(tblSalaries[[#This Row],[How many hours of a day you work on Excel]],Table8[#Data],2,FALSE)</f>
        <v>5</v>
      </c>
    </row>
    <row r="1157" spans="2:15" ht="15" customHeight="1" x14ac:dyDescent="0.2">
      <c r="B1157" t="s">
        <v>2583</v>
      </c>
      <c r="C1157" s="1">
        <v>41055.328622685185</v>
      </c>
      <c r="D1157" s="4">
        <v>70000</v>
      </c>
      <c r="E1157">
        <v>70000</v>
      </c>
      <c r="F1157" t="s">
        <v>6</v>
      </c>
      <c r="G1157" s="10">
        <f>tblSalaries[[#This Row],[clean Salary (in local currency)]]*VLOOKUP(tblSalaries[[#This Row],[Currency]],tblXrate[#Data],2,FALSE)/1000</f>
        <v>70</v>
      </c>
      <c r="H1157" t="s">
        <v>14</v>
      </c>
      <c r="I1157" t="s">
        <v>20</v>
      </c>
      <c r="J1157" t="s">
        <v>15</v>
      </c>
      <c r="K1157" s="10" t="str">
        <f>VLOOKUP(tblSalaries[[#This Row],[Where do you work]],tblCountries[[Actual]:[Mapping2]],3,FALSE)</f>
        <v>USA</v>
      </c>
      <c r="L1157" t="s">
        <v>9</v>
      </c>
      <c r="M1157">
        <v>3</v>
      </c>
      <c r="N1157" s="10" t="str">
        <f>VLOOKUP(tblSalaries[[#This Row],[Years of Experience]],Table3[#Data],2,FALSE)</f>
        <v>1-3</v>
      </c>
      <c r="O1157" s="10">
        <f>VLOOKUP(tblSalaries[[#This Row],[How many hours of a day you work on Excel]],Table8[#Data],2,FALSE)</f>
        <v>5</v>
      </c>
    </row>
    <row r="1158" spans="2:15" ht="15" customHeight="1" x14ac:dyDescent="0.2">
      <c r="B1158" t="s">
        <v>2587</v>
      </c>
      <c r="C1158" s="1">
        <v>41055.337256944447</v>
      </c>
      <c r="D1158" s="4">
        <v>65000</v>
      </c>
      <c r="E1158">
        <v>65000</v>
      </c>
      <c r="F1158" t="s">
        <v>6</v>
      </c>
      <c r="G1158" s="10">
        <f>tblSalaries[[#This Row],[clean Salary (in local currency)]]*VLOOKUP(tblSalaries[[#This Row],[Currency]],tblXrate[#Data],2,FALSE)/1000</f>
        <v>65</v>
      </c>
      <c r="H1158" t="s">
        <v>153</v>
      </c>
      <c r="I1158" t="s">
        <v>20</v>
      </c>
      <c r="J1158" t="s">
        <v>15</v>
      </c>
      <c r="K1158" s="10" t="str">
        <f>VLOOKUP(tblSalaries[[#This Row],[Where do you work]],tblCountries[[Actual]:[Mapping2]],3,FALSE)</f>
        <v>USA</v>
      </c>
      <c r="L1158" t="s">
        <v>9</v>
      </c>
      <c r="M1158">
        <v>3</v>
      </c>
      <c r="N1158" s="10" t="str">
        <f>VLOOKUP(tblSalaries[[#This Row],[Years of Experience]],Table3[#Data],2,FALSE)</f>
        <v>1-3</v>
      </c>
      <c r="O1158" s="10">
        <f>VLOOKUP(tblSalaries[[#This Row],[How many hours of a day you work on Excel]],Table8[#Data],2,FALSE)</f>
        <v>5</v>
      </c>
    </row>
    <row r="1159" spans="2:15" ht="15" customHeight="1" x14ac:dyDescent="0.2">
      <c r="B1159" t="s">
        <v>2965</v>
      </c>
      <c r="C1159" s="1">
        <v>41057.319004629629</v>
      </c>
      <c r="D1159" s="4">
        <v>62000</v>
      </c>
      <c r="E1159">
        <v>62000</v>
      </c>
      <c r="F1159" t="s">
        <v>82</v>
      </c>
      <c r="G1159" s="10">
        <f>tblSalaries[[#This Row],[clean Salary (in local currency)]]*VLOOKUP(tblSalaries[[#This Row],[Currency]],tblXrate[#Data],2,FALSE)/1000</f>
        <v>63.23439869696341</v>
      </c>
      <c r="H1159" t="s">
        <v>207</v>
      </c>
      <c r="I1159" t="s">
        <v>20</v>
      </c>
      <c r="J1159" t="s">
        <v>84</v>
      </c>
      <c r="K1159" s="10" t="str">
        <f>VLOOKUP(tblSalaries[[#This Row],[Where do you work]],tblCountries[[Actual]:[Mapping2]],3,FALSE)</f>
        <v>Australia &amp; NZ</v>
      </c>
      <c r="L1159" t="s">
        <v>9</v>
      </c>
      <c r="M1159">
        <v>3</v>
      </c>
      <c r="N1159" s="10" t="str">
        <f>VLOOKUP(tblSalaries[[#This Row],[Years of Experience]],Table3[#Data],2,FALSE)</f>
        <v>1-3</v>
      </c>
      <c r="O1159" s="10">
        <f>VLOOKUP(tblSalaries[[#This Row],[How many hours of a day you work on Excel]],Table8[#Data],2,FALSE)</f>
        <v>5</v>
      </c>
    </row>
    <row r="1160" spans="2:15" ht="15" customHeight="1" x14ac:dyDescent="0.2">
      <c r="B1160" t="s">
        <v>3702</v>
      </c>
      <c r="C1160" s="1">
        <v>41067.840752314813</v>
      </c>
      <c r="D1160" s="4">
        <v>60000</v>
      </c>
      <c r="E1160">
        <v>60000</v>
      </c>
      <c r="F1160" t="s">
        <v>82</v>
      </c>
      <c r="G1160" s="10">
        <f>tblSalaries[[#This Row],[clean Salary (in local currency)]]*VLOOKUP(tblSalaries[[#This Row],[Currency]],tblXrate[#Data],2,FALSE)/1000</f>
        <v>61.194579384158146</v>
      </c>
      <c r="H1160" t="s">
        <v>42</v>
      </c>
      <c r="I1160" t="s">
        <v>20</v>
      </c>
      <c r="J1160" t="s">
        <v>84</v>
      </c>
      <c r="K1160" s="10" t="str">
        <f>VLOOKUP(tblSalaries[[#This Row],[Where do you work]],tblCountries[[Actual]:[Mapping2]],3,FALSE)</f>
        <v>Australia &amp; NZ</v>
      </c>
      <c r="L1160" t="s">
        <v>18</v>
      </c>
      <c r="M1160">
        <v>3</v>
      </c>
      <c r="N1160" s="10" t="str">
        <f>VLOOKUP(tblSalaries[[#This Row],[Years of Experience]],Table3[#Data],2,FALSE)</f>
        <v>1-3</v>
      </c>
      <c r="O1160" s="10">
        <f>VLOOKUP(tblSalaries[[#This Row],[How many hours of a day you work on Excel]],Table8[#Data],2,FALSE)</f>
        <v>2.5</v>
      </c>
    </row>
    <row r="1161" spans="2:15" ht="15" customHeight="1" x14ac:dyDescent="0.2">
      <c r="B1161" t="s">
        <v>2955</v>
      </c>
      <c r="C1161" s="1">
        <v>41057.286041666666</v>
      </c>
      <c r="D1161" s="4">
        <v>60000</v>
      </c>
      <c r="E1161">
        <v>60000</v>
      </c>
      <c r="F1161" t="s">
        <v>6</v>
      </c>
      <c r="G1161" s="10">
        <f>tblSalaries[[#This Row],[clean Salary (in local currency)]]*VLOOKUP(tblSalaries[[#This Row],[Currency]],tblXrate[#Data],2,FALSE)/1000</f>
        <v>60</v>
      </c>
      <c r="H1161" t="s">
        <v>1106</v>
      </c>
      <c r="I1161" t="s">
        <v>52</v>
      </c>
      <c r="J1161" t="s">
        <v>15</v>
      </c>
      <c r="K1161" s="10" t="str">
        <f>VLOOKUP(tblSalaries[[#This Row],[Where do you work]],tblCountries[[Actual]:[Mapping2]],3,FALSE)</f>
        <v>USA</v>
      </c>
      <c r="L1161" t="s">
        <v>18</v>
      </c>
      <c r="M1161">
        <v>3</v>
      </c>
      <c r="N1161" s="10" t="str">
        <f>VLOOKUP(tblSalaries[[#This Row],[Years of Experience]],Table3[#Data],2,FALSE)</f>
        <v>1-3</v>
      </c>
      <c r="O1161" s="10">
        <f>VLOOKUP(tblSalaries[[#This Row],[How many hours of a day you work on Excel]],Table8[#Data],2,FALSE)</f>
        <v>2.5</v>
      </c>
    </row>
    <row r="1162" spans="2:15" ht="15" customHeight="1" x14ac:dyDescent="0.2">
      <c r="B1162" t="s">
        <v>3812</v>
      </c>
      <c r="C1162" s="1">
        <v>41075.043611111112</v>
      </c>
      <c r="D1162" s="4">
        <v>60000</v>
      </c>
      <c r="E1162">
        <v>60000</v>
      </c>
      <c r="F1162" t="s">
        <v>6</v>
      </c>
      <c r="G1162" s="10">
        <f>tblSalaries[[#This Row],[clean Salary (in local currency)]]*VLOOKUP(tblSalaries[[#This Row],[Currency]],tblXrate[#Data],2,FALSE)/1000</f>
        <v>60</v>
      </c>
      <c r="H1162" t="s">
        <v>207</v>
      </c>
      <c r="I1162" t="s">
        <v>20</v>
      </c>
      <c r="J1162" t="s">
        <v>15</v>
      </c>
      <c r="K1162" s="10" t="str">
        <f>VLOOKUP(tblSalaries[[#This Row],[Where do you work]],tblCountries[[Actual]:[Mapping2]],3,FALSE)</f>
        <v>USA</v>
      </c>
      <c r="L1162" t="s">
        <v>18</v>
      </c>
      <c r="M1162">
        <v>3</v>
      </c>
      <c r="N1162" s="10" t="str">
        <f>VLOOKUP(tblSalaries[[#This Row],[Years of Experience]],Table3[#Data],2,FALSE)</f>
        <v>1-3</v>
      </c>
      <c r="O1162" s="10">
        <f>VLOOKUP(tblSalaries[[#This Row],[How many hours of a day you work on Excel]],Table8[#Data],2,FALSE)</f>
        <v>2.5</v>
      </c>
    </row>
    <row r="1163" spans="2:15" ht="15" customHeight="1" x14ac:dyDescent="0.2">
      <c r="B1163" t="s">
        <v>3641</v>
      </c>
      <c r="C1163" s="1">
        <v>41065.015439814815</v>
      </c>
      <c r="D1163" s="4">
        <v>59000</v>
      </c>
      <c r="E1163">
        <v>59000</v>
      </c>
      <c r="F1163" t="s">
        <v>6</v>
      </c>
      <c r="G1163" s="10">
        <f>tblSalaries[[#This Row],[clean Salary (in local currency)]]*VLOOKUP(tblSalaries[[#This Row],[Currency]],tblXrate[#Data],2,FALSE)/1000</f>
        <v>59</v>
      </c>
      <c r="H1163" t="s">
        <v>1813</v>
      </c>
      <c r="I1163" t="s">
        <v>52</v>
      </c>
      <c r="J1163" t="s">
        <v>15</v>
      </c>
      <c r="K1163" s="10" t="str">
        <f>VLOOKUP(tblSalaries[[#This Row],[Where do you work]],tblCountries[[Actual]:[Mapping2]],3,FALSE)</f>
        <v>USA</v>
      </c>
      <c r="L1163" t="s">
        <v>25</v>
      </c>
      <c r="M1163">
        <v>3</v>
      </c>
      <c r="N1163" s="10" t="str">
        <f>VLOOKUP(tblSalaries[[#This Row],[Years of Experience]],Table3[#Data],2,FALSE)</f>
        <v>1-3</v>
      </c>
      <c r="O1163" s="10">
        <f>VLOOKUP(tblSalaries[[#This Row],[How many hours of a day you work on Excel]],Table8[#Data],2,FALSE)</f>
        <v>1.5</v>
      </c>
    </row>
    <row r="1164" spans="2:15" ht="15" customHeight="1" x14ac:dyDescent="0.2">
      <c r="B1164" t="s">
        <v>3523</v>
      </c>
      <c r="C1164" s="1">
        <v>41060.843287037038</v>
      </c>
      <c r="D1164" s="4" t="s">
        <v>68</v>
      </c>
      <c r="E1164">
        <v>35000</v>
      </c>
      <c r="F1164" t="s">
        <v>69</v>
      </c>
      <c r="G1164" s="10">
        <f>tblSalaries[[#This Row],[clean Salary (in local currency)]]*VLOOKUP(tblSalaries[[#This Row],[Currency]],tblXrate[#Data],2,FALSE)/1000</f>
        <v>55.16623952235495</v>
      </c>
      <c r="H1164" t="s">
        <v>200</v>
      </c>
      <c r="I1164" t="s">
        <v>20</v>
      </c>
      <c r="J1164" t="s">
        <v>71</v>
      </c>
      <c r="K1164" s="10" t="str">
        <f>VLOOKUP(tblSalaries[[#This Row],[Where do you work]],tblCountries[[Actual]:[Mapping2]],3,FALSE)</f>
        <v>UK</v>
      </c>
      <c r="L1164" t="s">
        <v>9</v>
      </c>
      <c r="M1164">
        <v>3</v>
      </c>
      <c r="N1164" s="10" t="str">
        <f>VLOOKUP(tblSalaries[[#This Row],[Years of Experience]],Table3[#Data],2,FALSE)</f>
        <v>1-3</v>
      </c>
      <c r="O1164" s="10">
        <f>VLOOKUP(tblSalaries[[#This Row],[How many hours of a day you work on Excel]],Table8[#Data],2,FALSE)</f>
        <v>5</v>
      </c>
    </row>
    <row r="1165" spans="2:15" ht="15" customHeight="1" x14ac:dyDescent="0.2">
      <c r="B1165" t="s">
        <v>2937</v>
      </c>
      <c r="C1165" s="1">
        <v>41057.053668981483</v>
      </c>
      <c r="D1165" s="4" t="s">
        <v>1087</v>
      </c>
      <c r="E1165">
        <v>42000</v>
      </c>
      <c r="F1165" t="s">
        <v>22</v>
      </c>
      <c r="G1165" s="10">
        <f>tblSalaries[[#This Row],[clean Salary (in local currency)]]*VLOOKUP(tblSalaries[[#This Row],[Currency]],tblXrate[#Data],2,FALSE)/1000</f>
        <v>53.356776437647525</v>
      </c>
      <c r="H1165" t="s">
        <v>356</v>
      </c>
      <c r="I1165" t="s">
        <v>356</v>
      </c>
      <c r="J1165" t="s">
        <v>24</v>
      </c>
      <c r="K1165" s="10" t="str">
        <f>VLOOKUP(tblSalaries[[#This Row],[Where do you work]],tblCountries[[Actual]:[Mapping2]],3,FALSE)</f>
        <v>EU-16</v>
      </c>
      <c r="L1165" t="s">
        <v>18</v>
      </c>
      <c r="M1165">
        <v>3</v>
      </c>
      <c r="N1165" s="10" t="str">
        <f>VLOOKUP(tblSalaries[[#This Row],[Years of Experience]],Table3[#Data],2,FALSE)</f>
        <v>1-3</v>
      </c>
      <c r="O1165" s="10">
        <f>VLOOKUP(tblSalaries[[#This Row],[How many hours of a day you work on Excel]],Table8[#Data],2,FALSE)</f>
        <v>2.5</v>
      </c>
    </row>
    <row r="1166" spans="2:15" ht="15" customHeight="1" x14ac:dyDescent="0.2">
      <c r="B1166" t="s">
        <v>3078</v>
      </c>
      <c r="C1166" s="1">
        <v>41057.670636574076</v>
      </c>
      <c r="D1166" s="4" t="s">
        <v>1230</v>
      </c>
      <c r="E1166">
        <v>40000</v>
      </c>
      <c r="F1166" t="s">
        <v>22</v>
      </c>
      <c r="G1166" s="10">
        <f>tblSalaries[[#This Row],[clean Salary (in local currency)]]*VLOOKUP(tblSalaries[[#This Row],[Currency]],tblXrate[#Data],2,FALSE)/1000</f>
        <v>50.815977559664312</v>
      </c>
      <c r="H1166" t="s">
        <v>1231</v>
      </c>
      <c r="I1166" t="s">
        <v>20</v>
      </c>
      <c r="J1166" t="s">
        <v>628</v>
      </c>
      <c r="K1166" s="10" t="str">
        <f>VLOOKUP(tblSalaries[[#This Row],[Where do you work]],tblCountries[[Actual]:[Mapping2]],3,FALSE)</f>
        <v>EU-16</v>
      </c>
      <c r="L1166" t="s">
        <v>9</v>
      </c>
      <c r="M1166">
        <v>3</v>
      </c>
      <c r="N1166" s="10" t="str">
        <f>VLOOKUP(tblSalaries[[#This Row],[Years of Experience]],Table3[#Data],2,FALSE)</f>
        <v>1-3</v>
      </c>
      <c r="O1166" s="10">
        <f>VLOOKUP(tblSalaries[[#This Row],[How many hours of a day you work on Excel]],Table8[#Data],2,FALSE)</f>
        <v>5</v>
      </c>
    </row>
    <row r="1167" spans="2:15" ht="15" customHeight="1" x14ac:dyDescent="0.2">
      <c r="B1167" t="s">
        <v>3666</v>
      </c>
      <c r="C1167" s="1">
        <v>41065.951620370368</v>
      </c>
      <c r="D1167" s="4">
        <v>40000</v>
      </c>
      <c r="E1167">
        <v>40000</v>
      </c>
      <c r="F1167" t="s">
        <v>22</v>
      </c>
      <c r="G1167" s="10">
        <f>tblSalaries[[#This Row],[clean Salary (in local currency)]]*VLOOKUP(tblSalaries[[#This Row],[Currency]],tblXrate[#Data],2,FALSE)/1000</f>
        <v>50.815977559664312</v>
      </c>
      <c r="H1167" t="s">
        <v>14</v>
      </c>
      <c r="I1167" t="s">
        <v>20</v>
      </c>
      <c r="J1167" t="s">
        <v>24</v>
      </c>
      <c r="K1167" s="10" t="str">
        <f>VLOOKUP(tblSalaries[[#This Row],[Where do you work]],tblCountries[[Actual]:[Mapping2]],3,FALSE)</f>
        <v>EU-16</v>
      </c>
      <c r="L1167" t="s">
        <v>18</v>
      </c>
      <c r="M1167">
        <v>3</v>
      </c>
      <c r="N1167" s="10" t="str">
        <f>VLOOKUP(tblSalaries[[#This Row],[Years of Experience]],Table3[#Data],2,FALSE)</f>
        <v>1-3</v>
      </c>
      <c r="O1167" s="10">
        <f>VLOOKUP(tblSalaries[[#This Row],[How many hours of a day you work on Excel]],Table8[#Data],2,FALSE)</f>
        <v>2.5</v>
      </c>
    </row>
    <row r="1168" spans="2:15" ht="15" customHeight="1" x14ac:dyDescent="0.2">
      <c r="B1168" t="s">
        <v>3260</v>
      </c>
      <c r="C1168" s="1">
        <v>41058.45244212963</v>
      </c>
      <c r="D1168" s="4">
        <v>50000</v>
      </c>
      <c r="E1168">
        <v>50000</v>
      </c>
      <c r="F1168" t="s">
        <v>6</v>
      </c>
      <c r="G1168" s="10">
        <f>tblSalaries[[#This Row],[clean Salary (in local currency)]]*VLOOKUP(tblSalaries[[#This Row],[Currency]],tblXrate[#Data],2,FALSE)/1000</f>
        <v>50</v>
      </c>
      <c r="H1168" t="s">
        <v>153</v>
      </c>
      <c r="I1168" t="s">
        <v>20</v>
      </c>
      <c r="J1168" t="s">
        <v>15</v>
      </c>
      <c r="K1168" s="10" t="str">
        <f>VLOOKUP(tblSalaries[[#This Row],[Where do you work]],tblCountries[[Actual]:[Mapping2]],3,FALSE)</f>
        <v>USA</v>
      </c>
      <c r="L1168" t="s">
        <v>9</v>
      </c>
      <c r="M1168">
        <v>3</v>
      </c>
      <c r="N1168" s="10" t="str">
        <f>VLOOKUP(tblSalaries[[#This Row],[Years of Experience]],Table3[#Data],2,FALSE)</f>
        <v>1-3</v>
      </c>
      <c r="O1168" s="10">
        <f>VLOOKUP(tblSalaries[[#This Row],[How many hours of a day you work on Excel]],Table8[#Data],2,FALSE)</f>
        <v>5</v>
      </c>
    </row>
    <row r="1169" spans="2:15" ht="15" customHeight="1" x14ac:dyDescent="0.2">
      <c r="B1169" t="s">
        <v>3503</v>
      </c>
      <c r="C1169" s="1">
        <v>41060.406354166669</v>
      </c>
      <c r="D1169" s="4">
        <v>50000</v>
      </c>
      <c r="E1169">
        <v>50000</v>
      </c>
      <c r="F1169" t="s">
        <v>86</v>
      </c>
      <c r="G1169" s="10">
        <f>tblSalaries[[#This Row],[clean Salary (in local currency)]]*VLOOKUP(tblSalaries[[#This Row],[Currency]],tblXrate[#Data],2,FALSE)/1000</f>
        <v>49.168076151516345</v>
      </c>
      <c r="H1169" t="s">
        <v>207</v>
      </c>
      <c r="I1169" t="s">
        <v>20</v>
      </c>
      <c r="J1169" t="s">
        <v>88</v>
      </c>
      <c r="K1169" s="10" t="str">
        <f>VLOOKUP(tblSalaries[[#This Row],[Where do you work]],tblCountries[[Actual]:[Mapping2]],3,FALSE)</f>
        <v>Canada</v>
      </c>
      <c r="L1169" t="s">
        <v>9</v>
      </c>
      <c r="M1169">
        <v>3</v>
      </c>
      <c r="N1169" s="10" t="str">
        <f>VLOOKUP(tblSalaries[[#This Row],[Years of Experience]],Table3[#Data],2,FALSE)</f>
        <v>1-3</v>
      </c>
      <c r="O1169" s="10">
        <f>VLOOKUP(tblSalaries[[#This Row],[How many hours of a day you work on Excel]],Table8[#Data],2,FALSE)</f>
        <v>5</v>
      </c>
    </row>
    <row r="1170" spans="2:15" ht="15" customHeight="1" x14ac:dyDescent="0.2">
      <c r="B1170" t="s">
        <v>3640</v>
      </c>
      <c r="C1170" s="1">
        <v>41064.987349537034</v>
      </c>
      <c r="D1170" s="4">
        <v>49000</v>
      </c>
      <c r="E1170">
        <v>49000</v>
      </c>
      <c r="F1170" t="s">
        <v>6</v>
      </c>
      <c r="G1170" s="10">
        <f>tblSalaries[[#This Row],[clean Salary (in local currency)]]*VLOOKUP(tblSalaries[[#This Row],[Currency]],tblXrate[#Data],2,FALSE)/1000</f>
        <v>49</v>
      </c>
      <c r="H1170" t="s">
        <v>1812</v>
      </c>
      <c r="I1170" t="s">
        <v>20</v>
      </c>
      <c r="J1170" t="s">
        <v>15</v>
      </c>
      <c r="K1170" s="10" t="str">
        <f>VLOOKUP(tblSalaries[[#This Row],[Where do you work]],tblCountries[[Actual]:[Mapping2]],3,FALSE)</f>
        <v>USA</v>
      </c>
      <c r="L1170" t="s">
        <v>18</v>
      </c>
      <c r="M1170">
        <v>3</v>
      </c>
      <c r="N1170" s="10" t="str">
        <f>VLOOKUP(tblSalaries[[#This Row],[Years of Experience]],Table3[#Data],2,FALSE)</f>
        <v>1-3</v>
      </c>
      <c r="O1170" s="10">
        <f>VLOOKUP(tblSalaries[[#This Row],[How many hours of a day you work on Excel]],Table8[#Data],2,FALSE)</f>
        <v>2.5</v>
      </c>
    </row>
    <row r="1171" spans="2:15" ht="15" customHeight="1" x14ac:dyDescent="0.2">
      <c r="B1171" t="s">
        <v>2578</v>
      </c>
      <c r="C1171" s="1">
        <v>41055.316932870373</v>
      </c>
      <c r="D1171" s="4">
        <v>45000</v>
      </c>
      <c r="E1171">
        <v>45000</v>
      </c>
      <c r="F1171" t="s">
        <v>6</v>
      </c>
      <c r="G1171" s="10">
        <f>tblSalaries[[#This Row],[clean Salary (in local currency)]]*VLOOKUP(tblSalaries[[#This Row],[Currency]],tblXrate[#Data],2,FALSE)/1000</f>
        <v>45</v>
      </c>
      <c r="H1171" t="s">
        <v>42</v>
      </c>
      <c r="I1171" t="s">
        <v>20</v>
      </c>
      <c r="J1171" t="s">
        <v>15</v>
      </c>
      <c r="K1171" s="10" t="str">
        <f>VLOOKUP(tblSalaries[[#This Row],[Where do you work]],tblCountries[[Actual]:[Mapping2]],3,FALSE)</f>
        <v>USA</v>
      </c>
      <c r="L1171" t="s">
        <v>9</v>
      </c>
      <c r="M1171">
        <v>3</v>
      </c>
      <c r="N1171" s="10" t="str">
        <f>VLOOKUP(tblSalaries[[#This Row],[Years of Experience]],Table3[#Data],2,FALSE)</f>
        <v>1-3</v>
      </c>
      <c r="O1171" s="10">
        <f>VLOOKUP(tblSalaries[[#This Row],[How many hours of a day you work on Excel]],Table8[#Data],2,FALSE)</f>
        <v>5</v>
      </c>
    </row>
    <row r="1172" spans="2:15" ht="15" customHeight="1" x14ac:dyDescent="0.2">
      <c r="B1172" t="s">
        <v>3750</v>
      </c>
      <c r="C1172" s="1">
        <v>41071.249409722222</v>
      </c>
      <c r="D1172" s="4">
        <v>27000</v>
      </c>
      <c r="E1172">
        <v>27000</v>
      </c>
      <c r="F1172" t="s">
        <v>69</v>
      </c>
      <c r="G1172" s="10">
        <f>tblSalaries[[#This Row],[clean Salary (in local currency)]]*VLOOKUP(tblSalaries[[#This Row],[Currency]],tblXrate[#Data],2,FALSE)/1000</f>
        <v>42.556813345816671</v>
      </c>
      <c r="H1172" t="s">
        <v>1900</v>
      </c>
      <c r="I1172" t="s">
        <v>52</v>
      </c>
      <c r="J1172" t="s">
        <v>71</v>
      </c>
      <c r="K1172" s="10" t="str">
        <f>VLOOKUP(tblSalaries[[#This Row],[Where do you work]],tblCountries[[Actual]:[Mapping2]],3,FALSE)</f>
        <v>UK</v>
      </c>
      <c r="L1172" t="s">
        <v>9</v>
      </c>
      <c r="M1172">
        <v>3</v>
      </c>
      <c r="N1172" s="10" t="str">
        <f>VLOOKUP(tblSalaries[[#This Row],[Years of Experience]],Table3[#Data],2,FALSE)</f>
        <v>1-3</v>
      </c>
      <c r="O1172" s="10">
        <f>VLOOKUP(tblSalaries[[#This Row],[How many hours of a day you work on Excel]],Table8[#Data],2,FALSE)</f>
        <v>5</v>
      </c>
    </row>
    <row r="1173" spans="2:15" ht="15" customHeight="1" x14ac:dyDescent="0.2">
      <c r="B1173" t="s">
        <v>3751</v>
      </c>
      <c r="C1173" s="1">
        <v>41071.249942129631</v>
      </c>
      <c r="D1173" s="4">
        <v>27000</v>
      </c>
      <c r="E1173">
        <v>27000</v>
      </c>
      <c r="F1173" t="s">
        <v>69</v>
      </c>
      <c r="G1173" s="10">
        <f>tblSalaries[[#This Row],[clean Salary (in local currency)]]*VLOOKUP(tblSalaries[[#This Row],[Currency]],tblXrate[#Data],2,FALSE)/1000</f>
        <v>42.556813345816671</v>
      </c>
      <c r="H1173" t="s">
        <v>1900</v>
      </c>
      <c r="I1173" t="s">
        <v>52</v>
      </c>
      <c r="J1173" t="s">
        <v>71</v>
      </c>
      <c r="K1173" s="10" t="str">
        <f>VLOOKUP(tblSalaries[[#This Row],[Where do you work]],tblCountries[[Actual]:[Mapping2]],3,FALSE)</f>
        <v>UK</v>
      </c>
      <c r="L1173" t="s">
        <v>9</v>
      </c>
      <c r="M1173">
        <v>3</v>
      </c>
      <c r="N1173" s="10" t="str">
        <f>VLOOKUP(tblSalaries[[#This Row],[Years of Experience]],Table3[#Data],2,FALSE)</f>
        <v>1-3</v>
      </c>
      <c r="O1173" s="10">
        <f>VLOOKUP(tblSalaries[[#This Row],[How many hours of a day you work on Excel]],Table8[#Data],2,FALSE)</f>
        <v>5</v>
      </c>
    </row>
    <row r="1174" spans="2:15" ht="15" customHeight="1" x14ac:dyDescent="0.2">
      <c r="B1174" t="s">
        <v>3889</v>
      </c>
      <c r="C1174" s="1">
        <v>41081.171006944445</v>
      </c>
      <c r="D1174" s="4">
        <v>40000</v>
      </c>
      <c r="E1174">
        <v>40000</v>
      </c>
      <c r="F1174" t="s">
        <v>6</v>
      </c>
      <c r="G1174" s="10">
        <f>tblSalaries[[#This Row],[clean Salary (in local currency)]]*VLOOKUP(tblSalaries[[#This Row],[Currency]],tblXrate[#Data],2,FALSE)/1000</f>
        <v>40</v>
      </c>
      <c r="H1174" t="s">
        <v>2006</v>
      </c>
      <c r="I1174" t="s">
        <v>20</v>
      </c>
      <c r="J1174" t="s">
        <v>15</v>
      </c>
      <c r="K1174" s="10" t="str">
        <f>VLOOKUP(tblSalaries[[#This Row],[Where do you work]],tblCountries[[Actual]:[Mapping2]],3,FALSE)</f>
        <v>USA</v>
      </c>
      <c r="L1174" t="s">
        <v>25</v>
      </c>
      <c r="M1174">
        <v>3</v>
      </c>
      <c r="N1174" s="10" t="str">
        <f>VLOOKUP(tblSalaries[[#This Row],[Years of Experience]],Table3[#Data],2,FALSE)</f>
        <v>1-3</v>
      </c>
      <c r="O1174" s="10">
        <f>VLOOKUP(tblSalaries[[#This Row],[How many hours of a day you work on Excel]],Table8[#Data],2,FALSE)</f>
        <v>1.5</v>
      </c>
    </row>
    <row r="1175" spans="2:15" ht="15" customHeight="1" x14ac:dyDescent="0.2">
      <c r="B1175" t="s">
        <v>3099</v>
      </c>
      <c r="C1175" s="1">
        <v>41057.715046296296</v>
      </c>
      <c r="D1175" s="4" t="s">
        <v>1251</v>
      </c>
      <c r="E1175">
        <v>25000</v>
      </c>
      <c r="F1175" t="s">
        <v>69</v>
      </c>
      <c r="G1175" s="10">
        <f>tblSalaries[[#This Row],[clean Salary (in local currency)]]*VLOOKUP(tblSalaries[[#This Row],[Currency]],tblXrate[#Data],2,FALSE)/1000</f>
        <v>39.404456801682102</v>
      </c>
      <c r="H1175" t="s">
        <v>1252</v>
      </c>
      <c r="I1175" t="s">
        <v>20</v>
      </c>
      <c r="J1175" t="s">
        <v>71</v>
      </c>
      <c r="K1175" s="10" t="str">
        <f>VLOOKUP(tblSalaries[[#This Row],[Where do you work]],tblCountries[[Actual]:[Mapping2]],3,FALSE)</f>
        <v>UK</v>
      </c>
      <c r="L1175" t="s">
        <v>9</v>
      </c>
      <c r="M1175">
        <v>3</v>
      </c>
      <c r="N1175" s="10" t="str">
        <f>VLOOKUP(tblSalaries[[#This Row],[Years of Experience]],Table3[#Data],2,FALSE)</f>
        <v>1-3</v>
      </c>
      <c r="O1175" s="10">
        <f>VLOOKUP(tblSalaries[[#This Row],[How many hours of a day you work on Excel]],Table8[#Data],2,FALSE)</f>
        <v>5</v>
      </c>
    </row>
    <row r="1176" spans="2:15" ht="15" customHeight="1" x14ac:dyDescent="0.2">
      <c r="B1176" t="s">
        <v>3867</v>
      </c>
      <c r="C1176" s="1">
        <v>41079.762291666666</v>
      </c>
      <c r="D1176" s="4">
        <v>25000</v>
      </c>
      <c r="E1176">
        <v>25000</v>
      </c>
      <c r="F1176" t="s">
        <v>69</v>
      </c>
      <c r="G1176" s="10">
        <f>tblSalaries[[#This Row],[clean Salary (in local currency)]]*VLOOKUP(tblSalaries[[#This Row],[Currency]],tblXrate[#Data],2,FALSE)/1000</f>
        <v>39.404456801682102</v>
      </c>
      <c r="H1176" t="s">
        <v>153</v>
      </c>
      <c r="I1176" t="s">
        <v>20</v>
      </c>
      <c r="J1176" t="s">
        <v>71</v>
      </c>
      <c r="K1176" s="10" t="str">
        <f>VLOOKUP(tblSalaries[[#This Row],[Where do you work]],tblCountries[[Actual]:[Mapping2]],3,FALSE)</f>
        <v>UK</v>
      </c>
      <c r="L1176" t="s">
        <v>9</v>
      </c>
      <c r="M1176">
        <v>3</v>
      </c>
      <c r="N1176" s="10" t="str">
        <f>VLOOKUP(tblSalaries[[#This Row],[Years of Experience]],Table3[#Data],2,FALSE)</f>
        <v>1-3</v>
      </c>
      <c r="O1176" s="10">
        <f>VLOOKUP(tblSalaries[[#This Row],[How many hours of a day you work on Excel]],Table8[#Data],2,FALSE)</f>
        <v>5</v>
      </c>
    </row>
    <row r="1177" spans="2:15" ht="15" customHeight="1" x14ac:dyDescent="0.2">
      <c r="B1177" t="s">
        <v>2972</v>
      </c>
      <c r="C1177" s="1">
        <v>41057.361030092594</v>
      </c>
      <c r="D1177" s="4">
        <v>3000</v>
      </c>
      <c r="E1177">
        <v>36000</v>
      </c>
      <c r="F1177" t="s">
        <v>6</v>
      </c>
      <c r="G1177" s="10">
        <f>tblSalaries[[#This Row],[clean Salary (in local currency)]]*VLOOKUP(tblSalaries[[#This Row],[Currency]],tblXrate[#Data],2,FALSE)/1000</f>
        <v>36</v>
      </c>
      <c r="H1177" t="s">
        <v>168</v>
      </c>
      <c r="I1177" t="s">
        <v>52</v>
      </c>
      <c r="J1177" t="s">
        <v>1118</v>
      </c>
      <c r="K1177" s="10" t="str">
        <f>VLOOKUP(tblSalaries[[#This Row],[Where do you work]],tblCountries[[Actual]:[Mapping2]],3,FALSE)</f>
        <v>East&amp;South Asia</v>
      </c>
      <c r="L1177" t="s">
        <v>25</v>
      </c>
      <c r="M1177">
        <v>3</v>
      </c>
      <c r="N1177" s="10" t="str">
        <f>VLOOKUP(tblSalaries[[#This Row],[Years of Experience]],Table3[#Data],2,FALSE)</f>
        <v>1-3</v>
      </c>
      <c r="O1177" s="10">
        <f>VLOOKUP(tblSalaries[[#This Row],[How many hours of a day you work on Excel]],Table8[#Data],2,FALSE)</f>
        <v>1.5</v>
      </c>
    </row>
    <row r="1178" spans="2:15" ht="15" customHeight="1" x14ac:dyDescent="0.2">
      <c r="B1178" t="s">
        <v>3348</v>
      </c>
      <c r="C1178" s="1">
        <v>41058.835497685184</v>
      </c>
      <c r="D1178" s="4">
        <v>33000</v>
      </c>
      <c r="E1178">
        <v>33000</v>
      </c>
      <c r="F1178" t="s">
        <v>6</v>
      </c>
      <c r="G1178" s="10">
        <f>tblSalaries[[#This Row],[clean Salary (in local currency)]]*VLOOKUP(tblSalaries[[#This Row],[Currency]],tblXrate[#Data],2,FALSE)/1000</f>
        <v>33</v>
      </c>
      <c r="H1178" t="s">
        <v>1536</v>
      </c>
      <c r="I1178" t="s">
        <v>488</v>
      </c>
      <c r="J1178" t="s">
        <v>15</v>
      </c>
      <c r="K1178" s="10" t="str">
        <f>VLOOKUP(tblSalaries[[#This Row],[Where do you work]],tblCountries[[Actual]:[Mapping2]],3,FALSE)</f>
        <v>USA</v>
      </c>
      <c r="L1178" t="s">
        <v>9</v>
      </c>
      <c r="M1178">
        <v>3</v>
      </c>
      <c r="N1178" s="10" t="str">
        <f>VLOOKUP(tblSalaries[[#This Row],[Years of Experience]],Table3[#Data],2,FALSE)</f>
        <v>1-3</v>
      </c>
      <c r="O1178" s="10">
        <f>VLOOKUP(tblSalaries[[#This Row],[How many hours of a day you work on Excel]],Table8[#Data],2,FALSE)</f>
        <v>5</v>
      </c>
    </row>
    <row r="1179" spans="2:15" ht="15" customHeight="1" x14ac:dyDescent="0.2">
      <c r="B1179" t="s">
        <v>2814</v>
      </c>
      <c r="C1179" s="1">
        <v>41055.948078703703</v>
      </c>
      <c r="D1179" s="4" t="s">
        <v>945</v>
      </c>
      <c r="E1179">
        <v>300000</v>
      </c>
      <c r="F1179" t="s">
        <v>3900</v>
      </c>
      <c r="G1179" s="10">
        <f>tblSalaries[[#This Row],[clean Salary (in local currency)]]*VLOOKUP(tblSalaries[[#This Row],[Currency]],tblXrate[#Data],2,FALSE)/1000</f>
        <v>148.28435006969363</v>
      </c>
      <c r="H1179" t="s">
        <v>946</v>
      </c>
      <c r="I1179" t="s">
        <v>20</v>
      </c>
      <c r="J1179" t="s">
        <v>143</v>
      </c>
      <c r="K1179" s="10" t="str">
        <f>VLOOKUP(tblSalaries[[#This Row],[Where do you work]],tblCountries[[Actual]:[Mapping2]],3,FALSE)</f>
        <v>Sou&amp;Cen America</v>
      </c>
      <c r="L1179" t="s">
        <v>13</v>
      </c>
      <c r="M1179">
        <v>3</v>
      </c>
      <c r="N1179" s="10" t="str">
        <f>VLOOKUP(tblSalaries[[#This Row],[Years of Experience]],Table3[#Data],2,FALSE)</f>
        <v>1-3</v>
      </c>
      <c r="O1179" s="10">
        <f>VLOOKUP(tblSalaries[[#This Row],[How many hours of a day you work on Excel]],Table8[#Data],2,FALSE)</f>
        <v>8</v>
      </c>
    </row>
    <row r="1180" spans="2:15" ht="15" customHeight="1" x14ac:dyDescent="0.2">
      <c r="B1180" t="s">
        <v>3618</v>
      </c>
      <c r="C1180" s="1">
        <v>41063.819652777776</v>
      </c>
      <c r="D1180" s="4">
        <v>86000</v>
      </c>
      <c r="E1180">
        <v>86000</v>
      </c>
      <c r="F1180" t="s">
        <v>6</v>
      </c>
      <c r="G1180" s="10">
        <f>tblSalaries[[#This Row],[clean Salary (in local currency)]]*VLOOKUP(tblSalaries[[#This Row],[Currency]],tblXrate[#Data],2,FALSE)/1000</f>
        <v>86</v>
      </c>
      <c r="H1180" t="s">
        <v>20</v>
      </c>
      <c r="I1180" t="s">
        <v>20</v>
      </c>
      <c r="J1180" t="s">
        <v>347</v>
      </c>
      <c r="K1180" s="10" t="str">
        <f>VLOOKUP(tblSalaries[[#This Row],[Where do you work]],tblCountries[[Actual]:[Mapping2]],3,FALSE)</f>
        <v>East&amp;South Asia</v>
      </c>
      <c r="L1180" t="s">
        <v>13</v>
      </c>
      <c r="M1180">
        <v>3</v>
      </c>
      <c r="N1180" s="10" t="str">
        <f>VLOOKUP(tblSalaries[[#This Row],[Years of Experience]],Table3[#Data],2,FALSE)</f>
        <v>1-3</v>
      </c>
      <c r="O1180" s="10">
        <f>VLOOKUP(tblSalaries[[#This Row],[How many hours of a day you work on Excel]],Table8[#Data],2,FALSE)</f>
        <v>8</v>
      </c>
    </row>
    <row r="1181" spans="2:15" ht="15" customHeight="1" x14ac:dyDescent="0.2">
      <c r="B1181" t="s">
        <v>3773</v>
      </c>
      <c r="C1181" s="1">
        <v>41072.510949074072</v>
      </c>
      <c r="D1181" s="4">
        <v>85000</v>
      </c>
      <c r="E1181">
        <v>85000</v>
      </c>
      <c r="F1181" t="s">
        <v>6</v>
      </c>
      <c r="G1181" s="10">
        <f>tblSalaries[[#This Row],[clean Salary (in local currency)]]*VLOOKUP(tblSalaries[[#This Row],[Currency]],tblXrate[#Data],2,FALSE)/1000</f>
        <v>85</v>
      </c>
      <c r="H1181" t="s">
        <v>1913</v>
      </c>
      <c r="I1181" t="s">
        <v>20</v>
      </c>
      <c r="J1181" t="s">
        <v>15</v>
      </c>
      <c r="K1181" s="10" t="str">
        <f>VLOOKUP(tblSalaries[[#This Row],[Where do you work]],tblCountries[[Actual]:[Mapping2]],3,FALSE)</f>
        <v>USA</v>
      </c>
      <c r="L1181" t="s">
        <v>13</v>
      </c>
      <c r="M1181">
        <v>3</v>
      </c>
      <c r="N1181" s="10" t="str">
        <f>VLOOKUP(tblSalaries[[#This Row],[Years of Experience]],Table3[#Data],2,FALSE)</f>
        <v>1-3</v>
      </c>
      <c r="O1181" s="10">
        <f>VLOOKUP(tblSalaries[[#This Row],[How many hours of a day you work on Excel]],Table8[#Data],2,FALSE)</f>
        <v>8</v>
      </c>
    </row>
    <row r="1182" spans="2:15" ht="15" customHeight="1" x14ac:dyDescent="0.2">
      <c r="B1182" t="s">
        <v>3855</v>
      </c>
      <c r="C1182" s="1">
        <v>41078.602766203701</v>
      </c>
      <c r="D1182" s="4" t="s">
        <v>1981</v>
      </c>
      <c r="E1182">
        <v>76300</v>
      </c>
      <c r="F1182" t="s">
        <v>82</v>
      </c>
      <c r="G1182" s="10">
        <f>tblSalaries[[#This Row],[clean Salary (in local currency)]]*VLOOKUP(tblSalaries[[#This Row],[Currency]],tblXrate[#Data],2,FALSE)/1000</f>
        <v>77.819106783521107</v>
      </c>
      <c r="H1182" t="s">
        <v>386</v>
      </c>
      <c r="I1182" t="s">
        <v>20</v>
      </c>
      <c r="J1182" t="s">
        <v>84</v>
      </c>
      <c r="K1182" s="10" t="str">
        <f>VLOOKUP(tblSalaries[[#This Row],[Where do you work]],tblCountries[[Actual]:[Mapping2]],3,FALSE)</f>
        <v>Australia &amp; NZ</v>
      </c>
      <c r="L1182" t="s">
        <v>13</v>
      </c>
      <c r="M1182">
        <v>3</v>
      </c>
      <c r="N1182" s="10" t="str">
        <f>VLOOKUP(tblSalaries[[#This Row],[Years of Experience]],Table3[#Data],2,FALSE)</f>
        <v>1-3</v>
      </c>
      <c r="O1182" s="10">
        <f>VLOOKUP(tblSalaries[[#This Row],[How many hours of a day you work on Excel]],Table8[#Data],2,FALSE)</f>
        <v>8</v>
      </c>
    </row>
    <row r="1183" spans="2:15" ht="15" customHeight="1" x14ac:dyDescent="0.2">
      <c r="B1183" t="s">
        <v>3086</v>
      </c>
      <c r="C1183" s="1">
        <v>41057.684884259259</v>
      </c>
      <c r="D1183" s="4">
        <v>43912.03</v>
      </c>
      <c r="E1183">
        <v>43912</v>
      </c>
      <c r="F1183" t="s">
        <v>69</v>
      </c>
      <c r="G1183" s="10">
        <f>tblSalaries[[#This Row],[clean Salary (in local currency)]]*VLOOKUP(tblSalaries[[#This Row],[Currency]],tblXrate[#Data],2,FALSE)/1000</f>
        <v>69.213140283018589</v>
      </c>
      <c r="H1183" t="s">
        <v>427</v>
      </c>
      <c r="I1183" t="s">
        <v>20</v>
      </c>
      <c r="J1183" t="s">
        <v>71</v>
      </c>
      <c r="K1183" s="10" t="str">
        <f>VLOOKUP(tblSalaries[[#This Row],[Where do you work]],tblCountries[[Actual]:[Mapping2]],3,FALSE)</f>
        <v>UK</v>
      </c>
      <c r="L1183" t="s">
        <v>13</v>
      </c>
      <c r="M1183">
        <v>3</v>
      </c>
      <c r="N1183" s="10" t="str">
        <f>VLOOKUP(tblSalaries[[#This Row],[Years of Experience]],Table3[#Data],2,FALSE)</f>
        <v>1-3</v>
      </c>
      <c r="O1183" s="10">
        <f>VLOOKUP(tblSalaries[[#This Row],[How many hours of a day you work on Excel]],Table8[#Data],2,FALSE)</f>
        <v>8</v>
      </c>
    </row>
    <row r="1184" spans="2:15" ht="15" customHeight="1" x14ac:dyDescent="0.2">
      <c r="B1184" t="s">
        <v>3850</v>
      </c>
      <c r="C1184" s="1">
        <v>41077.560162037036</v>
      </c>
      <c r="D1184" s="4" t="s">
        <v>1975</v>
      </c>
      <c r="E1184">
        <v>63000</v>
      </c>
      <c r="F1184" t="s">
        <v>82</v>
      </c>
      <c r="G1184" s="10">
        <f>tblSalaries[[#This Row],[clean Salary (in local currency)]]*VLOOKUP(tblSalaries[[#This Row],[Currency]],tblXrate[#Data],2,FALSE)/1000</f>
        <v>64.254308353366056</v>
      </c>
      <c r="H1184" t="s">
        <v>1976</v>
      </c>
      <c r="I1184" t="s">
        <v>310</v>
      </c>
      <c r="J1184" t="s">
        <v>84</v>
      </c>
      <c r="K1184" s="10" t="str">
        <f>VLOOKUP(tblSalaries[[#This Row],[Where do you work]],tblCountries[[Actual]:[Mapping2]],3,FALSE)</f>
        <v>Australia &amp; NZ</v>
      </c>
      <c r="L1184" t="s">
        <v>13</v>
      </c>
      <c r="M1184">
        <v>3</v>
      </c>
      <c r="N1184" s="10" t="str">
        <f>VLOOKUP(tblSalaries[[#This Row],[Years of Experience]],Table3[#Data],2,FALSE)</f>
        <v>1-3</v>
      </c>
      <c r="O1184" s="10">
        <f>VLOOKUP(tblSalaries[[#This Row],[How many hours of a day you work on Excel]],Table8[#Data],2,FALSE)</f>
        <v>8</v>
      </c>
    </row>
    <row r="1185" spans="2:15" ht="15" customHeight="1" x14ac:dyDescent="0.2">
      <c r="B1185" t="s">
        <v>3734</v>
      </c>
      <c r="C1185" s="1">
        <v>41069.139062499999</v>
      </c>
      <c r="D1185" s="4">
        <v>52500</v>
      </c>
      <c r="E1185">
        <v>52500</v>
      </c>
      <c r="F1185" t="s">
        <v>6</v>
      </c>
      <c r="G1185" s="10">
        <f>tblSalaries[[#This Row],[clean Salary (in local currency)]]*VLOOKUP(tblSalaries[[#This Row],[Currency]],tblXrate[#Data],2,FALSE)/1000</f>
        <v>52.5</v>
      </c>
      <c r="H1185" t="s">
        <v>1885</v>
      </c>
      <c r="I1185" t="s">
        <v>52</v>
      </c>
      <c r="J1185" t="s">
        <v>15</v>
      </c>
      <c r="K1185" s="10" t="str">
        <f>VLOOKUP(tblSalaries[[#This Row],[Where do you work]],tblCountries[[Actual]:[Mapping2]],3,FALSE)</f>
        <v>USA</v>
      </c>
      <c r="L1185" t="s">
        <v>13</v>
      </c>
      <c r="M1185">
        <v>3</v>
      </c>
      <c r="N1185" s="10" t="str">
        <f>VLOOKUP(tblSalaries[[#This Row],[Years of Experience]],Table3[#Data],2,FALSE)</f>
        <v>1-3</v>
      </c>
      <c r="O1185" s="10">
        <f>VLOOKUP(tblSalaries[[#This Row],[How many hours of a day you work on Excel]],Table8[#Data],2,FALSE)</f>
        <v>8</v>
      </c>
    </row>
    <row r="1186" spans="2:15" ht="15" customHeight="1" x14ac:dyDescent="0.2">
      <c r="B1186" t="s">
        <v>2767</v>
      </c>
      <c r="C1186" s="1">
        <v>41055.744062500002</v>
      </c>
      <c r="D1186" s="4">
        <v>48000</v>
      </c>
      <c r="E1186">
        <v>48000</v>
      </c>
      <c r="F1186" t="s">
        <v>6</v>
      </c>
      <c r="G1186" s="10">
        <f>tblSalaries[[#This Row],[clean Salary (in local currency)]]*VLOOKUP(tblSalaries[[#This Row],[Currency]],tblXrate[#Data],2,FALSE)/1000</f>
        <v>48</v>
      </c>
      <c r="H1186" t="s">
        <v>356</v>
      </c>
      <c r="I1186" t="s">
        <v>356</v>
      </c>
      <c r="J1186" t="s">
        <v>171</v>
      </c>
      <c r="K1186" s="10" t="str">
        <f>VLOOKUP(tblSalaries[[#This Row],[Where do you work]],tblCountries[[Actual]:[Mapping2]],3,FALSE)</f>
        <v>East&amp;South Asia</v>
      </c>
      <c r="L1186" t="s">
        <v>13</v>
      </c>
      <c r="M1186">
        <v>3</v>
      </c>
      <c r="N1186" s="10" t="str">
        <f>VLOOKUP(tblSalaries[[#This Row],[Years of Experience]],Table3[#Data],2,FALSE)</f>
        <v>1-3</v>
      </c>
      <c r="O1186" s="10">
        <f>VLOOKUP(tblSalaries[[#This Row],[How many hours of a day you work on Excel]],Table8[#Data],2,FALSE)</f>
        <v>8</v>
      </c>
    </row>
    <row r="1187" spans="2:15" ht="15" customHeight="1" x14ac:dyDescent="0.2">
      <c r="B1187" t="s">
        <v>2990</v>
      </c>
      <c r="C1187" s="1">
        <v>41057.437280092592</v>
      </c>
      <c r="D1187" s="4" t="s">
        <v>1138</v>
      </c>
      <c r="E1187">
        <v>45000</v>
      </c>
      <c r="F1187" t="s">
        <v>6</v>
      </c>
      <c r="G1187" s="10">
        <f>tblSalaries[[#This Row],[clean Salary (in local currency)]]*VLOOKUP(tblSalaries[[#This Row],[Currency]],tblXrate[#Data],2,FALSE)/1000</f>
        <v>45</v>
      </c>
      <c r="H1187" t="s">
        <v>1139</v>
      </c>
      <c r="I1187" t="s">
        <v>310</v>
      </c>
      <c r="J1187" t="s">
        <v>15</v>
      </c>
      <c r="K1187" s="10" t="str">
        <f>VLOOKUP(tblSalaries[[#This Row],[Where do you work]],tblCountries[[Actual]:[Mapping2]],3,FALSE)</f>
        <v>USA</v>
      </c>
      <c r="L1187" t="s">
        <v>13</v>
      </c>
      <c r="M1187">
        <v>3</v>
      </c>
      <c r="N1187" s="10" t="str">
        <f>VLOOKUP(tblSalaries[[#This Row],[Years of Experience]],Table3[#Data],2,FALSE)</f>
        <v>1-3</v>
      </c>
      <c r="O1187" s="10">
        <f>VLOOKUP(tblSalaries[[#This Row],[How many hours of a day you work on Excel]],Table8[#Data],2,FALSE)</f>
        <v>8</v>
      </c>
    </row>
    <row r="1188" spans="2:15" ht="15" customHeight="1" x14ac:dyDescent="0.2">
      <c r="B1188" t="s">
        <v>2625</v>
      </c>
      <c r="C1188" s="1">
        <v>41055.47078703704</v>
      </c>
      <c r="D1188" s="4">
        <v>39000</v>
      </c>
      <c r="E1188">
        <v>39000</v>
      </c>
      <c r="F1188" t="s">
        <v>6</v>
      </c>
      <c r="G1188" s="10">
        <f>tblSalaries[[#This Row],[clean Salary (in local currency)]]*VLOOKUP(tblSalaries[[#This Row],[Currency]],tblXrate[#Data],2,FALSE)/1000</f>
        <v>39</v>
      </c>
      <c r="H1188" t="s">
        <v>729</v>
      </c>
      <c r="I1188" t="s">
        <v>20</v>
      </c>
      <c r="J1188" t="s">
        <v>15</v>
      </c>
      <c r="K1188" s="10" t="str">
        <f>VLOOKUP(tblSalaries[[#This Row],[Where do you work]],tblCountries[[Actual]:[Mapping2]],3,FALSE)</f>
        <v>USA</v>
      </c>
      <c r="L1188" t="s">
        <v>13</v>
      </c>
      <c r="M1188">
        <v>3</v>
      </c>
      <c r="N1188" s="10" t="str">
        <f>VLOOKUP(tblSalaries[[#This Row],[Years of Experience]],Table3[#Data],2,FALSE)</f>
        <v>1-3</v>
      </c>
      <c r="O1188" s="10">
        <f>VLOOKUP(tblSalaries[[#This Row],[How many hours of a day you work on Excel]],Table8[#Data],2,FALSE)</f>
        <v>8</v>
      </c>
    </row>
    <row r="1189" spans="2:15" ht="15" customHeight="1" x14ac:dyDescent="0.2">
      <c r="B1189" t="s">
        <v>3251</v>
      </c>
      <c r="C1189" s="1">
        <v>41058.408182870371</v>
      </c>
      <c r="D1189" s="4">
        <v>30000</v>
      </c>
      <c r="E1189">
        <v>30000</v>
      </c>
      <c r="F1189" t="s">
        <v>6</v>
      </c>
      <c r="G1189" s="10">
        <f>tblSalaries[[#This Row],[clean Salary (in local currency)]]*VLOOKUP(tblSalaries[[#This Row],[Currency]],tblXrate[#Data],2,FALSE)/1000</f>
        <v>30</v>
      </c>
      <c r="H1189" t="s">
        <v>1423</v>
      </c>
      <c r="I1189" t="s">
        <v>52</v>
      </c>
      <c r="J1189" t="s">
        <v>8</v>
      </c>
      <c r="K1189" s="10" t="str">
        <f>VLOOKUP(tblSalaries[[#This Row],[Where do you work]],tblCountries[[Actual]:[Mapping2]],3,FALSE)</f>
        <v>India</v>
      </c>
      <c r="L1189" t="s">
        <v>18</v>
      </c>
      <c r="M1189">
        <v>3</v>
      </c>
      <c r="N1189" s="10" t="str">
        <f>VLOOKUP(tblSalaries[[#This Row],[Years of Experience]],Table3[#Data],2,FALSE)</f>
        <v>1-3</v>
      </c>
      <c r="O1189" s="10">
        <f>VLOOKUP(tblSalaries[[#This Row],[How many hours of a day you work on Excel]],Table8[#Data],2,FALSE)</f>
        <v>2.5</v>
      </c>
    </row>
    <row r="1190" spans="2:15" ht="15" customHeight="1" x14ac:dyDescent="0.2">
      <c r="B1190" t="s">
        <v>3001</v>
      </c>
      <c r="C1190" s="1">
        <v>41057.499062499999</v>
      </c>
      <c r="D1190" s="4" t="s">
        <v>1151</v>
      </c>
      <c r="E1190">
        <v>308500</v>
      </c>
      <c r="F1190" t="s">
        <v>585</v>
      </c>
      <c r="G1190" s="10">
        <f>tblSalaries[[#This Row],[clean Salary (in local currency)]]*VLOOKUP(tblSalaries[[#This Row],[Currency]],tblXrate[#Data],2,FALSE)/1000</f>
        <v>37.612869087708091</v>
      </c>
      <c r="H1190" t="s">
        <v>1152</v>
      </c>
      <c r="I1190" t="s">
        <v>52</v>
      </c>
      <c r="J1190" t="s">
        <v>48</v>
      </c>
      <c r="K1190" s="10" t="str">
        <f>VLOOKUP(tblSalaries[[#This Row],[Where do you work]],tblCountries[[Actual]:[Mapping2]],3,FALSE)</f>
        <v>Africa</v>
      </c>
      <c r="L1190" t="s">
        <v>13</v>
      </c>
      <c r="M1190">
        <v>3</v>
      </c>
      <c r="N1190" s="10" t="str">
        <f>VLOOKUP(tblSalaries[[#This Row],[Years of Experience]],Table3[#Data],2,FALSE)</f>
        <v>1-3</v>
      </c>
      <c r="O1190" s="10">
        <f>VLOOKUP(tblSalaries[[#This Row],[How many hours of a day you work on Excel]],Table8[#Data],2,FALSE)</f>
        <v>8</v>
      </c>
    </row>
    <row r="1191" spans="2:15" ht="15" customHeight="1" x14ac:dyDescent="0.2">
      <c r="B1191" t="s">
        <v>3576</v>
      </c>
      <c r="C1191" s="1">
        <v>41061.97896990741</v>
      </c>
      <c r="D1191" s="4" t="s">
        <v>655</v>
      </c>
      <c r="E1191">
        <v>20000</v>
      </c>
      <c r="F1191" t="s">
        <v>69</v>
      </c>
      <c r="G1191" s="10">
        <f>tblSalaries[[#This Row],[clean Salary (in local currency)]]*VLOOKUP(tblSalaries[[#This Row],[Currency]],tblXrate[#Data],2,FALSE)/1000</f>
        <v>31.523565441345685</v>
      </c>
      <c r="H1191" t="s">
        <v>386</v>
      </c>
      <c r="I1191" t="s">
        <v>20</v>
      </c>
      <c r="J1191" t="s">
        <v>71</v>
      </c>
      <c r="K1191" s="10" t="str">
        <f>VLOOKUP(tblSalaries[[#This Row],[Where do you work]],tblCountries[[Actual]:[Mapping2]],3,FALSE)</f>
        <v>UK</v>
      </c>
      <c r="L1191" t="s">
        <v>13</v>
      </c>
      <c r="M1191">
        <v>3</v>
      </c>
      <c r="N1191" s="10" t="str">
        <f>VLOOKUP(tblSalaries[[#This Row],[Years of Experience]],Table3[#Data],2,FALSE)</f>
        <v>1-3</v>
      </c>
      <c r="O1191" s="10">
        <f>VLOOKUP(tblSalaries[[#This Row],[How many hours of a day you work on Excel]],Table8[#Data],2,FALSE)</f>
        <v>8</v>
      </c>
    </row>
    <row r="1192" spans="2:15" ht="15" customHeight="1" x14ac:dyDescent="0.2">
      <c r="B1192" t="s">
        <v>3723</v>
      </c>
      <c r="C1192" s="1">
        <v>41068.786180555559</v>
      </c>
      <c r="D1192" s="4">
        <v>1230000</v>
      </c>
      <c r="E1192">
        <v>1230000</v>
      </c>
      <c r="F1192" t="s">
        <v>40</v>
      </c>
      <c r="G1192" s="10">
        <f>tblSalaries[[#This Row],[clean Salary (in local currency)]]*VLOOKUP(tblSalaries[[#This Row],[Currency]],tblXrate[#Data],2,FALSE)/1000</f>
        <v>21.903737525554359</v>
      </c>
      <c r="H1192" t="s">
        <v>1877</v>
      </c>
      <c r="I1192" t="s">
        <v>20</v>
      </c>
      <c r="J1192" t="s">
        <v>8</v>
      </c>
      <c r="K1192" s="10" t="str">
        <f>VLOOKUP(tblSalaries[[#This Row],[Where do you work]],tblCountries[[Actual]:[Mapping2]],3,FALSE)</f>
        <v>India</v>
      </c>
      <c r="L1192" t="s">
        <v>13</v>
      </c>
      <c r="M1192">
        <v>3</v>
      </c>
      <c r="N1192" s="10" t="str">
        <f>VLOOKUP(tblSalaries[[#This Row],[Years of Experience]],Table3[#Data],2,FALSE)</f>
        <v>1-3</v>
      </c>
      <c r="O1192" s="10">
        <f>VLOOKUP(tblSalaries[[#This Row],[How many hours of a day you work on Excel]],Table8[#Data],2,FALSE)</f>
        <v>8</v>
      </c>
    </row>
    <row r="1193" spans="2:15" ht="15" customHeight="1" x14ac:dyDescent="0.2">
      <c r="B1193" t="s">
        <v>3724</v>
      </c>
      <c r="C1193" s="1">
        <v>41068.786620370367</v>
      </c>
      <c r="D1193" s="4">
        <v>1130000</v>
      </c>
      <c r="E1193">
        <v>1130000</v>
      </c>
      <c r="F1193" t="s">
        <v>40</v>
      </c>
      <c r="G1193" s="10">
        <f>tblSalaries[[#This Row],[clean Salary (in local currency)]]*VLOOKUP(tblSalaries[[#This Row],[Currency]],tblXrate[#Data],2,FALSE)/1000</f>
        <v>20.122945856810105</v>
      </c>
      <c r="H1193" t="s">
        <v>1877</v>
      </c>
      <c r="I1193" t="s">
        <v>20</v>
      </c>
      <c r="J1193" t="s">
        <v>8</v>
      </c>
      <c r="K1193" s="10" t="str">
        <f>VLOOKUP(tblSalaries[[#This Row],[Where do you work]],tblCountries[[Actual]:[Mapping2]],3,FALSE)</f>
        <v>India</v>
      </c>
      <c r="L1193" t="s">
        <v>13</v>
      </c>
      <c r="M1193">
        <v>3</v>
      </c>
      <c r="N1193" s="10" t="str">
        <f>VLOOKUP(tblSalaries[[#This Row],[Years of Experience]],Table3[#Data],2,FALSE)</f>
        <v>1-3</v>
      </c>
      <c r="O1193" s="10">
        <f>VLOOKUP(tblSalaries[[#This Row],[How many hours of a day you work on Excel]],Table8[#Data],2,FALSE)</f>
        <v>8</v>
      </c>
    </row>
    <row r="1194" spans="2:15" ht="15" customHeight="1" x14ac:dyDescent="0.2">
      <c r="B1194" t="s">
        <v>3736</v>
      </c>
      <c r="C1194" s="1">
        <v>41069.859756944446</v>
      </c>
      <c r="D1194" s="4">
        <v>1500</v>
      </c>
      <c r="E1194">
        <v>18000</v>
      </c>
      <c r="F1194" t="s">
        <v>6</v>
      </c>
      <c r="G1194" s="10">
        <f>tblSalaries[[#This Row],[clean Salary (in local currency)]]*VLOOKUP(tblSalaries[[#This Row],[Currency]],tblXrate[#Data],2,FALSE)/1000</f>
        <v>18</v>
      </c>
      <c r="H1194" t="s">
        <v>932</v>
      </c>
      <c r="I1194" t="s">
        <v>310</v>
      </c>
      <c r="J1194" t="s">
        <v>820</v>
      </c>
      <c r="K1194" s="10" t="str">
        <f>VLOOKUP(tblSalaries[[#This Row],[Where do you work]],tblCountries[[Actual]:[Mapping2]],3,FALSE)</f>
        <v>Middle East</v>
      </c>
      <c r="L1194" t="s">
        <v>13</v>
      </c>
      <c r="M1194">
        <v>3</v>
      </c>
      <c r="N1194" s="10" t="str">
        <f>VLOOKUP(tblSalaries[[#This Row],[Years of Experience]],Table3[#Data],2,FALSE)</f>
        <v>1-3</v>
      </c>
      <c r="O1194" s="10">
        <f>VLOOKUP(tblSalaries[[#This Row],[How many hours of a day you work on Excel]],Table8[#Data],2,FALSE)</f>
        <v>8</v>
      </c>
    </row>
    <row r="1195" spans="2:15" ht="15" customHeight="1" x14ac:dyDescent="0.2">
      <c r="B1195" t="s">
        <v>3021</v>
      </c>
      <c r="C1195" s="1">
        <v>41057.548634259256</v>
      </c>
      <c r="D1195" s="4">
        <v>28000</v>
      </c>
      <c r="E1195">
        <v>28000</v>
      </c>
      <c r="F1195" t="s">
        <v>6</v>
      </c>
      <c r="G1195" s="10">
        <f>tblSalaries[[#This Row],[clean Salary (in local currency)]]*VLOOKUP(tblSalaries[[#This Row],[Currency]],tblXrate[#Data],2,FALSE)/1000</f>
        <v>28</v>
      </c>
      <c r="H1195" t="s">
        <v>1082</v>
      </c>
      <c r="I1195" t="s">
        <v>3999</v>
      </c>
      <c r="J1195" t="s">
        <v>8</v>
      </c>
      <c r="K1195" s="10" t="str">
        <f>VLOOKUP(tblSalaries[[#This Row],[Where do you work]],tblCountries[[Actual]:[Mapping2]],3,FALSE)</f>
        <v>India</v>
      </c>
      <c r="L1195" t="s">
        <v>18</v>
      </c>
      <c r="M1195">
        <v>3</v>
      </c>
      <c r="N1195" s="10" t="str">
        <f>VLOOKUP(tblSalaries[[#This Row],[Years of Experience]],Table3[#Data],2,FALSE)</f>
        <v>1-3</v>
      </c>
      <c r="O1195" s="10">
        <f>VLOOKUP(tblSalaries[[#This Row],[How many hours of a day you work on Excel]],Table8[#Data],2,FALSE)</f>
        <v>2.5</v>
      </c>
    </row>
    <row r="1196" spans="2:15" ht="15" customHeight="1" x14ac:dyDescent="0.2">
      <c r="B1196" t="s">
        <v>3146</v>
      </c>
      <c r="C1196" s="1">
        <v>41057.939918981479</v>
      </c>
      <c r="D1196" s="4">
        <v>600000</v>
      </c>
      <c r="E1196">
        <v>600000</v>
      </c>
      <c r="F1196" t="s">
        <v>3986</v>
      </c>
      <c r="G1196" s="10">
        <f>tblSalaries[[#This Row],[clean Salary (in local currency)]]*VLOOKUP(tblSalaries[[#This Row],[Currency]],tblXrate[#Data],2,FALSE)/1000</f>
        <v>15.404364569961489</v>
      </c>
      <c r="H1196" t="s">
        <v>1305</v>
      </c>
      <c r="I1196" t="s">
        <v>20</v>
      </c>
      <c r="J1196" t="s">
        <v>1306</v>
      </c>
      <c r="K1196" s="10" t="str">
        <f>VLOOKUP(tblSalaries[[#This Row],[Where do you work]],tblCountries[[Actual]:[Mapping2]],3,FALSE)</f>
        <v>Sou&amp;Cen America</v>
      </c>
      <c r="L1196" t="s">
        <v>13</v>
      </c>
      <c r="M1196">
        <v>3</v>
      </c>
      <c r="N1196" s="10" t="str">
        <f>VLOOKUP(tblSalaries[[#This Row],[Years of Experience]],Table3[#Data],2,FALSE)</f>
        <v>1-3</v>
      </c>
      <c r="O1196" s="10">
        <f>VLOOKUP(tblSalaries[[#This Row],[How many hours of a day you work on Excel]],Table8[#Data],2,FALSE)</f>
        <v>8</v>
      </c>
    </row>
    <row r="1197" spans="2:15" ht="15" customHeight="1" x14ac:dyDescent="0.2">
      <c r="B1197" t="s">
        <v>2981</v>
      </c>
      <c r="C1197" s="1">
        <v>41057.40289351852</v>
      </c>
      <c r="D1197" s="4" t="s">
        <v>1125</v>
      </c>
      <c r="E1197">
        <v>12000</v>
      </c>
      <c r="F1197" t="s">
        <v>6</v>
      </c>
      <c r="G1197" s="10">
        <f>tblSalaries[[#This Row],[clean Salary (in local currency)]]*VLOOKUP(tblSalaries[[#This Row],[Currency]],tblXrate[#Data],2,FALSE)/1000</f>
        <v>12</v>
      </c>
      <c r="H1197" t="s">
        <v>52</v>
      </c>
      <c r="I1197" t="s">
        <v>52</v>
      </c>
      <c r="J1197" t="s">
        <v>1126</v>
      </c>
      <c r="K1197" s="10" t="str">
        <f>VLOOKUP(tblSalaries[[#This Row],[Where do you work]],tblCountries[[Actual]:[Mapping2]],3,FALSE)</f>
        <v>East&amp;South Asia</v>
      </c>
      <c r="L1197" t="s">
        <v>13</v>
      </c>
      <c r="M1197">
        <v>3</v>
      </c>
      <c r="N1197" s="10" t="str">
        <f>VLOOKUP(tblSalaries[[#This Row],[Years of Experience]],Table3[#Data],2,FALSE)</f>
        <v>1-3</v>
      </c>
      <c r="O1197" s="10">
        <f>VLOOKUP(tblSalaries[[#This Row],[How many hours of a day you work on Excel]],Table8[#Data],2,FALSE)</f>
        <v>8</v>
      </c>
    </row>
    <row r="1198" spans="2:15" ht="15" customHeight="1" x14ac:dyDescent="0.2">
      <c r="B1198" t="s">
        <v>3616</v>
      </c>
      <c r="C1198" s="1">
        <v>41063.700624999998</v>
      </c>
      <c r="D1198" s="4">
        <v>12000</v>
      </c>
      <c r="E1198">
        <v>12000</v>
      </c>
      <c r="F1198" t="s">
        <v>6</v>
      </c>
      <c r="G1198" s="10">
        <f>tblSalaries[[#This Row],[clean Salary (in local currency)]]*VLOOKUP(tblSalaries[[#This Row],[Currency]],tblXrate[#Data],2,FALSE)/1000</f>
        <v>12</v>
      </c>
      <c r="H1198" t="s">
        <v>1786</v>
      </c>
      <c r="I1198" t="s">
        <v>3999</v>
      </c>
      <c r="J1198" t="s">
        <v>8</v>
      </c>
      <c r="K1198" s="10" t="str">
        <f>VLOOKUP(tblSalaries[[#This Row],[Where do you work]],tblCountries[[Actual]:[Mapping2]],3,FALSE)</f>
        <v>India</v>
      </c>
      <c r="L1198" t="s">
        <v>13</v>
      </c>
      <c r="M1198">
        <v>3</v>
      </c>
      <c r="N1198" s="10" t="str">
        <f>VLOOKUP(tblSalaries[[#This Row],[Years of Experience]],Table3[#Data],2,FALSE)</f>
        <v>1-3</v>
      </c>
      <c r="O1198" s="10">
        <f>VLOOKUP(tblSalaries[[#This Row],[How many hours of a day you work on Excel]],Table8[#Data],2,FALSE)</f>
        <v>8</v>
      </c>
    </row>
    <row r="1199" spans="2:15" ht="15" customHeight="1" x14ac:dyDescent="0.2">
      <c r="B1199" t="s">
        <v>2810</v>
      </c>
      <c r="C1199" s="1">
        <v>41055.936990740738</v>
      </c>
      <c r="D1199" s="4" t="s">
        <v>940</v>
      </c>
      <c r="E1199">
        <v>504000</v>
      </c>
      <c r="F1199" t="s">
        <v>40</v>
      </c>
      <c r="G1199" s="10">
        <f>tblSalaries[[#This Row],[clean Salary (in local currency)]]*VLOOKUP(tblSalaries[[#This Row],[Currency]],tblXrate[#Data],2,FALSE)/1000</f>
        <v>8.9751900104710547</v>
      </c>
      <c r="H1199" t="s">
        <v>941</v>
      </c>
      <c r="I1199" t="s">
        <v>52</v>
      </c>
      <c r="J1199" t="s">
        <v>8</v>
      </c>
      <c r="K1199" s="10" t="str">
        <f>VLOOKUP(tblSalaries[[#This Row],[Where do you work]],tblCountries[[Actual]:[Mapping2]],3,FALSE)</f>
        <v>India</v>
      </c>
      <c r="L1199" t="s">
        <v>13</v>
      </c>
      <c r="M1199">
        <v>3</v>
      </c>
      <c r="N1199" s="10" t="str">
        <f>VLOOKUP(tblSalaries[[#This Row],[Years of Experience]],Table3[#Data],2,FALSE)</f>
        <v>1-3</v>
      </c>
      <c r="O1199" s="10">
        <f>VLOOKUP(tblSalaries[[#This Row],[How many hours of a day you work on Excel]],Table8[#Data],2,FALSE)</f>
        <v>8</v>
      </c>
    </row>
    <row r="1200" spans="2:15" ht="15" customHeight="1" x14ac:dyDescent="0.2">
      <c r="B1200" t="s">
        <v>3268</v>
      </c>
      <c r="C1200" s="1">
        <v>41058.51425925926</v>
      </c>
      <c r="D1200" s="4" t="s">
        <v>1442</v>
      </c>
      <c r="E1200">
        <v>400000</v>
      </c>
      <c r="F1200" t="s">
        <v>40</v>
      </c>
      <c r="G1200" s="10">
        <f>tblSalaries[[#This Row],[clean Salary (in local currency)]]*VLOOKUP(tblSalaries[[#This Row],[Currency]],tblXrate[#Data],2,FALSE)/1000</f>
        <v>7.1231666749770275</v>
      </c>
      <c r="H1200" t="s">
        <v>767</v>
      </c>
      <c r="I1200" t="s">
        <v>52</v>
      </c>
      <c r="J1200" t="s">
        <v>8</v>
      </c>
      <c r="K1200" s="10" t="str">
        <f>VLOOKUP(tblSalaries[[#This Row],[Where do you work]],tblCountries[[Actual]:[Mapping2]],3,FALSE)</f>
        <v>India</v>
      </c>
      <c r="L1200" t="s">
        <v>13</v>
      </c>
      <c r="M1200">
        <v>3</v>
      </c>
      <c r="N1200" s="10" t="str">
        <f>VLOOKUP(tblSalaries[[#This Row],[Years of Experience]],Table3[#Data],2,FALSE)</f>
        <v>1-3</v>
      </c>
      <c r="O1200" s="10">
        <f>VLOOKUP(tblSalaries[[#This Row],[How many hours of a day you work on Excel]],Table8[#Data],2,FALSE)</f>
        <v>8</v>
      </c>
    </row>
    <row r="1201" spans="2:15" ht="15" customHeight="1" x14ac:dyDescent="0.2">
      <c r="B1201" t="s">
        <v>2648</v>
      </c>
      <c r="C1201" s="1">
        <v>41055.513969907406</v>
      </c>
      <c r="D1201" s="4">
        <v>450</v>
      </c>
      <c r="E1201">
        <v>5400</v>
      </c>
      <c r="F1201" t="s">
        <v>6</v>
      </c>
      <c r="G1201" s="10">
        <f>tblSalaries[[#This Row],[clean Salary (in local currency)]]*VLOOKUP(tblSalaries[[#This Row],[Currency]],tblXrate[#Data],2,FALSE)/1000</f>
        <v>5.4</v>
      </c>
      <c r="H1201" t="s">
        <v>635</v>
      </c>
      <c r="I1201" t="s">
        <v>52</v>
      </c>
      <c r="J1201" t="s">
        <v>8</v>
      </c>
      <c r="K1201" s="10" t="str">
        <f>VLOOKUP(tblSalaries[[#This Row],[Where do you work]],tblCountries[[Actual]:[Mapping2]],3,FALSE)</f>
        <v>India</v>
      </c>
      <c r="L1201" t="s">
        <v>13</v>
      </c>
      <c r="M1201">
        <v>3</v>
      </c>
      <c r="N1201" s="10" t="str">
        <f>VLOOKUP(tblSalaries[[#This Row],[Years of Experience]],Table3[#Data],2,FALSE)</f>
        <v>1-3</v>
      </c>
      <c r="O1201" s="10">
        <f>VLOOKUP(tblSalaries[[#This Row],[How many hours of a day you work on Excel]],Table8[#Data],2,FALSE)</f>
        <v>8</v>
      </c>
    </row>
    <row r="1202" spans="2:15" ht="15" customHeight="1" x14ac:dyDescent="0.2">
      <c r="B1202" t="s">
        <v>2873</v>
      </c>
      <c r="C1202" s="1">
        <v>41056.528807870367</v>
      </c>
      <c r="D1202" s="4" t="s">
        <v>1015</v>
      </c>
      <c r="E1202">
        <v>25560</v>
      </c>
      <c r="F1202" t="s">
        <v>6</v>
      </c>
      <c r="G1202" s="10">
        <f>tblSalaries[[#This Row],[clean Salary (in local currency)]]*VLOOKUP(tblSalaries[[#This Row],[Currency]],tblXrate[#Data],2,FALSE)/1000</f>
        <v>25.56</v>
      </c>
      <c r="H1202" t="s">
        <v>1016</v>
      </c>
      <c r="I1202" t="s">
        <v>52</v>
      </c>
      <c r="J1202" t="s">
        <v>1017</v>
      </c>
      <c r="K1202" s="10" t="str">
        <f>VLOOKUP(tblSalaries[[#This Row],[Where do you work]],tblCountries[[Actual]:[Mapping2]],3,FALSE)</f>
        <v>Middle East</v>
      </c>
      <c r="L1202" t="s">
        <v>9</v>
      </c>
      <c r="M1202">
        <v>3</v>
      </c>
      <c r="N1202" s="10" t="str">
        <f>VLOOKUP(tblSalaries[[#This Row],[Years of Experience]],Table3[#Data],2,FALSE)</f>
        <v>1-3</v>
      </c>
      <c r="O1202" s="10">
        <f>VLOOKUP(tblSalaries[[#This Row],[How many hours of a day you work on Excel]],Table8[#Data],2,FALSE)</f>
        <v>5</v>
      </c>
    </row>
    <row r="1203" spans="2:15" ht="15" customHeight="1" x14ac:dyDescent="0.2">
      <c r="B1203" t="s">
        <v>3313</v>
      </c>
      <c r="C1203" s="1">
        <v>41058.715185185189</v>
      </c>
      <c r="D1203" s="4">
        <v>300000</v>
      </c>
      <c r="E1203">
        <v>300000</v>
      </c>
      <c r="F1203" t="s">
        <v>40</v>
      </c>
      <c r="G1203" s="10">
        <f>tblSalaries[[#This Row],[clean Salary (in local currency)]]*VLOOKUP(tblSalaries[[#This Row],[Currency]],tblXrate[#Data],2,FALSE)/1000</f>
        <v>5.3423750062327704</v>
      </c>
      <c r="H1203" t="s">
        <v>1498</v>
      </c>
      <c r="I1203" t="s">
        <v>20</v>
      </c>
      <c r="J1203" t="s">
        <v>8</v>
      </c>
      <c r="K1203" s="10" t="str">
        <f>VLOOKUP(tblSalaries[[#This Row],[Where do you work]],tblCountries[[Actual]:[Mapping2]],3,FALSE)</f>
        <v>India</v>
      </c>
      <c r="L1203" t="s">
        <v>13</v>
      </c>
      <c r="M1203">
        <v>3</v>
      </c>
      <c r="N1203" s="10" t="str">
        <f>VLOOKUP(tblSalaries[[#This Row],[Years of Experience]],Table3[#Data],2,FALSE)</f>
        <v>1-3</v>
      </c>
      <c r="O1203" s="10">
        <f>VLOOKUP(tblSalaries[[#This Row],[How many hours of a day you work on Excel]],Table8[#Data],2,FALSE)</f>
        <v>8</v>
      </c>
    </row>
    <row r="1204" spans="2:15" ht="15" customHeight="1" x14ac:dyDescent="0.2">
      <c r="B1204" t="s">
        <v>3782</v>
      </c>
      <c r="C1204" s="1">
        <v>41072.915520833332</v>
      </c>
      <c r="D1204" s="4">
        <v>4800</v>
      </c>
      <c r="E1204">
        <v>4800</v>
      </c>
      <c r="F1204" t="s">
        <v>6</v>
      </c>
      <c r="G1204" s="10">
        <f>tblSalaries[[#This Row],[clean Salary (in local currency)]]*VLOOKUP(tblSalaries[[#This Row],[Currency]],tblXrate[#Data],2,FALSE)/1000</f>
        <v>4.8</v>
      </c>
      <c r="H1204" t="s">
        <v>1919</v>
      </c>
      <c r="I1204" t="s">
        <v>52</v>
      </c>
      <c r="J1204" t="s">
        <v>8</v>
      </c>
      <c r="K1204" s="10" t="str">
        <f>VLOOKUP(tblSalaries[[#This Row],[Where do you work]],tblCountries[[Actual]:[Mapping2]],3,FALSE)</f>
        <v>India</v>
      </c>
      <c r="L1204" t="s">
        <v>13</v>
      </c>
      <c r="M1204">
        <v>3</v>
      </c>
      <c r="N1204" s="10" t="str">
        <f>VLOOKUP(tblSalaries[[#This Row],[Years of Experience]],Table3[#Data],2,FALSE)</f>
        <v>1-3</v>
      </c>
      <c r="O1204" s="10">
        <f>VLOOKUP(tblSalaries[[#This Row],[How many hours of a day you work on Excel]],Table8[#Data],2,FALSE)</f>
        <v>8</v>
      </c>
    </row>
    <row r="1205" spans="2:15" ht="15" customHeight="1" x14ac:dyDescent="0.2">
      <c r="B1205" t="s">
        <v>2661</v>
      </c>
      <c r="C1205" s="1">
        <v>41055.533553240741</v>
      </c>
      <c r="D1205" s="4" t="s">
        <v>769</v>
      </c>
      <c r="E1205">
        <v>230000</v>
      </c>
      <c r="F1205" t="s">
        <v>40</v>
      </c>
      <c r="G1205" s="10">
        <f>tblSalaries[[#This Row],[clean Salary (in local currency)]]*VLOOKUP(tblSalaries[[#This Row],[Currency]],tblXrate[#Data],2,FALSE)/1000</f>
        <v>4.0958208381117904</v>
      </c>
      <c r="H1205" t="s">
        <v>721</v>
      </c>
      <c r="I1205" t="s">
        <v>3999</v>
      </c>
      <c r="J1205" t="s">
        <v>8</v>
      </c>
      <c r="K1205" s="10" t="str">
        <f>VLOOKUP(tblSalaries[[#This Row],[Where do you work]],tblCountries[[Actual]:[Mapping2]],3,FALSE)</f>
        <v>India</v>
      </c>
      <c r="L1205" t="s">
        <v>13</v>
      </c>
      <c r="M1205">
        <v>3</v>
      </c>
      <c r="N1205" s="10" t="str">
        <f>VLOOKUP(tblSalaries[[#This Row],[Years of Experience]],Table3[#Data],2,FALSE)</f>
        <v>1-3</v>
      </c>
      <c r="O1205" s="10">
        <f>VLOOKUP(tblSalaries[[#This Row],[How many hours of a day you work on Excel]],Table8[#Data],2,FALSE)</f>
        <v>8</v>
      </c>
    </row>
    <row r="1206" spans="2:15" ht="15" customHeight="1" x14ac:dyDescent="0.2">
      <c r="B1206" t="s">
        <v>2658</v>
      </c>
      <c r="C1206" s="1">
        <v>41055.524791666663</v>
      </c>
      <c r="D1206" s="4" t="s">
        <v>764</v>
      </c>
      <c r="E1206">
        <v>200000</v>
      </c>
      <c r="F1206" t="s">
        <v>40</v>
      </c>
      <c r="G1206" s="10">
        <f>tblSalaries[[#This Row],[clean Salary (in local currency)]]*VLOOKUP(tblSalaries[[#This Row],[Currency]],tblXrate[#Data],2,FALSE)/1000</f>
        <v>3.5615833374885137</v>
      </c>
      <c r="H1206" t="s">
        <v>765</v>
      </c>
      <c r="I1206" t="s">
        <v>3999</v>
      </c>
      <c r="J1206" t="s">
        <v>8</v>
      </c>
      <c r="K1206" s="10" t="str">
        <f>VLOOKUP(tblSalaries[[#This Row],[Where do you work]],tblCountries[[Actual]:[Mapping2]],3,FALSE)</f>
        <v>India</v>
      </c>
      <c r="L1206" t="s">
        <v>13</v>
      </c>
      <c r="M1206">
        <v>3</v>
      </c>
      <c r="N1206" s="10" t="str">
        <f>VLOOKUP(tblSalaries[[#This Row],[Years of Experience]],Table3[#Data],2,FALSE)</f>
        <v>1-3</v>
      </c>
      <c r="O1206" s="10">
        <f>VLOOKUP(tblSalaries[[#This Row],[How many hours of a day you work on Excel]],Table8[#Data],2,FALSE)</f>
        <v>8</v>
      </c>
    </row>
    <row r="1207" spans="2:15" ht="15" customHeight="1" x14ac:dyDescent="0.2">
      <c r="B1207" t="s">
        <v>3508</v>
      </c>
      <c r="C1207" s="1">
        <v>41060.464328703703</v>
      </c>
      <c r="D1207" s="4" t="s">
        <v>1680</v>
      </c>
      <c r="E1207">
        <v>200000</v>
      </c>
      <c r="F1207" t="s">
        <v>40</v>
      </c>
      <c r="G1207" s="10">
        <f>tblSalaries[[#This Row],[clean Salary (in local currency)]]*VLOOKUP(tblSalaries[[#This Row],[Currency]],tblXrate[#Data],2,FALSE)/1000</f>
        <v>3.5615833374885137</v>
      </c>
      <c r="H1207" t="s">
        <v>1681</v>
      </c>
      <c r="I1207" t="s">
        <v>310</v>
      </c>
      <c r="J1207" t="s">
        <v>8</v>
      </c>
      <c r="K1207" s="10" t="str">
        <f>VLOOKUP(tblSalaries[[#This Row],[Where do you work]],tblCountries[[Actual]:[Mapping2]],3,FALSE)</f>
        <v>India</v>
      </c>
      <c r="L1207" t="s">
        <v>13</v>
      </c>
      <c r="M1207">
        <v>3</v>
      </c>
      <c r="N1207" s="10" t="str">
        <f>VLOOKUP(tblSalaries[[#This Row],[Years of Experience]],Table3[#Data],2,FALSE)</f>
        <v>1-3</v>
      </c>
      <c r="O1207" s="10">
        <f>VLOOKUP(tblSalaries[[#This Row],[How many hours of a day you work on Excel]],Table8[#Data],2,FALSE)</f>
        <v>8</v>
      </c>
    </row>
    <row r="1208" spans="2:15" ht="15" customHeight="1" x14ac:dyDescent="0.2">
      <c r="B1208" t="s">
        <v>3093</v>
      </c>
      <c r="C1208" s="1">
        <v>41057.703622685185</v>
      </c>
      <c r="D1208" s="4" t="s">
        <v>1242</v>
      </c>
      <c r="E1208">
        <v>180000</v>
      </c>
      <c r="F1208" t="s">
        <v>40</v>
      </c>
      <c r="G1208" s="10">
        <f>tblSalaries[[#This Row],[clean Salary (in local currency)]]*VLOOKUP(tblSalaries[[#This Row],[Currency]],tblXrate[#Data],2,FALSE)/1000</f>
        <v>3.2054250037396623</v>
      </c>
      <c r="H1208" t="s">
        <v>1243</v>
      </c>
      <c r="I1208" t="s">
        <v>20</v>
      </c>
      <c r="J1208" t="s">
        <v>8</v>
      </c>
      <c r="K1208" s="10" t="str">
        <f>VLOOKUP(tblSalaries[[#This Row],[Where do you work]],tblCountries[[Actual]:[Mapping2]],3,FALSE)</f>
        <v>India</v>
      </c>
      <c r="L1208" t="s">
        <v>13</v>
      </c>
      <c r="M1208">
        <v>3</v>
      </c>
      <c r="N1208" s="10" t="str">
        <f>VLOOKUP(tblSalaries[[#This Row],[Years of Experience]],Table3[#Data],2,FALSE)</f>
        <v>1-3</v>
      </c>
      <c r="O1208" s="10">
        <f>VLOOKUP(tblSalaries[[#This Row],[How many hours of a day you work on Excel]],Table8[#Data],2,FALSE)</f>
        <v>8</v>
      </c>
    </row>
    <row r="1209" spans="2:15" ht="15" customHeight="1" x14ac:dyDescent="0.2">
      <c r="B1209" t="s">
        <v>2919</v>
      </c>
      <c r="C1209" s="1">
        <v>41056.920312499999</v>
      </c>
      <c r="D1209" s="4">
        <v>24000</v>
      </c>
      <c r="E1209">
        <v>24000</v>
      </c>
      <c r="F1209" t="s">
        <v>6</v>
      </c>
      <c r="G1209" s="10">
        <f>tblSalaries[[#This Row],[clean Salary (in local currency)]]*VLOOKUP(tblSalaries[[#This Row],[Currency]],tblXrate[#Data],2,FALSE)/1000</f>
        <v>24</v>
      </c>
      <c r="H1209" t="s">
        <v>42</v>
      </c>
      <c r="I1209" t="s">
        <v>20</v>
      </c>
      <c r="J1209" t="s">
        <v>8</v>
      </c>
      <c r="K1209" s="10" t="str">
        <f>VLOOKUP(tblSalaries[[#This Row],[Where do you work]],tblCountries[[Actual]:[Mapping2]],3,FALSE)</f>
        <v>India</v>
      </c>
      <c r="L1209" t="s">
        <v>9</v>
      </c>
      <c r="M1209">
        <v>3</v>
      </c>
      <c r="N1209" s="10" t="str">
        <f>VLOOKUP(tblSalaries[[#This Row],[Years of Experience]],Table3[#Data],2,FALSE)</f>
        <v>1-3</v>
      </c>
      <c r="O1209" s="10">
        <f>VLOOKUP(tblSalaries[[#This Row],[How many hours of a day you work on Excel]],Table8[#Data],2,FALSE)</f>
        <v>5</v>
      </c>
    </row>
    <row r="1210" spans="2:15" ht="15" customHeight="1" x14ac:dyDescent="0.2">
      <c r="B1210" t="s">
        <v>2615</v>
      </c>
      <c r="C1210" s="1">
        <v>41055.458090277774</v>
      </c>
      <c r="D1210" s="4" t="s">
        <v>720</v>
      </c>
      <c r="E1210">
        <v>160000</v>
      </c>
      <c r="F1210" t="s">
        <v>40</v>
      </c>
      <c r="G1210" s="10">
        <f>tblSalaries[[#This Row],[clean Salary (in local currency)]]*VLOOKUP(tblSalaries[[#This Row],[Currency]],tblXrate[#Data],2,FALSE)/1000</f>
        <v>2.8492666699908109</v>
      </c>
      <c r="H1210" t="s">
        <v>721</v>
      </c>
      <c r="I1210" t="s">
        <v>3999</v>
      </c>
      <c r="J1210" t="s">
        <v>8</v>
      </c>
      <c r="K1210" s="10" t="str">
        <f>VLOOKUP(tblSalaries[[#This Row],[Where do you work]],tblCountries[[Actual]:[Mapping2]],3,FALSE)</f>
        <v>India</v>
      </c>
      <c r="L1210" t="s">
        <v>13</v>
      </c>
      <c r="M1210">
        <v>3</v>
      </c>
      <c r="N1210" s="10" t="str">
        <f>VLOOKUP(tblSalaries[[#This Row],[Years of Experience]],Table3[#Data],2,FALSE)</f>
        <v>1-3</v>
      </c>
      <c r="O1210" s="10">
        <f>VLOOKUP(tblSalaries[[#This Row],[How many hours of a day you work on Excel]],Table8[#Data],2,FALSE)</f>
        <v>8</v>
      </c>
    </row>
    <row r="1211" spans="2:15" ht="15" customHeight="1" x14ac:dyDescent="0.2">
      <c r="B1211" t="s">
        <v>3686</v>
      </c>
      <c r="C1211" s="1">
        <v>41066.838692129626</v>
      </c>
      <c r="D1211" s="4" t="s">
        <v>1848</v>
      </c>
      <c r="E1211">
        <v>150000</v>
      </c>
      <c r="F1211" t="s">
        <v>40</v>
      </c>
      <c r="G1211" s="10">
        <f>tblSalaries[[#This Row],[clean Salary (in local currency)]]*VLOOKUP(tblSalaries[[#This Row],[Currency]],tblXrate[#Data],2,FALSE)/1000</f>
        <v>2.6711875031163852</v>
      </c>
      <c r="H1211" t="s">
        <v>721</v>
      </c>
      <c r="I1211" t="s">
        <v>3999</v>
      </c>
      <c r="J1211" t="s">
        <v>8</v>
      </c>
      <c r="K1211" s="10" t="str">
        <f>VLOOKUP(tblSalaries[[#This Row],[Where do you work]],tblCountries[[Actual]:[Mapping2]],3,FALSE)</f>
        <v>India</v>
      </c>
      <c r="L1211" t="s">
        <v>13</v>
      </c>
      <c r="M1211">
        <v>3</v>
      </c>
      <c r="N1211" s="10" t="str">
        <f>VLOOKUP(tblSalaries[[#This Row],[Years of Experience]],Table3[#Data],2,FALSE)</f>
        <v>1-3</v>
      </c>
      <c r="O1211" s="10">
        <f>VLOOKUP(tblSalaries[[#This Row],[How many hours of a day you work on Excel]],Table8[#Data],2,FALSE)</f>
        <v>8</v>
      </c>
    </row>
    <row r="1212" spans="2:15" ht="15" customHeight="1" x14ac:dyDescent="0.2">
      <c r="B1212" t="s">
        <v>2900</v>
      </c>
      <c r="C1212" s="1">
        <v>41056.683912037035</v>
      </c>
      <c r="D1212" s="4">
        <v>1300000</v>
      </c>
      <c r="E1212">
        <v>1300000</v>
      </c>
      <c r="F1212" t="s">
        <v>40</v>
      </c>
      <c r="G1212" s="10">
        <f>tblSalaries[[#This Row],[clean Salary (in local currency)]]*VLOOKUP(tblSalaries[[#This Row],[Currency]],tblXrate[#Data],2,FALSE)/1000</f>
        <v>23.150291693675339</v>
      </c>
      <c r="H1212" t="s">
        <v>1048</v>
      </c>
      <c r="I1212" t="s">
        <v>52</v>
      </c>
      <c r="J1212" t="s">
        <v>8</v>
      </c>
      <c r="K1212" s="10" t="str">
        <f>VLOOKUP(tblSalaries[[#This Row],[Where do you work]],tblCountries[[Actual]:[Mapping2]],3,FALSE)</f>
        <v>India</v>
      </c>
      <c r="L1212" t="s">
        <v>25</v>
      </c>
      <c r="M1212">
        <v>3</v>
      </c>
      <c r="N1212" s="10" t="str">
        <f>VLOOKUP(tblSalaries[[#This Row],[Years of Experience]],Table3[#Data],2,FALSE)</f>
        <v>1-3</v>
      </c>
      <c r="O1212" s="10">
        <f>VLOOKUP(tblSalaries[[#This Row],[How many hours of a day you work on Excel]],Table8[#Data],2,FALSE)</f>
        <v>1.5</v>
      </c>
    </row>
    <row r="1213" spans="2:15" ht="15" customHeight="1" x14ac:dyDescent="0.2">
      <c r="B1213" t="s">
        <v>3498</v>
      </c>
      <c r="C1213" s="1">
        <v>41060.266076388885</v>
      </c>
      <c r="D1213" s="4">
        <v>22000</v>
      </c>
      <c r="E1213">
        <v>22000</v>
      </c>
      <c r="F1213" t="s">
        <v>6</v>
      </c>
      <c r="G1213" s="10">
        <f>tblSalaries[[#This Row],[clean Salary (in local currency)]]*VLOOKUP(tblSalaries[[#This Row],[Currency]],tblXrate[#Data],2,FALSE)/1000</f>
        <v>22</v>
      </c>
      <c r="H1213" t="s">
        <v>1673</v>
      </c>
      <c r="I1213" t="s">
        <v>52</v>
      </c>
      <c r="J1213" t="s">
        <v>15</v>
      </c>
      <c r="K1213" s="10" t="str">
        <f>VLOOKUP(tblSalaries[[#This Row],[Where do you work]],tblCountries[[Actual]:[Mapping2]],3,FALSE)</f>
        <v>USA</v>
      </c>
      <c r="L1213" t="s">
        <v>9</v>
      </c>
      <c r="M1213">
        <v>3</v>
      </c>
      <c r="N1213" s="10" t="str">
        <f>VLOOKUP(tblSalaries[[#This Row],[Years of Experience]],Table3[#Data],2,FALSE)</f>
        <v>1-3</v>
      </c>
      <c r="O1213" s="10">
        <f>VLOOKUP(tblSalaries[[#This Row],[How many hours of a day you work on Excel]],Table8[#Data],2,FALSE)</f>
        <v>5</v>
      </c>
    </row>
    <row r="1214" spans="2:15" ht="15" customHeight="1" x14ac:dyDescent="0.2">
      <c r="B1214" t="s">
        <v>3809</v>
      </c>
      <c r="C1214" s="1">
        <v>41074.918807870374</v>
      </c>
      <c r="D1214" s="4">
        <v>1720</v>
      </c>
      <c r="E1214">
        <v>20640</v>
      </c>
      <c r="F1214" t="s">
        <v>6</v>
      </c>
      <c r="G1214" s="10">
        <f>tblSalaries[[#This Row],[clean Salary (in local currency)]]*VLOOKUP(tblSalaries[[#This Row],[Currency]],tblXrate[#Data],2,FALSE)/1000</f>
        <v>20.64</v>
      </c>
      <c r="H1214" t="s">
        <v>1943</v>
      </c>
      <c r="I1214" t="s">
        <v>52</v>
      </c>
      <c r="J1214" t="s">
        <v>171</v>
      </c>
      <c r="K1214" s="10" t="str">
        <f>VLOOKUP(tblSalaries[[#This Row],[Where do you work]],tblCountries[[Actual]:[Mapping2]],3,FALSE)</f>
        <v>East&amp;South Asia</v>
      </c>
      <c r="L1214" t="s">
        <v>9</v>
      </c>
      <c r="M1214">
        <v>3</v>
      </c>
      <c r="N1214" s="10" t="str">
        <f>VLOOKUP(tblSalaries[[#This Row],[Years of Experience]],Table3[#Data],2,FALSE)</f>
        <v>1-3</v>
      </c>
      <c r="O1214" s="10">
        <f>VLOOKUP(tblSalaries[[#This Row],[How many hours of a day you work on Excel]],Table8[#Data],2,FALSE)</f>
        <v>5</v>
      </c>
    </row>
    <row r="1215" spans="2:15" ht="15" customHeight="1" x14ac:dyDescent="0.2">
      <c r="B1215" t="s">
        <v>3181</v>
      </c>
      <c r="C1215" s="1">
        <v>41057.99417824074</v>
      </c>
      <c r="D1215" s="4" t="s">
        <v>1349</v>
      </c>
      <c r="E1215">
        <v>15000</v>
      </c>
      <c r="F1215" t="s">
        <v>22</v>
      </c>
      <c r="G1215" s="10">
        <f>tblSalaries[[#This Row],[clean Salary (in local currency)]]*VLOOKUP(tblSalaries[[#This Row],[Currency]],tblXrate[#Data],2,FALSE)/1000</f>
        <v>19.055991584874118</v>
      </c>
      <c r="H1215" t="s">
        <v>1350</v>
      </c>
      <c r="I1215" t="s">
        <v>356</v>
      </c>
      <c r="J1215" t="s">
        <v>1351</v>
      </c>
      <c r="K1215" s="10" t="str">
        <f>VLOOKUP(tblSalaries[[#This Row],[Where do you work]],tblCountries[[Actual]:[Mapping2]],3,FALSE)</f>
        <v>EU-16</v>
      </c>
      <c r="L1215" t="s">
        <v>9</v>
      </c>
      <c r="M1215">
        <v>3</v>
      </c>
      <c r="N1215" s="10" t="str">
        <f>VLOOKUP(tblSalaries[[#This Row],[Years of Experience]],Table3[#Data],2,FALSE)</f>
        <v>1-3</v>
      </c>
      <c r="O1215" s="10">
        <f>VLOOKUP(tblSalaries[[#This Row],[How many hours of a day you work on Excel]],Table8[#Data],2,FALSE)</f>
        <v>5</v>
      </c>
    </row>
    <row r="1216" spans="2:15" ht="15" customHeight="1" x14ac:dyDescent="0.2">
      <c r="B1216" t="s">
        <v>3420</v>
      </c>
      <c r="C1216" s="1">
        <v>41059.472604166665</v>
      </c>
      <c r="D1216" s="4" t="s">
        <v>1597</v>
      </c>
      <c r="E1216">
        <v>60000</v>
      </c>
      <c r="F1216" t="s">
        <v>3939</v>
      </c>
      <c r="G1216" s="10">
        <f>tblSalaries[[#This Row],[clean Salary (in local currency)]]*VLOOKUP(tblSalaries[[#This Row],[Currency]],tblXrate[#Data],2,FALSE)/1000</f>
        <v>19.008034062397041</v>
      </c>
      <c r="H1216" t="s">
        <v>1598</v>
      </c>
      <c r="I1216" t="s">
        <v>52</v>
      </c>
      <c r="J1216" t="s">
        <v>1131</v>
      </c>
      <c r="K1216" s="10" t="str">
        <f>VLOOKUP(tblSalaries[[#This Row],[Where do you work]],tblCountries[[Actual]:[Mapping2]],3,FALSE)</f>
        <v>East&amp;South Asia</v>
      </c>
      <c r="L1216" t="s">
        <v>9</v>
      </c>
      <c r="M1216">
        <v>3</v>
      </c>
      <c r="N1216" s="10" t="str">
        <f>VLOOKUP(tblSalaries[[#This Row],[Years of Experience]],Table3[#Data],2,FALSE)</f>
        <v>1-3</v>
      </c>
      <c r="O1216" s="10">
        <f>VLOOKUP(tblSalaries[[#This Row],[How many hours of a day you work on Excel]],Table8[#Data],2,FALSE)</f>
        <v>5</v>
      </c>
    </row>
    <row r="1217" spans="2:15" ht="15" customHeight="1" x14ac:dyDescent="0.2">
      <c r="B1217" t="s">
        <v>3549</v>
      </c>
      <c r="C1217" s="1">
        <v>41061.244571759256</v>
      </c>
      <c r="D1217" s="4">
        <v>17728.57</v>
      </c>
      <c r="E1217">
        <v>17728</v>
      </c>
      <c r="F1217" t="s">
        <v>6</v>
      </c>
      <c r="G1217" s="10">
        <f>tblSalaries[[#This Row],[clean Salary (in local currency)]]*VLOOKUP(tblSalaries[[#This Row],[Currency]],tblXrate[#Data],2,FALSE)/1000</f>
        <v>17.728000000000002</v>
      </c>
      <c r="H1217" t="s">
        <v>466</v>
      </c>
      <c r="I1217" t="s">
        <v>20</v>
      </c>
      <c r="J1217" t="s">
        <v>166</v>
      </c>
      <c r="K1217" s="10" t="str">
        <f>VLOOKUP(tblSalaries[[#This Row],[Where do you work]],tblCountries[[Actual]:[Mapping2]],3,FALSE)</f>
        <v>Sou&amp;Cen America</v>
      </c>
      <c r="L1217" t="s">
        <v>9</v>
      </c>
      <c r="M1217">
        <v>3</v>
      </c>
      <c r="N1217" s="10" t="str">
        <f>VLOOKUP(tblSalaries[[#This Row],[Years of Experience]],Table3[#Data],2,FALSE)</f>
        <v>1-3</v>
      </c>
      <c r="O1217" s="10">
        <f>VLOOKUP(tblSalaries[[#This Row],[How many hours of a day you work on Excel]],Table8[#Data],2,FALSE)</f>
        <v>5</v>
      </c>
    </row>
    <row r="1218" spans="2:15" ht="15" customHeight="1" x14ac:dyDescent="0.2">
      <c r="B1218" t="s">
        <v>2653</v>
      </c>
      <c r="C1218" s="1">
        <v>41055.519502314812</v>
      </c>
      <c r="D1218" s="4" t="s">
        <v>758</v>
      </c>
      <c r="E1218">
        <v>950000</v>
      </c>
      <c r="F1218" t="s">
        <v>40</v>
      </c>
      <c r="G1218" s="10">
        <f>tblSalaries[[#This Row],[clean Salary (in local currency)]]*VLOOKUP(tblSalaries[[#This Row],[Currency]],tblXrate[#Data],2,FALSE)/1000</f>
        <v>16.917520853070439</v>
      </c>
      <c r="H1218" t="s">
        <v>759</v>
      </c>
      <c r="I1218" t="s">
        <v>52</v>
      </c>
      <c r="J1218" t="s">
        <v>8</v>
      </c>
      <c r="K1218" s="10" t="str">
        <f>VLOOKUP(tblSalaries[[#This Row],[Where do you work]],tblCountries[[Actual]:[Mapping2]],3,FALSE)</f>
        <v>India</v>
      </c>
      <c r="L1218" t="s">
        <v>9</v>
      </c>
      <c r="M1218">
        <v>3</v>
      </c>
      <c r="N1218" s="10" t="str">
        <f>VLOOKUP(tblSalaries[[#This Row],[Years of Experience]],Table3[#Data],2,FALSE)</f>
        <v>1-3</v>
      </c>
      <c r="O1218" s="10">
        <f>VLOOKUP(tblSalaries[[#This Row],[How many hours of a day you work on Excel]],Table8[#Data],2,FALSE)</f>
        <v>5</v>
      </c>
    </row>
    <row r="1219" spans="2:15" ht="15" customHeight="1" x14ac:dyDescent="0.2">
      <c r="B1219" t="s">
        <v>2813</v>
      </c>
      <c r="C1219" s="1">
        <v>41055.946666666663</v>
      </c>
      <c r="D1219" s="4">
        <v>15500</v>
      </c>
      <c r="E1219">
        <v>15500</v>
      </c>
      <c r="F1219" t="s">
        <v>6</v>
      </c>
      <c r="G1219" s="10">
        <f>tblSalaries[[#This Row],[clean Salary (in local currency)]]*VLOOKUP(tblSalaries[[#This Row],[Currency]],tblXrate[#Data],2,FALSE)/1000</f>
        <v>15.5</v>
      </c>
      <c r="H1219" t="s">
        <v>279</v>
      </c>
      <c r="I1219" t="s">
        <v>279</v>
      </c>
      <c r="J1219" t="s">
        <v>8</v>
      </c>
      <c r="K1219" s="10" t="str">
        <f>VLOOKUP(tblSalaries[[#This Row],[Where do you work]],tblCountries[[Actual]:[Mapping2]],3,FALSE)</f>
        <v>India</v>
      </c>
      <c r="L1219" t="s">
        <v>25</v>
      </c>
      <c r="M1219">
        <v>3</v>
      </c>
      <c r="N1219" s="10" t="str">
        <f>VLOOKUP(tblSalaries[[#This Row],[Years of Experience]],Table3[#Data],2,FALSE)</f>
        <v>1-3</v>
      </c>
      <c r="O1219" s="10">
        <f>VLOOKUP(tblSalaries[[#This Row],[How many hours of a day you work on Excel]],Table8[#Data],2,FALSE)</f>
        <v>1.5</v>
      </c>
    </row>
    <row r="1220" spans="2:15" ht="15" customHeight="1" x14ac:dyDescent="0.2">
      <c r="B1220" t="s">
        <v>2890</v>
      </c>
      <c r="C1220" s="1">
        <v>41056.621874999997</v>
      </c>
      <c r="D1220" s="4" t="s">
        <v>717</v>
      </c>
      <c r="E1220">
        <v>850000</v>
      </c>
      <c r="F1220" t="s">
        <v>40</v>
      </c>
      <c r="G1220" s="10">
        <f>tblSalaries[[#This Row],[clean Salary (in local currency)]]*VLOOKUP(tblSalaries[[#This Row],[Currency]],tblXrate[#Data],2,FALSE)/1000</f>
        <v>15.136729184326184</v>
      </c>
      <c r="H1220" t="s">
        <v>1022</v>
      </c>
      <c r="I1220" t="s">
        <v>52</v>
      </c>
      <c r="J1220" t="s">
        <v>8</v>
      </c>
      <c r="K1220" s="10" t="str">
        <f>VLOOKUP(tblSalaries[[#This Row],[Where do you work]],tblCountries[[Actual]:[Mapping2]],3,FALSE)</f>
        <v>India</v>
      </c>
      <c r="L1220" t="s">
        <v>18</v>
      </c>
      <c r="M1220">
        <v>3</v>
      </c>
      <c r="N1220" s="10" t="str">
        <f>VLOOKUP(tblSalaries[[#This Row],[Years of Experience]],Table3[#Data],2,FALSE)</f>
        <v>1-3</v>
      </c>
      <c r="O1220" s="10">
        <f>VLOOKUP(tblSalaries[[#This Row],[How many hours of a day you work on Excel]],Table8[#Data],2,FALSE)</f>
        <v>2.5</v>
      </c>
    </row>
    <row r="1221" spans="2:15" ht="15" customHeight="1" x14ac:dyDescent="0.2">
      <c r="B1221" t="s">
        <v>2644</v>
      </c>
      <c r="C1221" s="1">
        <v>41055.50980324074</v>
      </c>
      <c r="D1221" s="4" t="s">
        <v>750</v>
      </c>
      <c r="E1221">
        <v>800000</v>
      </c>
      <c r="F1221" t="s">
        <v>40</v>
      </c>
      <c r="G1221" s="10">
        <f>tblSalaries[[#This Row],[clean Salary (in local currency)]]*VLOOKUP(tblSalaries[[#This Row],[Currency]],tblXrate[#Data],2,FALSE)/1000</f>
        <v>14.246333349954055</v>
      </c>
      <c r="H1221" t="s">
        <v>279</v>
      </c>
      <c r="I1221" t="s">
        <v>279</v>
      </c>
      <c r="J1221" t="s">
        <v>8</v>
      </c>
      <c r="K1221" s="10" t="str">
        <f>VLOOKUP(tblSalaries[[#This Row],[Where do you work]],tblCountries[[Actual]:[Mapping2]],3,FALSE)</f>
        <v>India</v>
      </c>
      <c r="L1221" t="s">
        <v>18</v>
      </c>
      <c r="M1221">
        <v>3</v>
      </c>
      <c r="N1221" s="10" t="str">
        <f>VLOOKUP(tblSalaries[[#This Row],[Years of Experience]],Table3[#Data],2,FALSE)</f>
        <v>1-3</v>
      </c>
      <c r="O1221" s="10">
        <f>VLOOKUP(tblSalaries[[#This Row],[How many hours of a day you work on Excel]],Table8[#Data],2,FALSE)</f>
        <v>2.5</v>
      </c>
    </row>
    <row r="1222" spans="2:15" ht="15" customHeight="1" x14ac:dyDescent="0.2">
      <c r="B1222" t="s">
        <v>3408</v>
      </c>
      <c r="C1222" s="1">
        <v>41059.099062499998</v>
      </c>
      <c r="D1222" s="4">
        <v>14000</v>
      </c>
      <c r="E1222">
        <v>14000</v>
      </c>
      <c r="F1222" t="s">
        <v>6</v>
      </c>
      <c r="G1222" s="10">
        <f>tblSalaries[[#This Row],[clean Salary (in local currency)]]*VLOOKUP(tblSalaries[[#This Row],[Currency]],tblXrate[#Data],2,FALSE)/1000</f>
        <v>14</v>
      </c>
      <c r="H1222" t="s">
        <v>356</v>
      </c>
      <c r="I1222" t="s">
        <v>356</v>
      </c>
      <c r="J1222" t="s">
        <v>8</v>
      </c>
      <c r="K1222" s="10" t="str">
        <f>VLOOKUP(tblSalaries[[#This Row],[Where do you work]],tblCountries[[Actual]:[Mapping2]],3,FALSE)</f>
        <v>India</v>
      </c>
      <c r="L1222" t="s">
        <v>9</v>
      </c>
      <c r="M1222">
        <v>3</v>
      </c>
      <c r="N1222" s="10" t="str">
        <f>VLOOKUP(tblSalaries[[#This Row],[Years of Experience]],Table3[#Data],2,FALSE)</f>
        <v>1-3</v>
      </c>
      <c r="O1222" s="10">
        <f>VLOOKUP(tblSalaries[[#This Row],[How many hours of a day you work on Excel]],Table8[#Data],2,FALSE)</f>
        <v>5</v>
      </c>
    </row>
    <row r="1223" spans="2:15" ht="15" customHeight="1" x14ac:dyDescent="0.2">
      <c r="B1223" t="s">
        <v>3197</v>
      </c>
      <c r="C1223" s="1">
        <v>41058.022627314815</v>
      </c>
      <c r="D1223" s="4" t="s">
        <v>1366</v>
      </c>
      <c r="E1223">
        <v>750000</v>
      </c>
      <c r="F1223" t="s">
        <v>40</v>
      </c>
      <c r="G1223" s="10">
        <f>tblSalaries[[#This Row],[clean Salary (in local currency)]]*VLOOKUP(tblSalaries[[#This Row],[Currency]],tblXrate[#Data],2,FALSE)/1000</f>
        <v>13.355937515581925</v>
      </c>
      <c r="H1223" t="s">
        <v>1022</v>
      </c>
      <c r="I1223" t="s">
        <v>52</v>
      </c>
      <c r="J1223" t="s">
        <v>8</v>
      </c>
      <c r="K1223" s="10" t="str">
        <f>VLOOKUP(tblSalaries[[#This Row],[Where do you work]],tblCountries[[Actual]:[Mapping2]],3,FALSE)</f>
        <v>India</v>
      </c>
      <c r="L1223" t="s">
        <v>18</v>
      </c>
      <c r="M1223">
        <v>3</v>
      </c>
      <c r="N1223" s="10" t="str">
        <f>VLOOKUP(tblSalaries[[#This Row],[Years of Experience]],Table3[#Data],2,FALSE)</f>
        <v>1-3</v>
      </c>
      <c r="O1223" s="10">
        <f>VLOOKUP(tblSalaries[[#This Row],[How many hours of a day you work on Excel]],Table8[#Data],2,FALSE)</f>
        <v>2.5</v>
      </c>
    </row>
    <row r="1224" spans="2:15" ht="15" customHeight="1" x14ac:dyDescent="0.2">
      <c r="B1224" t="s">
        <v>2874</v>
      </c>
      <c r="C1224" s="1">
        <v>41056.540173611109</v>
      </c>
      <c r="D1224" s="4" t="s">
        <v>1018</v>
      </c>
      <c r="E1224">
        <v>720000</v>
      </c>
      <c r="F1224" t="s">
        <v>40</v>
      </c>
      <c r="G1224" s="10">
        <f>tblSalaries[[#This Row],[clean Salary (in local currency)]]*VLOOKUP(tblSalaries[[#This Row],[Currency]],tblXrate[#Data],2,FALSE)/1000</f>
        <v>12.821700014958649</v>
      </c>
      <c r="H1224" t="s">
        <v>1019</v>
      </c>
      <c r="I1224" t="s">
        <v>310</v>
      </c>
      <c r="J1224" t="s">
        <v>8</v>
      </c>
      <c r="K1224" s="10" t="str">
        <f>VLOOKUP(tblSalaries[[#This Row],[Where do you work]],tblCountries[[Actual]:[Mapping2]],3,FALSE)</f>
        <v>India</v>
      </c>
      <c r="L1224" t="s">
        <v>9</v>
      </c>
      <c r="M1224">
        <v>3</v>
      </c>
      <c r="N1224" s="10" t="str">
        <f>VLOOKUP(tblSalaries[[#This Row],[Years of Experience]],Table3[#Data],2,FALSE)</f>
        <v>1-3</v>
      </c>
      <c r="O1224" s="10">
        <f>VLOOKUP(tblSalaries[[#This Row],[How many hours of a day you work on Excel]],Table8[#Data],2,FALSE)</f>
        <v>5</v>
      </c>
    </row>
    <row r="1225" spans="2:15" ht="15" customHeight="1" x14ac:dyDescent="0.2">
      <c r="B1225" t="s">
        <v>3452</v>
      </c>
      <c r="C1225" s="1">
        <v>41059.721273148149</v>
      </c>
      <c r="D1225" s="4" t="s">
        <v>1631</v>
      </c>
      <c r="E1225">
        <v>720000</v>
      </c>
      <c r="F1225" t="s">
        <v>40</v>
      </c>
      <c r="G1225" s="10">
        <f>tblSalaries[[#This Row],[clean Salary (in local currency)]]*VLOOKUP(tblSalaries[[#This Row],[Currency]],tblXrate[#Data],2,FALSE)/1000</f>
        <v>12.821700014958649</v>
      </c>
      <c r="H1225" t="s">
        <v>1632</v>
      </c>
      <c r="I1225" t="s">
        <v>20</v>
      </c>
      <c r="J1225" t="s">
        <v>8</v>
      </c>
      <c r="K1225" s="10" t="str">
        <f>VLOOKUP(tblSalaries[[#This Row],[Where do you work]],tblCountries[[Actual]:[Mapping2]],3,FALSE)</f>
        <v>India</v>
      </c>
      <c r="L1225" t="s">
        <v>9</v>
      </c>
      <c r="M1225">
        <v>3</v>
      </c>
      <c r="N1225" s="10" t="str">
        <f>VLOOKUP(tblSalaries[[#This Row],[Years of Experience]],Table3[#Data],2,FALSE)</f>
        <v>1-3</v>
      </c>
      <c r="O1225" s="10">
        <f>VLOOKUP(tblSalaries[[#This Row],[How many hours of a day you work on Excel]],Table8[#Data],2,FALSE)</f>
        <v>5</v>
      </c>
    </row>
    <row r="1226" spans="2:15" ht="15" customHeight="1" x14ac:dyDescent="0.2">
      <c r="B1226" t="s">
        <v>2916</v>
      </c>
      <c r="C1226" s="1">
        <v>41056.892152777778</v>
      </c>
      <c r="D1226" s="4" t="s">
        <v>1063</v>
      </c>
      <c r="E1226">
        <v>700000</v>
      </c>
      <c r="F1226" t="s">
        <v>40</v>
      </c>
      <c r="G1226" s="10">
        <f>tblSalaries[[#This Row],[clean Salary (in local currency)]]*VLOOKUP(tblSalaries[[#This Row],[Currency]],tblXrate[#Data],2,FALSE)/1000</f>
        <v>12.465541681209798</v>
      </c>
      <c r="H1226" t="s">
        <v>1064</v>
      </c>
      <c r="I1226" t="s">
        <v>52</v>
      </c>
      <c r="J1226" t="s">
        <v>8</v>
      </c>
      <c r="K1226" s="10" t="str">
        <f>VLOOKUP(tblSalaries[[#This Row],[Where do you work]],tblCountries[[Actual]:[Mapping2]],3,FALSE)</f>
        <v>India</v>
      </c>
      <c r="L1226" t="s">
        <v>9</v>
      </c>
      <c r="M1226">
        <v>3</v>
      </c>
      <c r="N1226" s="10" t="str">
        <f>VLOOKUP(tblSalaries[[#This Row],[Years of Experience]],Table3[#Data],2,FALSE)</f>
        <v>1-3</v>
      </c>
      <c r="O1226" s="10">
        <f>VLOOKUP(tblSalaries[[#This Row],[How many hours of a day you work on Excel]],Table8[#Data],2,FALSE)</f>
        <v>5</v>
      </c>
    </row>
    <row r="1227" spans="2:15" ht="15" customHeight="1" x14ac:dyDescent="0.2">
      <c r="B1227" t="s">
        <v>3035</v>
      </c>
      <c r="C1227" s="1">
        <v>41057.59207175926</v>
      </c>
      <c r="D1227" s="4" t="s">
        <v>948</v>
      </c>
      <c r="E1227">
        <v>12000</v>
      </c>
      <c r="F1227" t="s">
        <v>6</v>
      </c>
      <c r="G1227" s="10">
        <f>tblSalaries[[#This Row],[clean Salary (in local currency)]]*VLOOKUP(tblSalaries[[#This Row],[Currency]],tblXrate[#Data],2,FALSE)/1000</f>
        <v>12</v>
      </c>
      <c r="H1227" t="s">
        <v>1188</v>
      </c>
      <c r="I1227" t="s">
        <v>488</v>
      </c>
      <c r="J1227" t="s">
        <v>1078</v>
      </c>
      <c r="K1227" s="10" t="str">
        <f>VLOOKUP(tblSalaries[[#This Row],[Where do you work]],tblCountries[[Actual]:[Mapping2]],3,FALSE)</f>
        <v>Middle East</v>
      </c>
      <c r="L1227" t="s">
        <v>9</v>
      </c>
      <c r="M1227">
        <v>3</v>
      </c>
      <c r="N1227" s="10" t="str">
        <f>VLOOKUP(tblSalaries[[#This Row],[Years of Experience]],Table3[#Data],2,FALSE)</f>
        <v>1-3</v>
      </c>
      <c r="O1227" s="10">
        <f>VLOOKUP(tblSalaries[[#This Row],[How many hours of a day you work on Excel]],Table8[#Data],2,FALSE)</f>
        <v>5</v>
      </c>
    </row>
    <row r="1228" spans="2:15" ht="15" customHeight="1" x14ac:dyDescent="0.2">
      <c r="B1228" t="s">
        <v>3328</v>
      </c>
      <c r="C1228" s="1">
        <v>41058.774421296293</v>
      </c>
      <c r="D1228" s="4" t="s">
        <v>1512</v>
      </c>
      <c r="E1228">
        <v>9067</v>
      </c>
      <c r="F1228" t="s">
        <v>22</v>
      </c>
      <c r="G1228" s="10">
        <f>tblSalaries[[#This Row],[clean Salary (in local currency)]]*VLOOKUP(tblSalaries[[#This Row],[Currency]],tblXrate[#Data],2,FALSE)/1000</f>
        <v>11.518711713336909</v>
      </c>
      <c r="H1228" t="s">
        <v>1513</v>
      </c>
      <c r="I1228" t="s">
        <v>20</v>
      </c>
      <c r="J1228" t="s">
        <v>38</v>
      </c>
      <c r="K1228" s="10" t="str">
        <f>VLOOKUP(tblSalaries[[#This Row],[Where do you work]],tblCountries[[Actual]:[Mapping2]],3,FALSE)</f>
        <v>EU</v>
      </c>
      <c r="L1228" t="s">
        <v>18</v>
      </c>
      <c r="M1228">
        <v>3</v>
      </c>
      <c r="N1228" s="10" t="str">
        <f>VLOOKUP(tblSalaries[[#This Row],[Years of Experience]],Table3[#Data],2,FALSE)</f>
        <v>1-3</v>
      </c>
      <c r="O1228" s="10">
        <f>VLOOKUP(tblSalaries[[#This Row],[How many hours of a day you work on Excel]],Table8[#Data],2,FALSE)</f>
        <v>2.5</v>
      </c>
    </row>
    <row r="1229" spans="2:15" ht="15" customHeight="1" x14ac:dyDescent="0.2">
      <c r="B1229" t="s">
        <v>2632</v>
      </c>
      <c r="C1229" s="1">
        <v>41055.4846412037</v>
      </c>
      <c r="D1229" s="4">
        <v>600000</v>
      </c>
      <c r="E1229">
        <v>600000</v>
      </c>
      <c r="F1229" t="s">
        <v>40</v>
      </c>
      <c r="G1229" s="10">
        <f>tblSalaries[[#This Row],[clean Salary (in local currency)]]*VLOOKUP(tblSalaries[[#This Row],[Currency]],tblXrate[#Data],2,FALSE)/1000</f>
        <v>10.684750012465541</v>
      </c>
      <c r="H1229" t="s">
        <v>14</v>
      </c>
      <c r="I1229" t="s">
        <v>20</v>
      </c>
      <c r="J1229" t="s">
        <v>8</v>
      </c>
      <c r="K1229" s="10" t="str">
        <f>VLOOKUP(tblSalaries[[#This Row],[Where do you work]],tblCountries[[Actual]:[Mapping2]],3,FALSE)</f>
        <v>India</v>
      </c>
      <c r="L1229" t="s">
        <v>18</v>
      </c>
      <c r="M1229">
        <v>3</v>
      </c>
      <c r="N1229" s="10" t="str">
        <f>VLOOKUP(tblSalaries[[#This Row],[Years of Experience]],Table3[#Data],2,FALSE)</f>
        <v>1-3</v>
      </c>
      <c r="O1229" s="10">
        <f>VLOOKUP(tblSalaries[[#This Row],[How many hours of a day you work on Excel]],Table8[#Data],2,FALSE)</f>
        <v>2.5</v>
      </c>
    </row>
    <row r="1230" spans="2:15" ht="15" customHeight="1" x14ac:dyDescent="0.2">
      <c r="B1230" t="s">
        <v>2888</v>
      </c>
      <c r="C1230" s="1">
        <v>41056.6175</v>
      </c>
      <c r="D1230" s="4" t="s">
        <v>1038</v>
      </c>
      <c r="E1230">
        <v>500000</v>
      </c>
      <c r="F1230" t="s">
        <v>40</v>
      </c>
      <c r="G1230" s="10">
        <f>tblSalaries[[#This Row],[clean Salary (in local currency)]]*VLOOKUP(tblSalaries[[#This Row],[Currency]],tblXrate[#Data],2,FALSE)/1000</f>
        <v>8.9039583437212837</v>
      </c>
      <c r="H1230" t="s">
        <v>737</v>
      </c>
      <c r="I1230" t="s">
        <v>279</v>
      </c>
      <c r="J1230" t="s">
        <v>8</v>
      </c>
      <c r="K1230" s="10" t="str">
        <f>VLOOKUP(tblSalaries[[#This Row],[Where do you work]],tblCountries[[Actual]:[Mapping2]],3,FALSE)</f>
        <v>India</v>
      </c>
      <c r="L1230" t="s">
        <v>18</v>
      </c>
      <c r="M1230">
        <v>3</v>
      </c>
      <c r="N1230" s="10" t="str">
        <f>VLOOKUP(tblSalaries[[#This Row],[Years of Experience]],Table3[#Data],2,FALSE)</f>
        <v>1-3</v>
      </c>
      <c r="O1230" s="10">
        <f>VLOOKUP(tblSalaries[[#This Row],[How many hours of a day you work on Excel]],Table8[#Data],2,FALSE)</f>
        <v>2.5</v>
      </c>
    </row>
    <row r="1231" spans="2:15" ht="15" customHeight="1" x14ac:dyDescent="0.2">
      <c r="B1231" t="s">
        <v>3194</v>
      </c>
      <c r="C1231" s="1">
        <v>41058.019884259258</v>
      </c>
      <c r="D1231" s="4">
        <v>500000</v>
      </c>
      <c r="E1231">
        <v>500000</v>
      </c>
      <c r="F1231" t="s">
        <v>40</v>
      </c>
      <c r="G1231" s="10">
        <f>tblSalaries[[#This Row],[clean Salary (in local currency)]]*VLOOKUP(tblSalaries[[#This Row],[Currency]],tblXrate[#Data],2,FALSE)/1000</f>
        <v>8.9039583437212837</v>
      </c>
      <c r="H1231" t="s">
        <v>356</v>
      </c>
      <c r="I1231" t="s">
        <v>356</v>
      </c>
      <c r="J1231" t="s">
        <v>8</v>
      </c>
      <c r="K1231" s="10" t="str">
        <f>VLOOKUP(tblSalaries[[#This Row],[Where do you work]],tblCountries[[Actual]:[Mapping2]],3,FALSE)</f>
        <v>India</v>
      </c>
      <c r="L1231" t="s">
        <v>18</v>
      </c>
      <c r="M1231">
        <v>3</v>
      </c>
      <c r="N1231" s="10" t="str">
        <f>VLOOKUP(tblSalaries[[#This Row],[Years of Experience]],Table3[#Data],2,FALSE)</f>
        <v>1-3</v>
      </c>
      <c r="O1231" s="10">
        <f>VLOOKUP(tblSalaries[[#This Row],[How many hours of a day you work on Excel]],Table8[#Data],2,FALSE)</f>
        <v>2.5</v>
      </c>
    </row>
    <row r="1232" spans="2:15" ht="15" customHeight="1" x14ac:dyDescent="0.2">
      <c r="B1232" t="s">
        <v>2645</v>
      </c>
      <c r="C1232" s="1">
        <v>41055.511817129627</v>
      </c>
      <c r="D1232" s="4">
        <v>480000</v>
      </c>
      <c r="E1232">
        <v>480000</v>
      </c>
      <c r="F1232" t="s">
        <v>40</v>
      </c>
      <c r="G1232" s="10">
        <f>tblSalaries[[#This Row],[clean Salary (in local currency)]]*VLOOKUP(tblSalaries[[#This Row],[Currency]],tblXrate[#Data],2,FALSE)/1000</f>
        <v>8.5478000099724323</v>
      </c>
      <c r="H1232" t="s">
        <v>751</v>
      </c>
      <c r="I1232" t="s">
        <v>3999</v>
      </c>
      <c r="J1232" t="s">
        <v>8</v>
      </c>
      <c r="K1232" s="10" t="str">
        <f>VLOOKUP(tblSalaries[[#This Row],[Where do you work]],tblCountries[[Actual]:[Mapping2]],3,FALSE)</f>
        <v>India</v>
      </c>
      <c r="L1232" t="s">
        <v>25</v>
      </c>
      <c r="M1232">
        <v>3</v>
      </c>
      <c r="N1232" s="10" t="str">
        <f>VLOOKUP(tblSalaries[[#This Row],[Years of Experience]],Table3[#Data],2,FALSE)</f>
        <v>1-3</v>
      </c>
      <c r="O1232" s="10">
        <f>VLOOKUP(tblSalaries[[#This Row],[How many hours of a day you work on Excel]],Table8[#Data],2,FALSE)</f>
        <v>1.5</v>
      </c>
    </row>
    <row r="1233" spans="2:15" ht="15" customHeight="1" x14ac:dyDescent="0.2">
      <c r="B1233" t="s">
        <v>2607</v>
      </c>
      <c r="C1233" s="1">
        <v>41055.43246527778</v>
      </c>
      <c r="D1233" s="4" t="s">
        <v>711</v>
      </c>
      <c r="E1233">
        <v>420000</v>
      </c>
      <c r="F1233" t="s">
        <v>40</v>
      </c>
      <c r="G1233" s="10">
        <f>tblSalaries[[#This Row],[clean Salary (in local currency)]]*VLOOKUP(tblSalaries[[#This Row],[Currency]],tblXrate[#Data],2,FALSE)/1000</f>
        <v>7.479325008725878</v>
      </c>
      <c r="H1233" t="s">
        <v>712</v>
      </c>
      <c r="I1233" t="s">
        <v>20</v>
      </c>
      <c r="J1233" t="s">
        <v>8</v>
      </c>
      <c r="K1233" s="10" t="str">
        <f>VLOOKUP(tblSalaries[[#This Row],[Where do you work]],tblCountries[[Actual]:[Mapping2]],3,FALSE)</f>
        <v>India</v>
      </c>
      <c r="L1233" t="s">
        <v>9</v>
      </c>
      <c r="M1233">
        <v>3</v>
      </c>
      <c r="N1233" s="10" t="str">
        <f>VLOOKUP(tblSalaries[[#This Row],[Years of Experience]],Table3[#Data],2,FALSE)</f>
        <v>1-3</v>
      </c>
      <c r="O1233" s="10">
        <f>VLOOKUP(tblSalaries[[#This Row],[How many hours of a day you work on Excel]],Table8[#Data],2,FALSE)</f>
        <v>5</v>
      </c>
    </row>
    <row r="1234" spans="2:15" ht="15" customHeight="1" x14ac:dyDescent="0.2">
      <c r="B1234" t="s">
        <v>2594</v>
      </c>
      <c r="C1234" s="1">
        <v>41055.368796296294</v>
      </c>
      <c r="D1234" s="4" t="s">
        <v>694</v>
      </c>
      <c r="E1234">
        <v>400000</v>
      </c>
      <c r="F1234" t="s">
        <v>40</v>
      </c>
      <c r="G1234" s="10">
        <f>tblSalaries[[#This Row],[clean Salary (in local currency)]]*VLOOKUP(tblSalaries[[#This Row],[Currency]],tblXrate[#Data],2,FALSE)/1000</f>
        <v>7.1231666749770275</v>
      </c>
      <c r="H1234" t="s">
        <v>695</v>
      </c>
      <c r="I1234" t="s">
        <v>52</v>
      </c>
      <c r="J1234" t="s">
        <v>8</v>
      </c>
      <c r="K1234" s="10" t="str">
        <f>VLOOKUP(tblSalaries[[#This Row],[Where do you work]],tblCountries[[Actual]:[Mapping2]],3,FALSE)</f>
        <v>India</v>
      </c>
      <c r="L1234" t="s">
        <v>25</v>
      </c>
      <c r="M1234">
        <v>3</v>
      </c>
      <c r="N1234" s="10" t="str">
        <f>VLOOKUP(tblSalaries[[#This Row],[Years of Experience]],Table3[#Data],2,FALSE)</f>
        <v>1-3</v>
      </c>
      <c r="O1234" s="10">
        <f>VLOOKUP(tblSalaries[[#This Row],[How many hours of a day you work on Excel]],Table8[#Data],2,FALSE)</f>
        <v>1.5</v>
      </c>
    </row>
    <row r="1235" spans="2:15" ht="15" customHeight="1" x14ac:dyDescent="0.2">
      <c r="B1235" t="s">
        <v>3765</v>
      </c>
      <c r="C1235" s="1">
        <v>41072.081944444442</v>
      </c>
      <c r="D1235" s="4">
        <v>400000</v>
      </c>
      <c r="E1235">
        <v>400000</v>
      </c>
      <c r="F1235" t="s">
        <v>40</v>
      </c>
      <c r="G1235" s="10">
        <f>tblSalaries[[#This Row],[clean Salary (in local currency)]]*VLOOKUP(tblSalaries[[#This Row],[Currency]],tblXrate[#Data],2,FALSE)/1000</f>
        <v>7.1231666749770275</v>
      </c>
      <c r="H1235" t="s">
        <v>42</v>
      </c>
      <c r="I1235" t="s">
        <v>20</v>
      </c>
      <c r="J1235" t="s">
        <v>8</v>
      </c>
      <c r="K1235" s="10" t="str">
        <f>VLOOKUP(tblSalaries[[#This Row],[Where do you work]],tblCountries[[Actual]:[Mapping2]],3,FALSE)</f>
        <v>India</v>
      </c>
      <c r="L1235" t="s">
        <v>18</v>
      </c>
      <c r="M1235">
        <v>3</v>
      </c>
      <c r="N1235" s="10" t="str">
        <f>VLOOKUP(tblSalaries[[#This Row],[Years of Experience]],Table3[#Data],2,FALSE)</f>
        <v>1-3</v>
      </c>
      <c r="O1235" s="10">
        <f>VLOOKUP(tblSalaries[[#This Row],[How many hours of a day you work on Excel]],Table8[#Data],2,FALSE)</f>
        <v>2.5</v>
      </c>
    </row>
    <row r="1236" spans="2:15" ht="15" customHeight="1" x14ac:dyDescent="0.2">
      <c r="B1236" t="s">
        <v>3002</v>
      </c>
      <c r="C1236" s="1">
        <v>41057.500162037039</v>
      </c>
      <c r="D1236" s="4">
        <v>3.65</v>
      </c>
      <c r="E1236">
        <v>365000</v>
      </c>
      <c r="F1236" t="s">
        <v>40</v>
      </c>
      <c r="G1236" s="10">
        <f>tblSalaries[[#This Row],[clean Salary (in local currency)]]*VLOOKUP(tblSalaries[[#This Row],[Currency]],tblXrate[#Data],2,FALSE)/1000</f>
        <v>6.4998895909165375</v>
      </c>
      <c r="H1236" t="s">
        <v>1153</v>
      </c>
      <c r="I1236" t="s">
        <v>20</v>
      </c>
      <c r="J1236" t="s">
        <v>8</v>
      </c>
      <c r="K1236" s="10" t="str">
        <f>VLOOKUP(tblSalaries[[#This Row],[Where do you work]],tblCountries[[Actual]:[Mapping2]],3,FALSE)</f>
        <v>India</v>
      </c>
      <c r="L1236" t="s">
        <v>9</v>
      </c>
      <c r="M1236">
        <v>3</v>
      </c>
      <c r="N1236" s="10" t="str">
        <f>VLOOKUP(tblSalaries[[#This Row],[Years of Experience]],Table3[#Data],2,FALSE)</f>
        <v>1-3</v>
      </c>
      <c r="O1236" s="10">
        <f>VLOOKUP(tblSalaries[[#This Row],[How many hours of a day you work on Excel]],Table8[#Data],2,FALSE)</f>
        <v>5</v>
      </c>
    </row>
    <row r="1237" spans="2:15" ht="15" customHeight="1" x14ac:dyDescent="0.2">
      <c r="B1237" t="s">
        <v>2684</v>
      </c>
      <c r="C1237" s="1">
        <v>41055.557442129626</v>
      </c>
      <c r="D1237" s="4">
        <v>300000</v>
      </c>
      <c r="E1237">
        <v>300000</v>
      </c>
      <c r="F1237" t="s">
        <v>40</v>
      </c>
      <c r="G1237" s="10">
        <f>tblSalaries[[#This Row],[clean Salary (in local currency)]]*VLOOKUP(tblSalaries[[#This Row],[Currency]],tblXrate[#Data],2,FALSE)/1000</f>
        <v>5.3423750062327704</v>
      </c>
      <c r="H1237" t="s">
        <v>792</v>
      </c>
      <c r="I1237" t="s">
        <v>52</v>
      </c>
      <c r="J1237" t="s">
        <v>8</v>
      </c>
      <c r="K1237" s="10" t="str">
        <f>VLOOKUP(tblSalaries[[#This Row],[Where do you work]],tblCountries[[Actual]:[Mapping2]],3,FALSE)</f>
        <v>India</v>
      </c>
      <c r="L1237" t="s">
        <v>18</v>
      </c>
      <c r="M1237">
        <v>3</v>
      </c>
      <c r="N1237" s="10" t="str">
        <f>VLOOKUP(tblSalaries[[#This Row],[Years of Experience]],Table3[#Data],2,FALSE)</f>
        <v>1-3</v>
      </c>
      <c r="O1237" s="10">
        <f>VLOOKUP(tblSalaries[[#This Row],[How many hours of a day you work on Excel]],Table8[#Data],2,FALSE)</f>
        <v>2.5</v>
      </c>
    </row>
    <row r="1238" spans="2:15" ht="15" customHeight="1" x14ac:dyDescent="0.2">
      <c r="B1238" t="s">
        <v>2662</v>
      </c>
      <c r="C1238" s="1">
        <v>41055.534814814811</v>
      </c>
      <c r="D1238" s="4" t="s">
        <v>770</v>
      </c>
      <c r="E1238">
        <v>276000</v>
      </c>
      <c r="F1238" t="s">
        <v>40</v>
      </c>
      <c r="G1238" s="10">
        <f>tblSalaries[[#This Row],[clean Salary (in local currency)]]*VLOOKUP(tblSalaries[[#This Row],[Currency]],tblXrate[#Data],2,FALSE)/1000</f>
        <v>4.9149850057341489</v>
      </c>
      <c r="H1238" t="s">
        <v>771</v>
      </c>
      <c r="I1238" t="s">
        <v>52</v>
      </c>
      <c r="J1238" t="s">
        <v>17</v>
      </c>
      <c r="K1238" s="10" t="str">
        <f>VLOOKUP(tblSalaries[[#This Row],[Where do you work]],tblCountries[[Actual]:[Mapping2]],3,FALSE)</f>
        <v>East&amp;South Asia</v>
      </c>
      <c r="L1238" t="s">
        <v>25</v>
      </c>
      <c r="M1238">
        <v>3</v>
      </c>
      <c r="N1238" s="10" t="str">
        <f>VLOOKUP(tblSalaries[[#This Row],[Years of Experience]],Table3[#Data],2,FALSE)</f>
        <v>1-3</v>
      </c>
      <c r="O1238" s="10">
        <f>VLOOKUP(tblSalaries[[#This Row],[How many hours of a day you work on Excel]],Table8[#Data],2,FALSE)</f>
        <v>1.5</v>
      </c>
    </row>
    <row r="1239" spans="2:15" ht="15" customHeight="1" x14ac:dyDescent="0.2">
      <c r="B1239" t="s">
        <v>3072</v>
      </c>
      <c r="C1239" s="1">
        <v>41057.65965277778</v>
      </c>
      <c r="D1239" s="4" t="s">
        <v>834</v>
      </c>
      <c r="E1239">
        <v>250000</v>
      </c>
      <c r="F1239" t="s">
        <v>40</v>
      </c>
      <c r="G1239" s="10">
        <f>tblSalaries[[#This Row],[clean Salary (in local currency)]]*VLOOKUP(tblSalaries[[#This Row],[Currency]],tblXrate[#Data],2,FALSE)/1000</f>
        <v>4.4519791718606418</v>
      </c>
      <c r="H1239" t="s">
        <v>721</v>
      </c>
      <c r="I1239" t="s">
        <v>3999</v>
      </c>
      <c r="J1239" t="s">
        <v>8</v>
      </c>
      <c r="K1239" s="10" t="str">
        <f>VLOOKUP(tblSalaries[[#This Row],[Where do you work]],tblCountries[[Actual]:[Mapping2]],3,FALSE)</f>
        <v>India</v>
      </c>
      <c r="L1239" t="s">
        <v>18</v>
      </c>
      <c r="M1239">
        <v>3</v>
      </c>
      <c r="N1239" s="10" t="str">
        <f>VLOOKUP(tblSalaries[[#This Row],[Years of Experience]],Table3[#Data],2,FALSE)</f>
        <v>1-3</v>
      </c>
      <c r="O1239" s="10">
        <f>VLOOKUP(tblSalaries[[#This Row],[How many hours of a day you work on Excel]],Table8[#Data],2,FALSE)</f>
        <v>2.5</v>
      </c>
    </row>
    <row r="1240" spans="2:15" ht="15" customHeight="1" x14ac:dyDescent="0.2">
      <c r="B1240" t="s">
        <v>3865</v>
      </c>
      <c r="C1240" s="1">
        <v>41079.63585648148</v>
      </c>
      <c r="D1240" s="4">
        <v>250000</v>
      </c>
      <c r="E1240">
        <v>250000</v>
      </c>
      <c r="F1240" t="s">
        <v>40</v>
      </c>
      <c r="G1240" s="10">
        <f>tblSalaries[[#This Row],[clean Salary (in local currency)]]*VLOOKUP(tblSalaries[[#This Row],[Currency]],tblXrate[#Data],2,FALSE)/1000</f>
        <v>4.4519791718606418</v>
      </c>
      <c r="H1240" t="s">
        <v>765</v>
      </c>
      <c r="I1240" t="s">
        <v>3999</v>
      </c>
      <c r="J1240" t="s">
        <v>8</v>
      </c>
      <c r="K1240" s="10" t="str">
        <f>VLOOKUP(tblSalaries[[#This Row],[Where do you work]],tblCountries[[Actual]:[Mapping2]],3,FALSE)</f>
        <v>India</v>
      </c>
      <c r="L1240" t="s">
        <v>9</v>
      </c>
      <c r="M1240">
        <v>3</v>
      </c>
      <c r="N1240" s="10" t="str">
        <f>VLOOKUP(tblSalaries[[#This Row],[Years of Experience]],Table3[#Data],2,FALSE)</f>
        <v>1-3</v>
      </c>
      <c r="O1240" s="10">
        <f>VLOOKUP(tblSalaries[[#This Row],[How many hours of a day you work on Excel]],Table8[#Data],2,FALSE)</f>
        <v>5</v>
      </c>
    </row>
    <row r="1241" spans="2:15" ht="15" customHeight="1" x14ac:dyDescent="0.2">
      <c r="B1241" t="s">
        <v>2806</v>
      </c>
      <c r="C1241" s="1">
        <v>41055.92287037037</v>
      </c>
      <c r="D1241" s="4" t="s">
        <v>936</v>
      </c>
      <c r="E1241">
        <v>240000</v>
      </c>
      <c r="F1241" t="s">
        <v>40</v>
      </c>
      <c r="G1241" s="10">
        <f>tblSalaries[[#This Row],[clean Salary (in local currency)]]*VLOOKUP(tblSalaries[[#This Row],[Currency]],tblXrate[#Data],2,FALSE)/1000</f>
        <v>4.2739000049862161</v>
      </c>
      <c r="H1241" t="s">
        <v>755</v>
      </c>
      <c r="I1241" t="s">
        <v>52</v>
      </c>
      <c r="J1241" t="s">
        <v>8</v>
      </c>
      <c r="K1241" s="10" t="str">
        <f>VLOOKUP(tblSalaries[[#This Row],[Where do you work]],tblCountries[[Actual]:[Mapping2]],3,FALSE)</f>
        <v>India</v>
      </c>
      <c r="L1241" t="s">
        <v>18</v>
      </c>
      <c r="M1241">
        <v>3</v>
      </c>
      <c r="N1241" s="10" t="str">
        <f>VLOOKUP(tblSalaries[[#This Row],[Years of Experience]],Table3[#Data],2,FALSE)</f>
        <v>1-3</v>
      </c>
      <c r="O1241" s="10">
        <f>VLOOKUP(tblSalaries[[#This Row],[How many hours of a day you work on Excel]],Table8[#Data],2,FALSE)</f>
        <v>2.5</v>
      </c>
    </row>
    <row r="1242" spans="2:15" ht="15" customHeight="1" x14ac:dyDescent="0.2">
      <c r="B1242" t="s">
        <v>3071</v>
      </c>
      <c r="C1242" s="1">
        <v>41057.659282407411</v>
      </c>
      <c r="D1242" s="4">
        <v>240000</v>
      </c>
      <c r="E1242">
        <v>240000</v>
      </c>
      <c r="F1242" t="s">
        <v>40</v>
      </c>
      <c r="G1242" s="10">
        <f>tblSalaries[[#This Row],[clean Salary (in local currency)]]*VLOOKUP(tblSalaries[[#This Row],[Currency]],tblXrate[#Data],2,FALSE)/1000</f>
        <v>4.2739000049862161</v>
      </c>
      <c r="H1242" t="s">
        <v>749</v>
      </c>
      <c r="I1242" t="s">
        <v>20</v>
      </c>
      <c r="J1242" t="s">
        <v>8</v>
      </c>
      <c r="K1242" s="10" t="str">
        <f>VLOOKUP(tblSalaries[[#This Row],[Where do you work]],tblCountries[[Actual]:[Mapping2]],3,FALSE)</f>
        <v>India</v>
      </c>
      <c r="L1242" t="s">
        <v>18</v>
      </c>
      <c r="M1242">
        <v>3</v>
      </c>
      <c r="N1242" s="10" t="str">
        <f>VLOOKUP(tblSalaries[[#This Row],[Years of Experience]],Table3[#Data],2,FALSE)</f>
        <v>1-3</v>
      </c>
      <c r="O1242" s="10">
        <f>VLOOKUP(tblSalaries[[#This Row],[How many hours of a day you work on Excel]],Table8[#Data],2,FALSE)</f>
        <v>2.5</v>
      </c>
    </row>
    <row r="1243" spans="2:15" ht="15" customHeight="1" x14ac:dyDescent="0.2">
      <c r="B1243" t="s">
        <v>3613</v>
      </c>
      <c r="C1243" s="1">
        <v>41063.602418981478</v>
      </c>
      <c r="D1243" s="4">
        <v>4019</v>
      </c>
      <c r="E1243">
        <v>4019</v>
      </c>
      <c r="F1243" t="s">
        <v>6</v>
      </c>
      <c r="G1243" s="10">
        <f>tblSalaries[[#This Row],[clean Salary (in local currency)]]*VLOOKUP(tblSalaries[[#This Row],[Currency]],tblXrate[#Data],2,FALSE)/1000</f>
        <v>4.0190000000000001</v>
      </c>
      <c r="H1243" t="s">
        <v>1783</v>
      </c>
      <c r="I1243" t="s">
        <v>67</v>
      </c>
      <c r="J1243" t="s">
        <v>347</v>
      </c>
      <c r="K1243" s="10" t="str">
        <f>VLOOKUP(tblSalaries[[#This Row],[Where do you work]],tblCountries[[Actual]:[Mapping2]],3,FALSE)</f>
        <v>East&amp;South Asia</v>
      </c>
      <c r="L1243" t="s">
        <v>18</v>
      </c>
      <c r="M1243">
        <v>3</v>
      </c>
      <c r="N1243" s="10" t="str">
        <f>VLOOKUP(tblSalaries[[#This Row],[Years of Experience]],Table3[#Data],2,FALSE)</f>
        <v>1-3</v>
      </c>
      <c r="O1243" s="10">
        <f>VLOOKUP(tblSalaries[[#This Row],[How many hours of a day you work on Excel]],Table8[#Data],2,FALSE)</f>
        <v>2.5</v>
      </c>
    </row>
    <row r="1244" spans="2:15" ht="15" customHeight="1" x14ac:dyDescent="0.2">
      <c r="B1244" t="s">
        <v>2675</v>
      </c>
      <c r="C1244" s="1">
        <v>41055.545173611114</v>
      </c>
      <c r="D1244" s="4" t="s">
        <v>780</v>
      </c>
      <c r="E1244">
        <v>220000</v>
      </c>
      <c r="F1244" t="s">
        <v>40</v>
      </c>
      <c r="G1244" s="10">
        <f>tblSalaries[[#This Row],[clean Salary (in local currency)]]*VLOOKUP(tblSalaries[[#This Row],[Currency]],tblXrate[#Data],2,FALSE)/1000</f>
        <v>3.9177416712373652</v>
      </c>
      <c r="H1244" t="s">
        <v>781</v>
      </c>
      <c r="I1244" t="s">
        <v>20</v>
      </c>
      <c r="J1244" t="s">
        <v>8</v>
      </c>
      <c r="K1244" s="10" t="str">
        <f>VLOOKUP(tblSalaries[[#This Row],[Where do you work]],tblCountries[[Actual]:[Mapping2]],3,FALSE)</f>
        <v>India</v>
      </c>
      <c r="L1244" t="s">
        <v>18</v>
      </c>
      <c r="M1244">
        <v>3</v>
      </c>
      <c r="N1244" s="10" t="str">
        <f>VLOOKUP(tblSalaries[[#This Row],[Years of Experience]],Table3[#Data],2,FALSE)</f>
        <v>1-3</v>
      </c>
      <c r="O1244" s="10">
        <f>VLOOKUP(tblSalaries[[#This Row],[How many hours of a day you work on Excel]],Table8[#Data],2,FALSE)</f>
        <v>2.5</v>
      </c>
    </row>
    <row r="1245" spans="2:15" ht="15" customHeight="1" x14ac:dyDescent="0.2">
      <c r="B1245" t="s">
        <v>2630</v>
      </c>
      <c r="C1245" s="1">
        <v>41055.48337962963</v>
      </c>
      <c r="D1245" s="4" t="s">
        <v>733</v>
      </c>
      <c r="E1245">
        <v>200000</v>
      </c>
      <c r="F1245" t="s">
        <v>40</v>
      </c>
      <c r="G1245" s="10">
        <f>tblSalaries[[#This Row],[clean Salary (in local currency)]]*VLOOKUP(tblSalaries[[#This Row],[Currency]],tblXrate[#Data],2,FALSE)/1000</f>
        <v>3.5615833374885137</v>
      </c>
      <c r="H1245" t="s">
        <v>734</v>
      </c>
      <c r="I1245" t="s">
        <v>310</v>
      </c>
      <c r="J1245" t="s">
        <v>8</v>
      </c>
      <c r="K1245" s="10" t="str">
        <f>VLOOKUP(tblSalaries[[#This Row],[Where do you work]],tblCountries[[Actual]:[Mapping2]],3,FALSE)</f>
        <v>India</v>
      </c>
      <c r="L1245" t="s">
        <v>9</v>
      </c>
      <c r="M1245">
        <v>3</v>
      </c>
      <c r="N1245" s="10" t="str">
        <f>VLOOKUP(tblSalaries[[#This Row],[Years of Experience]],Table3[#Data],2,FALSE)</f>
        <v>1-3</v>
      </c>
      <c r="O1245" s="10">
        <f>VLOOKUP(tblSalaries[[#This Row],[How many hours of a day you work on Excel]],Table8[#Data],2,FALSE)</f>
        <v>5</v>
      </c>
    </row>
    <row r="1246" spans="2:15" ht="15" customHeight="1" x14ac:dyDescent="0.2">
      <c r="B1246" t="s">
        <v>3049</v>
      </c>
      <c r="C1246" s="1">
        <v>41057.614629629628</v>
      </c>
      <c r="D1246" s="4" t="s">
        <v>1203</v>
      </c>
      <c r="E1246">
        <v>200000</v>
      </c>
      <c r="F1246" t="s">
        <v>40</v>
      </c>
      <c r="G1246" s="10">
        <f>tblSalaries[[#This Row],[clean Salary (in local currency)]]*VLOOKUP(tblSalaries[[#This Row],[Currency]],tblXrate[#Data],2,FALSE)/1000</f>
        <v>3.5615833374885137</v>
      </c>
      <c r="H1246" t="s">
        <v>721</v>
      </c>
      <c r="I1246" t="s">
        <v>3999</v>
      </c>
      <c r="J1246" t="s">
        <v>8</v>
      </c>
      <c r="K1246" s="10" t="str">
        <f>VLOOKUP(tblSalaries[[#This Row],[Where do you work]],tblCountries[[Actual]:[Mapping2]],3,FALSE)</f>
        <v>India</v>
      </c>
      <c r="L1246" t="s">
        <v>9</v>
      </c>
      <c r="M1246">
        <v>3</v>
      </c>
      <c r="N1246" s="10" t="str">
        <f>VLOOKUP(tblSalaries[[#This Row],[Years of Experience]],Table3[#Data],2,FALSE)</f>
        <v>1-3</v>
      </c>
      <c r="O1246" s="10">
        <f>VLOOKUP(tblSalaries[[#This Row],[How many hours of a day you work on Excel]],Table8[#Data],2,FALSE)</f>
        <v>5</v>
      </c>
    </row>
    <row r="1247" spans="2:15" ht="15" customHeight="1" x14ac:dyDescent="0.2">
      <c r="B1247" t="s">
        <v>3289</v>
      </c>
      <c r="C1247" s="1">
        <v>41058.62703703704</v>
      </c>
      <c r="D1247" s="4" t="s">
        <v>1471</v>
      </c>
      <c r="E1247">
        <v>200000</v>
      </c>
      <c r="F1247" t="s">
        <v>40</v>
      </c>
      <c r="G1247" s="10">
        <f>tblSalaries[[#This Row],[clean Salary (in local currency)]]*VLOOKUP(tblSalaries[[#This Row],[Currency]],tblXrate[#Data],2,FALSE)/1000</f>
        <v>3.5615833374885137</v>
      </c>
      <c r="H1247" t="s">
        <v>360</v>
      </c>
      <c r="I1247" t="s">
        <v>3999</v>
      </c>
      <c r="J1247" t="s">
        <v>8</v>
      </c>
      <c r="K1247" s="10" t="str">
        <f>VLOOKUP(tblSalaries[[#This Row],[Where do you work]],tblCountries[[Actual]:[Mapping2]],3,FALSE)</f>
        <v>India</v>
      </c>
      <c r="L1247" t="s">
        <v>18</v>
      </c>
      <c r="M1247">
        <v>3</v>
      </c>
      <c r="N1247" s="10" t="str">
        <f>VLOOKUP(tblSalaries[[#This Row],[Years of Experience]],Table3[#Data],2,FALSE)</f>
        <v>1-3</v>
      </c>
      <c r="O1247" s="10">
        <f>VLOOKUP(tblSalaries[[#This Row],[How many hours of a day you work on Excel]],Table8[#Data],2,FALSE)</f>
        <v>2.5</v>
      </c>
    </row>
    <row r="1248" spans="2:15" ht="15" customHeight="1" x14ac:dyDescent="0.2">
      <c r="B1248" t="s">
        <v>3620</v>
      </c>
      <c r="C1248" s="1">
        <v>41064.086030092592</v>
      </c>
      <c r="D1248" s="4" t="s">
        <v>1789</v>
      </c>
      <c r="E1248">
        <v>3360</v>
      </c>
      <c r="F1248" t="s">
        <v>6</v>
      </c>
      <c r="G1248" s="10">
        <f>tblSalaries[[#This Row],[clean Salary (in local currency)]]*VLOOKUP(tblSalaries[[#This Row],[Currency]],tblXrate[#Data],2,FALSE)/1000</f>
        <v>3.36</v>
      </c>
      <c r="H1248" t="s">
        <v>1790</v>
      </c>
      <c r="I1248" t="s">
        <v>20</v>
      </c>
      <c r="J1248" t="s">
        <v>8</v>
      </c>
      <c r="K1248" s="10" t="str">
        <f>VLOOKUP(tblSalaries[[#This Row],[Where do you work]],tblCountries[[Actual]:[Mapping2]],3,FALSE)</f>
        <v>India</v>
      </c>
      <c r="L1248" t="s">
        <v>25</v>
      </c>
      <c r="M1248">
        <v>3</v>
      </c>
      <c r="N1248" s="10" t="str">
        <f>VLOOKUP(tblSalaries[[#This Row],[Years of Experience]],Table3[#Data],2,FALSE)</f>
        <v>1-3</v>
      </c>
      <c r="O1248" s="10">
        <f>VLOOKUP(tblSalaries[[#This Row],[How many hours of a day you work on Excel]],Table8[#Data],2,FALSE)</f>
        <v>1.5</v>
      </c>
    </row>
    <row r="1249" spans="2:15" ht="15" customHeight="1" x14ac:dyDescent="0.2">
      <c r="B1249" t="s">
        <v>3884</v>
      </c>
      <c r="C1249" s="1">
        <v>41080.537453703706</v>
      </c>
      <c r="D1249" s="4">
        <v>180000</v>
      </c>
      <c r="E1249">
        <v>180000</v>
      </c>
      <c r="F1249" t="s">
        <v>40</v>
      </c>
      <c r="G1249" s="10">
        <f>tblSalaries[[#This Row],[clean Salary (in local currency)]]*VLOOKUP(tblSalaries[[#This Row],[Currency]],tblXrate[#Data],2,FALSE)/1000</f>
        <v>3.2054250037396623</v>
      </c>
      <c r="H1249" t="s">
        <v>2001</v>
      </c>
      <c r="I1249" t="s">
        <v>20</v>
      </c>
      <c r="J1249" t="s">
        <v>8</v>
      </c>
      <c r="K1249" s="10" t="str">
        <f>VLOOKUP(tblSalaries[[#This Row],[Where do you work]],tblCountries[[Actual]:[Mapping2]],3,FALSE)</f>
        <v>India</v>
      </c>
      <c r="L1249" t="s">
        <v>9</v>
      </c>
      <c r="M1249">
        <v>3</v>
      </c>
      <c r="N1249" s="10" t="str">
        <f>VLOOKUP(tblSalaries[[#This Row],[Years of Experience]],Table3[#Data],2,FALSE)</f>
        <v>1-3</v>
      </c>
      <c r="O1249" s="10">
        <f>VLOOKUP(tblSalaries[[#This Row],[How many hours of a day you work on Excel]],Table8[#Data],2,FALSE)</f>
        <v>5</v>
      </c>
    </row>
    <row r="1250" spans="2:15" ht="15" customHeight="1" x14ac:dyDescent="0.2">
      <c r="B1250" t="s">
        <v>3866</v>
      </c>
      <c r="C1250" s="1">
        <v>41079.709467592591</v>
      </c>
      <c r="D1250" s="4" t="s">
        <v>1988</v>
      </c>
      <c r="E1250">
        <v>52224</v>
      </c>
      <c r="F1250" t="s">
        <v>1989</v>
      </c>
      <c r="G1250" s="10">
        <f>tblSalaries[[#This Row],[clean Salary (in local currency)]]*VLOOKUP(tblSalaries[[#This Row],[Currency]],tblXrate[#Data],2,FALSE)/1000</f>
        <v>2.953846153846154</v>
      </c>
      <c r="H1250" t="s">
        <v>1990</v>
      </c>
      <c r="I1250" t="s">
        <v>3999</v>
      </c>
      <c r="J1250" t="s">
        <v>1991</v>
      </c>
      <c r="K1250" s="10" t="str">
        <f>VLOOKUP(tblSalaries[[#This Row],[Where do you work]],tblCountries[[Actual]:[Mapping2]],3,FALSE)</f>
        <v>Africa</v>
      </c>
      <c r="L1250" t="s">
        <v>9</v>
      </c>
      <c r="M1250">
        <v>3</v>
      </c>
      <c r="N1250" s="10" t="str">
        <f>VLOOKUP(tblSalaries[[#This Row],[Years of Experience]],Table3[#Data],2,FALSE)</f>
        <v>1-3</v>
      </c>
      <c r="O1250" s="10">
        <f>VLOOKUP(tblSalaries[[#This Row],[How many hours of a day you work on Excel]],Table8[#Data],2,FALSE)</f>
        <v>5</v>
      </c>
    </row>
    <row r="1251" spans="2:15" ht="15" customHeight="1" x14ac:dyDescent="0.2">
      <c r="B1251" t="s">
        <v>3755</v>
      </c>
      <c r="C1251" s="1">
        <v>41071.746087962965</v>
      </c>
      <c r="D1251" s="4">
        <v>200</v>
      </c>
      <c r="E1251">
        <v>2400</v>
      </c>
      <c r="F1251" t="s">
        <v>6</v>
      </c>
      <c r="G1251" s="10">
        <f>tblSalaries[[#This Row],[clean Salary (in local currency)]]*VLOOKUP(tblSalaries[[#This Row],[Currency]],tblXrate[#Data],2,FALSE)/1000</f>
        <v>2.4</v>
      </c>
      <c r="H1251" t="s">
        <v>1905</v>
      </c>
      <c r="I1251" t="s">
        <v>20</v>
      </c>
      <c r="J1251" t="s">
        <v>8</v>
      </c>
      <c r="K1251" s="10" t="str">
        <f>VLOOKUP(tblSalaries[[#This Row],[Where do you work]],tblCountries[[Actual]:[Mapping2]],3,FALSE)</f>
        <v>India</v>
      </c>
      <c r="L1251" t="s">
        <v>18</v>
      </c>
      <c r="M1251">
        <v>3</v>
      </c>
      <c r="N1251" s="10" t="str">
        <f>VLOOKUP(tblSalaries[[#This Row],[Years of Experience]],Table3[#Data],2,FALSE)</f>
        <v>1-3</v>
      </c>
      <c r="O1251" s="10">
        <f>VLOOKUP(tblSalaries[[#This Row],[How many hours of a day you work on Excel]],Table8[#Data],2,FALSE)</f>
        <v>2.5</v>
      </c>
    </row>
    <row r="1252" spans="2:15" ht="15" customHeight="1" x14ac:dyDescent="0.2">
      <c r="B1252" t="s">
        <v>2678</v>
      </c>
      <c r="C1252" s="1">
        <v>41055.550555555557</v>
      </c>
      <c r="D1252" s="4" t="s">
        <v>784</v>
      </c>
      <c r="E1252">
        <v>120000</v>
      </c>
      <c r="F1252" t="s">
        <v>40</v>
      </c>
      <c r="G1252" s="10">
        <f>tblSalaries[[#This Row],[clean Salary (in local currency)]]*VLOOKUP(tblSalaries[[#This Row],[Currency]],tblXrate[#Data],2,FALSE)/1000</f>
        <v>2.1369500024931081</v>
      </c>
      <c r="H1252" t="s">
        <v>153</v>
      </c>
      <c r="I1252" t="s">
        <v>20</v>
      </c>
      <c r="J1252" t="s">
        <v>8</v>
      </c>
      <c r="K1252" s="10" t="str">
        <f>VLOOKUP(tblSalaries[[#This Row],[Where do you work]],tblCountries[[Actual]:[Mapping2]],3,FALSE)</f>
        <v>India</v>
      </c>
      <c r="L1252" t="s">
        <v>18</v>
      </c>
      <c r="M1252">
        <v>3</v>
      </c>
      <c r="N1252" s="10" t="str">
        <f>VLOOKUP(tblSalaries[[#This Row],[Years of Experience]],Table3[#Data],2,FALSE)</f>
        <v>1-3</v>
      </c>
      <c r="O1252" s="10">
        <f>VLOOKUP(tblSalaries[[#This Row],[How many hours of a day you work on Excel]],Table8[#Data],2,FALSE)</f>
        <v>2.5</v>
      </c>
    </row>
    <row r="1253" spans="2:15" ht="15" customHeight="1" x14ac:dyDescent="0.2">
      <c r="B1253" t="s">
        <v>2998</v>
      </c>
      <c r="C1253" s="1">
        <v>41057.484224537038</v>
      </c>
      <c r="D1253" s="4" t="s">
        <v>1146</v>
      </c>
      <c r="E1253">
        <v>240000</v>
      </c>
      <c r="F1253" t="s">
        <v>1147</v>
      </c>
      <c r="G1253" s="10">
        <f>tblSalaries[[#This Row],[clean Salary (in local currency)]]*VLOOKUP(tblSalaries[[#This Row],[Currency]],tblXrate[#Data],2,FALSE)/1000</f>
        <v>1.8057739622442759</v>
      </c>
      <c r="H1253" t="s">
        <v>939</v>
      </c>
      <c r="I1253" t="s">
        <v>52</v>
      </c>
      <c r="J1253" t="s">
        <v>716</v>
      </c>
      <c r="K1253" s="10" t="str">
        <f>VLOOKUP(tblSalaries[[#This Row],[Where do you work]],tblCountries[[Actual]:[Mapping2]],3,FALSE)</f>
        <v>East&amp;South Asia</v>
      </c>
      <c r="L1253" t="s">
        <v>9</v>
      </c>
      <c r="M1253">
        <v>3</v>
      </c>
      <c r="N1253" s="10" t="str">
        <f>VLOOKUP(tblSalaries[[#This Row],[Years of Experience]],Table3[#Data],2,FALSE)</f>
        <v>1-3</v>
      </c>
      <c r="O1253" s="10">
        <f>VLOOKUP(tblSalaries[[#This Row],[How many hours of a day you work on Excel]],Table8[#Data],2,FALSE)</f>
        <v>5</v>
      </c>
    </row>
    <row r="1254" spans="2:15" ht="15" customHeight="1" x14ac:dyDescent="0.2">
      <c r="B1254" t="s">
        <v>2970</v>
      </c>
      <c r="C1254" s="1">
        <v>41057.351886574077</v>
      </c>
      <c r="D1254" s="4">
        <v>94000</v>
      </c>
      <c r="E1254">
        <v>94000</v>
      </c>
      <c r="F1254" t="s">
        <v>82</v>
      </c>
      <c r="G1254" s="10">
        <f>tblSalaries[[#This Row],[clean Salary (in local currency)]]*VLOOKUP(tblSalaries[[#This Row],[Currency]],tblXrate[#Data],2,FALSE)/1000</f>
        <v>95.871507701847761</v>
      </c>
      <c r="H1254" t="s">
        <v>207</v>
      </c>
      <c r="I1254" t="s">
        <v>20</v>
      </c>
      <c r="J1254" t="s">
        <v>84</v>
      </c>
      <c r="K1254" s="10" t="str">
        <f>VLOOKUP(tblSalaries[[#This Row],[Where do you work]],tblCountries[[Actual]:[Mapping2]],3,FALSE)</f>
        <v>Australia &amp; NZ</v>
      </c>
      <c r="L1254" t="s">
        <v>18</v>
      </c>
      <c r="M1254">
        <v>2.5</v>
      </c>
      <c r="N1254" s="10" t="str">
        <f>VLOOKUP(tblSalaries[[#This Row],[Years of Experience]],Table3[#Data],2,FALSE)</f>
        <v>1-3</v>
      </c>
      <c r="O1254" s="10">
        <f>VLOOKUP(tblSalaries[[#This Row],[How many hours of a day you work on Excel]],Table8[#Data],2,FALSE)</f>
        <v>2.5</v>
      </c>
    </row>
    <row r="1255" spans="2:15" ht="15" customHeight="1" x14ac:dyDescent="0.2">
      <c r="B1255" t="s">
        <v>3706</v>
      </c>
      <c r="C1255" s="1">
        <v>41068.001261574071</v>
      </c>
      <c r="D1255" s="4">
        <v>68000</v>
      </c>
      <c r="E1255">
        <v>68000</v>
      </c>
      <c r="F1255" t="s">
        <v>6</v>
      </c>
      <c r="G1255" s="10">
        <f>tblSalaries[[#This Row],[clean Salary (in local currency)]]*VLOOKUP(tblSalaries[[#This Row],[Currency]],tblXrate[#Data],2,FALSE)/1000</f>
        <v>68</v>
      </c>
      <c r="H1255" t="s">
        <v>1866</v>
      </c>
      <c r="I1255" t="s">
        <v>20</v>
      </c>
      <c r="J1255" t="s">
        <v>15</v>
      </c>
      <c r="K1255" s="10" t="str">
        <f>VLOOKUP(tblSalaries[[#This Row],[Where do you work]],tblCountries[[Actual]:[Mapping2]],3,FALSE)</f>
        <v>USA</v>
      </c>
      <c r="L1255" t="s">
        <v>9</v>
      </c>
      <c r="M1255">
        <v>2.5</v>
      </c>
      <c r="N1255" s="10" t="str">
        <f>VLOOKUP(tblSalaries[[#This Row],[Years of Experience]],Table3[#Data],2,FALSE)</f>
        <v>1-3</v>
      </c>
      <c r="O1255" s="10">
        <f>VLOOKUP(tblSalaries[[#This Row],[How many hours of a day you work on Excel]],Table8[#Data],2,FALSE)</f>
        <v>5</v>
      </c>
    </row>
    <row r="1256" spans="2:15" ht="15" customHeight="1" x14ac:dyDescent="0.2">
      <c r="B1256" t="s">
        <v>2769</v>
      </c>
      <c r="C1256" s="1">
        <v>41055.770208333335</v>
      </c>
      <c r="D1256" s="4">
        <v>13500</v>
      </c>
      <c r="E1256">
        <v>13500</v>
      </c>
      <c r="F1256" t="s">
        <v>6</v>
      </c>
      <c r="G1256" s="10">
        <f>tblSalaries[[#This Row],[clean Salary (in local currency)]]*VLOOKUP(tblSalaries[[#This Row],[Currency]],tblXrate[#Data],2,FALSE)/1000</f>
        <v>13.5</v>
      </c>
      <c r="H1256" t="s">
        <v>360</v>
      </c>
      <c r="I1256" t="s">
        <v>3999</v>
      </c>
      <c r="J1256" t="s">
        <v>8</v>
      </c>
      <c r="K1256" s="10" t="str">
        <f>VLOOKUP(tblSalaries[[#This Row],[Where do you work]],tblCountries[[Actual]:[Mapping2]],3,FALSE)</f>
        <v>India</v>
      </c>
      <c r="L1256" t="s">
        <v>13</v>
      </c>
      <c r="M1256">
        <v>2.5</v>
      </c>
      <c r="N1256" s="10" t="str">
        <f>VLOOKUP(tblSalaries[[#This Row],[Years of Experience]],Table3[#Data],2,FALSE)</f>
        <v>1-3</v>
      </c>
      <c r="O1256" s="10">
        <f>VLOOKUP(tblSalaries[[#This Row],[How many hours of a day you work on Excel]],Table8[#Data],2,FALSE)</f>
        <v>8</v>
      </c>
    </row>
    <row r="1257" spans="2:15" ht="15" customHeight="1" x14ac:dyDescent="0.2">
      <c r="B1257" t="s">
        <v>3595</v>
      </c>
      <c r="C1257" s="1">
        <v>41062.868518518517</v>
      </c>
      <c r="D1257" s="4">
        <v>400000</v>
      </c>
      <c r="E1257">
        <v>400000</v>
      </c>
      <c r="F1257" t="s">
        <v>40</v>
      </c>
      <c r="G1257" s="10">
        <f>tblSalaries[[#This Row],[clean Salary (in local currency)]]*VLOOKUP(tblSalaries[[#This Row],[Currency]],tblXrate[#Data],2,FALSE)/1000</f>
        <v>7.1231666749770275</v>
      </c>
      <c r="H1257" t="s">
        <v>1764</v>
      </c>
      <c r="I1257" t="s">
        <v>20</v>
      </c>
      <c r="J1257" t="s">
        <v>8</v>
      </c>
      <c r="K1257" s="10" t="str">
        <f>VLOOKUP(tblSalaries[[#This Row],[Where do you work]],tblCountries[[Actual]:[Mapping2]],3,FALSE)</f>
        <v>India</v>
      </c>
      <c r="L1257" t="s">
        <v>25</v>
      </c>
      <c r="M1257">
        <v>2.5</v>
      </c>
      <c r="N1257" s="10" t="str">
        <f>VLOOKUP(tblSalaries[[#This Row],[Years of Experience]],Table3[#Data],2,FALSE)</f>
        <v>1-3</v>
      </c>
      <c r="O1257" s="10">
        <f>VLOOKUP(tblSalaries[[#This Row],[How many hours of a day you work on Excel]],Table8[#Data],2,FALSE)</f>
        <v>1.5</v>
      </c>
    </row>
    <row r="1258" spans="2:15" ht="15" customHeight="1" x14ac:dyDescent="0.2">
      <c r="B1258" t="s">
        <v>2997</v>
      </c>
      <c r="C1258" s="1">
        <v>41057.48133101852</v>
      </c>
      <c r="D1258" s="4" t="s">
        <v>1145</v>
      </c>
      <c r="E1258">
        <v>350000</v>
      </c>
      <c r="F1258" t="s">
        <v>40</v>
      </c>
      <c r="G1258" s="10">
        <f>tblSalaries[[#This Row],[clean Salary (in local currency)]]*VLOOKUP(tblSalaries[[#This Row],[Currency]],tblXrate[#Data],2,FALSE)/1000</f>
        <v>6.2327708406048989</v>
      </c>
      <c r="H1258" t="s">
        <v>153</v>
      </c>
      <c r="I1258" t="s">
        <v>20</v>
      </c>
      <c r="J1258" t="s">
        <v>8</v>
      </c>
      <c r="K1258" s="10" t="str">
        <f>VLOOKUP(tblSalaries[[#This Row],[Where do you work]],tblCountries[[Actual]:[Mapping2]],3,FALSE)</f>
        <v>India</v>
      </c>
      <c r="L1258" t="s">
        <v>9</v>
      </c>
      <c r="M1258">
        <v>2.5</v>
      </c>
      <c r="N1258" s="10" t="str">
        <f>VLOOKUP(tblSalaries[[#This Row],[Years of Experience]],Table3[#Data],2,FALSE)</f>
        <v>1-3</v>
      </c>
      <c r="O1258" s="10">
        <f>VLOOKUP(tblSalaries[[#This Row],[How many hours of a day you work on Excel]],Table8[#Data],2,FALSE)</f>
        <v>5</v>
      </c>
    </row>
    <row r="1259" spans="2:15" ht="15" customHeight="1" x14ac:dyDescent="0.2">
      <c r="B1259" t="s">
        <v>3631</v>
      </c>
      <c r="C1259" s="1">
        <v>41064.788819444446</v>
      </c>
      <c r="D1259" s="4" t="s">
        <v>1798</v>
      </c>
      <c r="E1259">
        <v>320000</v>
      </c>
      <c r="F1259" t="s">
        <v>40</v>
      </c>
      <c r="G1259" s="10">
        <f>tblSalaries[[#This Row],[clean Salary (in local currency)]]*VLOOKUP(tblSalaries[[#This Row],[Currency]],tblXrate[#Data],2,FALSE)/1000</f>
        <v>5.6985333399816218</v>
      </c>
      <c r="H1259" t="s">
        <v>649</v>
      </c>
      <c r="I1259" t="s">
        <v>20</v>
      </c>
      <c r="J1259" t="s">
        <v>8</v>
      </c>
      <c r="K1259" s="10" t="str">
        <f>VLOOKUP(tblSalaries[[#This Row],[Where do you work]],tblCountries[[Actual]:[Mapping2]],3,FALSE)</f>
        <v>India</v>
      </c>
      <c r="L1259" t="s">
        <v>9</v>
      </c>
      <c r="M1259">
        <v>2.5</v>
      </c>
      <c r="N1259" s="10" t="str">
        <f>VLOOKUP(tblSalaries[[#This Row],[Years of Experience]],Table3[#Data],2,FALSE)</f>
        <v>1-3</v>
      </c>
      <c r="O1259" s="10">
        <f>VLOOKUP(tblSalaries[[#This Row],[How many hours of a day you work on Excel]],Table8[#Data],2,FALSE)</f>
        <v>5</v>
      </c>
    </row>
    <row r="1260" spans="2:15" ht="15" customHeight="1" x14ac:dyDescent="0.2">
      <c r="B1260" t="s">
        <v>3560</v>
      </c>
      <c r="C1260" s="1">
        <v>41061.606030092589</v>
      </c>
      <c r="D1260" s="4">
        <v>250000</v>
      </c>
      <c r="E1260">
        <v>250000</v>
      </c>
      <c r="F1260" t="s">
        <v>40</v>
      </c>
      <c r="G1260" s="10">
        <f>tblSalaries[[#This Row],[clean Salary (in local currency)]]*VLOOKUP(tblSalaries[[#This Row],[Currency]],tblXrate[#Data],2,FALSE)/1000</f>
        <v>4.4519791718606418</v>
      </c>
      <c r="H1260" t="s">
        <v>1739</v>
      </c>
      <c r="I1260" t="s">
        <v>279</v>
      </c>
      <c r="J1260" t="s">
        <v>8</v>
      </c>
      <c r="K1260" s="10" t="str">
        <f>VLOOKUP(tblSalaries[[#This Row],[Where do you work]],tblCountries[[Actual]:[Mapping2]],3,FALSE)</f>
        <v>India</v>
      </c>
      <c r="L1260" t="s">
        <v>9</v>
      </c>
      <c r="M1260">
        <v>2.5</v>
      </c>
      <c r="N1260" s="10" t="str">
        <f>VLOOKUP(tblSalaries[[#This Row],[Years of Experience]],Table3[#Data],2,FALSE)</f>
        <v>1-3</v>
      </c>
      <c r="O1260" s="10">
        <f>VLOOKUP(tblSalaries[[#This Row],[How many hours of a day you work on Excel]],Table8[#Data],2,FALSE)</f>
        <v>5</v>
      </c>
    </row>
    <row r="1261" spans="2:15" ht="15" customHeight="1" x14ac:dyDescent="0.2">
      <c r="B1261" t="s">
        <v>2774</v>
      </c>
      <c r="C1261" s="1">
        <v>41055.789490740739</v>
      </c>
      <c r="D1261" s="4">
        <v>570000</v>
      </c>
      <c r="E1261">
        <v>570000</v>
      </c>
      <c r="F1261" t="s">
        <v>40</v>
      </c>
      <c r="G1261" s="10">
        <f>tblSalaries[[#This Row],[clean Salary (in local currency)]]*VLOOKUP(tblSalaries[[#This Row],[Currency]],tblXrate[#Data],2,FALSE)/1000</f>
        <v>10.150512511842264</v>
      </c>
      <c r="H1261" t="s">
        <v>20</v>
      </c>
      <c r="I1261" t="s">
        <v>20</v>
      </c>
      <c r="J1261" t="s">
        <v>8</v>
      </c>
      <c r="K1261" s="10" t="str">
        <f>VLOOKUP(tblSalaries[[#This Row],[Where do you work]],tblCountries[[Actual]:[Mapping2]],3,FALSE)</f>
        <v>India</v>
      </c>
      <c r="L1261" t="s">
        <v>13</v>
      </c>
      <c r="M1261">
        <v>2.4</v>
      </c>
      <c r="N1261" s="10" t="str">
        <f>VLOOKUP(tblSalaries[[#This Row],[Years of Experience]],Table3[#Data],2,FALSE)</f>
        <v>1-3</v>
      </c>
      <c r="O1261" s="10">
        <f>VLOOKUP(tblSalaries[[#This Row],[How many hours of a day you work on Excel]],Table8[#Data],2,FALSE)</f>
        <v>8</v>
      </c>
    </row>
    <row r="1262" spans="2:15" ht="15" customHeight="1" x14ac:dyDescent="0.2">
      <c r="B1262" t="s">
        <v>3330</v>
      </c>
      <c r="C1262" s="1">
        <v>41058.776979166665</v>
      </c>
      <c r="D1262" s="4">
        <v>125000</v>
      </c>
      <c r="E1262">
        <v>125000</v>
      </c>
      <c r="F1262" t="s">
        <v>6</v>
      </c>
      <c r="G1262" s="10">
        <f>tblSalaries[[#This Row],[clean Salary (in local currency)]]*VLOOKUP(tblSalaries[[#This Row],[Currency]],tblXrate[#Data],2,FALSE)/1000</f>
        <v>125</v>
      </c>
      <c r="H1262" t="s">
        <v>1516</v>
      </c>
      <c r="I1262" t="s">
        <v>52</v>
      </c>
      <c r="J1262" t="s">
        <v>15</v>
      </c>
      <c r="K1262" s="10" t="str">
        <f>VLOOKUP(tblSalaries[[#This Row],[Where do you work]],tblCountries[[Actual]:[Mapping2]],3,FALSE)</f>
        <v>USA</v>
      </c>
      <c r="L1262" t="s">
        <v>9</v>
      </c>
      <c r="M1262">
        <v>2</v>
      </c>
      <c r="N1262" s="10" t="str">
        <f>VLOOKUP(tblSalaries[[#This Row],[Years of Experience]],Table3[#Data],2,FALSE)</f>
        <v>1-3</v>
      </c>
      <c r="O1262" s="10">
        <f>VLOOKUP(tblSalaries[[#This Row],[How many hours of a day you work on Excel]],Table8[#Data],2,FALSE)</f>
        <v>5</v>
      </c>
    </row>
    <row r="1263" spans="2:15" ht="15" customHeight="1" x14ac:dyDescent="0.2">
      <c r="B1263" t="s">
        <v>2973</v>
      </c>
      <c r="C1263" s="1">
        <v>41057.361956018518</v>
      </c>
      <c r="D1263" s="4">
        <v>120000</v>
      </c>
      <c r="E1263">
        <v>120000</v>
      </c>
      <c r="F1263" t="s">
        <v>82</v>
      </c>
      <c r="G1263" s="10">
        <f>tblSalaries[[#This Row],[clean Salary (in local currency)]]*VLOOKUP(tblSalaries[[#This Row],[Currency]],tblXrate[#Data],2,FALSE)/1000</f>
        <v>122.38915876831629</v>
      </c>
      <c r="H1263" t="s">
        <v>256</v>
      </c>
      <c r="I1263" t="s">
        <v>20</v>
      </c>
      <c r="J1263" t="s">
        <v>84</v>
      </c>
      <c r="K1263" s="10" t="str">
        <f>VLOOKUP(tblSalaries[[#This Row],[Where do you work]],tblCountries[[Actual]:[Mapping2]],3,FALSE)</f>
        <v>Australia &amp; NZ</v>
      </c>
      <c r="L1263" t="s">
        <v>9</v>
      </c>
      <c r="M1263">
        <v>2</v>
      </c>
      <c r="N1263" s="10" t="str">
        <f>VLOOKUP(tblSalaries[[#This Row],[Years of Experience]],Table3[#Data],2,FALSE)</f>
        <v>1-3</v>
      </c>
      <c r="O1263" s="10">
        <f>VLOOKUP(tblSalaries[[#This Row],[How many hours of a day you work on Excel]],Table8[#Data],2,FALSE)</f>
        <v>5</v>
      </c>
    </row>
    <row r="1264" spans="2:15" ht="15" customHeight="1" x14ac:dyDescent="0.2">
      <c r="B1264" t="s">
        <v>3178</v>
      </c>
      <c r="C1264" s="1">
        <v>41057.981932870367</v>
      </c>
      <c r="D1264" s="4">
        <v>88000</v>
      </c>
      <c r="E1264">
        <v>88000</v>
      </c>
      <c r="F1264" t="s">
        <v>6</v>
      </c>
      <c r="G1264" s="10">
        <f>tblSalaries[[#This Row],[clean Salary (in local currency)]]*VLOOKUP(tblSalaries[[#This Row],[Currency]],tblXrate[#Data],2,FALSE)/1000</f>
        <v>88</v>
      </c>
      <c r="H1264" t="s">
        <v>1347</v>
      </c>
      <c r="I1264" t="s">
        <v>52</v>
      </c>
      <c r="J1264" t="s">
        <v>15</v>
      </c>
      <c r="K1264" s="10" t="str">
        <f>VLOOKUP(tblSalaries[[#This Row],[Where do you work]],tblCountries[[Actual]:[Mapping2]],3,FALSE)</f>
        <v>USA</v>
      </c>
      <c r="L1264" t="s">
        <v>9</v>
      </c>
      <c r="M1264">
        <v>2</v>
      </c>
      <c r="N1264" s="10" t="str">
        <f>VLOOKUP(tblSalaries[[#This Row],[Years of Experience]],Table3[#Data],2,FALSE)</f>
        <v>1-3</v>
      </c>
      <c r="O1264" s="10">
        <f>VLOOKUP(tblSalaries[[#This Row],[How many hours of a day you work on Excel]],Table8[#Data],2,FALSE)</f>
        <v>5</v>
      </c>
    </row>
    <row r="1265" spans="2:15" ht="15" customHeight="1" x14ac:dyDescent="0.2">
      <c r="B1265" t="s">
        <v>3646</v>
      </c>
      <c r="C1265" s="1">
        <v>41065.170937499999</v>
      </c>
      <c r="D1265" s="4">
        <v>80000</v>
      </c>
      <c r="E1265">
        <v>80000</v>
      </c>
      <c r="F1265" t="s">
        <v>6</v>
      </c>
      <c r="G1265" s="10">
        <f>tblSalaries[[#This Row],[clean Salary (in local currency)]]*VLOOKUP(tblSalaries[[#This Row],[Currency]],tblXrate[#Data],2,FALSE)/1000</f>
        <v>80</v>
      </c>
      <c r="H1265" t="s">
        <v>1817</v>
      </c>
      <c r="I1265" t="s">
        <v>67</v>
      </c>
      <c r="J1265" t="s">
        <v>15</v>
      </c>
      <c r="K1265" s="10" t="str">
        <f>VLOOKUP(tblSalaries[[#This Row],[Where do you work]],tblCountries[[Actual]:[Mapping2]],3,FALSE)</f>
        <v>USA</v>
      </c>
      <c r="L1265" t="s">
        <v>18</v>
      </c>
      <c r="M1265">
        <v>2</v>
      </c>
      <c r="N1265" s="10" t="str">
        <f>VLOOKUP(tblSalaries[[#This Row],[Years of Experience]],Table3[#Data],2,FALSE)</f>
        <v>1-3</v>
      </c>
      <c r="O1265" s="10">
        <f>VLOOKUP(tblSalaries[[#This Row],[How many hours of a day you work on Excel]],Table8[#Data],2,FALSE)</f>
        <v>2.5</v>
      </c>
    </row>
    <row r="1266" spans="2:15" ht="15" customHeight="1" x14ac:dyDescent="0.2">
      <c r="B1266" t="s">
        <v>3784</v>
      </c>
      <c r="C1266" s="1">
        <v>41073.016331018516</v>
      </c>
      <c r="D1266" s="4">
        <v>80000</v>
      </c>
      <c r="E1266">
        <v>80000</v>
      </c>
      <c r="F1266" t="s">
        <v>6</v>
      </c>
      <c r="G1266" s="10">
        <f>tblSalaries[[#This Row],[clean Salary (in local currency)]]*VLOOKUP(tblSalaries[[#This Row],[Currency]],tblXrate[#Data],2,FALSE)/1000</f>
        <v>80</v>
      </c>
      <c r="H1266" t="s">
        <v>1921</v>
      </c>
      <c r="I1266" t="s">
        <v>52</v>
      </c>
      <c r="J1266" t="s">
        <v>15</v>
      </c>
      <c r="K1266" s="10" t="str">
        <f>VLOOKUP(tblSalaries[[#This Row],[Where do you work]],tblCountries[[Actual]:[Mapping2]],3,FALSE)</f>
        <v>USA</v>
      </c>
      <c r="L1266" t="s">
        <v>9</v>
      </c>
      <c r="M1266">
        <v>2</v>
      </c>
      <c r="N1266" s="10" t="str">
        <f>VLOOKUP(tblSalaries[[#This Row],[Years of Experience]],Table3[#Data],2,FALSE)</f>
        <v>1-3</v>
      </c>
      <c r="O1266" s="10">
        <f>VLOOKUP(tblSalaries[[#This Row],[How many hours of a day you work on Excel]],Table8[#Data],2,FALSE)</f>
        <v>5</v>
      </c>
    </row>
    <row r="1267" spans="2:15" ht="15" customHeight="1" x14ac:dyDescent="0.2">
      <c r="B1267" t="s">
        <v>3697</v>
      </c>
      <c r="C1267" s="1">
        <v>41067.638807870368</v>
      </c>
      <c r="D1267" s="4">
        <v>50000</v>
      </c>
      <c r="E1267">
        <v>50000</v>
      </c>
      <c r="F1267" t="s">
        <v>69</v>
      </c>
      <c r="G1267" s="10">
        <f>tblSalaries[[#This Row],[clean Salary (in local currency)]]*VLOOKUP(tblSalaries[[#This Row],[Currency]],tblXrate[#Data],2,FALSE)/1000</f>
        <v>78.808913603364203</v>
      </c>
      <c r="H1267" t="s">
        <v>200</v>
      </c>
      <c r="I1267" t="s">
        <v>20</v>
      </c>
      <c r="J1267" t="s">
        <v>71</v>
      </c>
      <c r="K1267" s="10" t="str">
        <f>VLOOKUP(tblSalaries[[#This Row],[Where do you work]],tblCountries[[Actual]:[Mapping2]],3,FALSE)</f>
        <v>UK</v>
      </c>
      <c r="L1267" t="s">
        <v>18</v>
      </c>
      <c r="M1267">
        <v>2</v>
      </c>
      <c r="N1267" s="10" t="str">
        <f>VLOOKUP(tblSalaries[[#This Row],[Years of Experience]],Table3[#Data],2,FALSE)</f>
        <v>1-3</v>
      </c>
      <c r="O1267" s="10">
        <f>VLOOKUP(tblSalaries[[#This Row],[How many hours of a day you work on Excel]],Table8[#Data],2,FALSE)</f>
        <v>2.5</v>
      </c>
    </row>
    <row r="1268" spans="2:15" ht="15" customHeight="1" x14ac:dyDescent="0.2">
      <c r="B1268" t="s">
        <v>3476</v>
      </c>
      <c r="C1268" s="1">
        <v>41059.939131944448</v>
      </c>
      <c r="D1268" s="4">
        <v>66000</v>
      </c>
      <c r="E1268">
        <v>66000</v>
      </c>
      <c r="F1268" t="s">
        <v>6</v>
      </c>
      <c r="G1268" s="10">
        <f>tblSalaries[[#This Row],[clean Salary (in local currency)]]*VLOOKUP(tblSalaries[[#This Row],[Currency]],tblXrate[#Data],2,FALSE)/1000</f>
        <v>66</v>
      </c>
      <c r="H1268" t="s">
        <v>1654</v>
      </c>
      <c r="I1268" t="s">
        <v>20</v>
      </c>
      <c r="J1268" t="s">
        <v>15</v>
      </c>
      <c r="K1268" s="10" t="str">
        <f>VLOOKUP(tblSalaries[[#This Row],[Where do you work]],tblCountries[[Actual]:[Mapping2]],3,FALSE)</f>
        <v>USA</v>
      </c>
      <c r="L1268" t="s">
        <v>9</v>
      </c>
      <c r="M1268">
        <v>2</v>
      </c>
      <c r="N1268" s="10" t="str">
        <f>VLOOKUP(tblSalaries[[#This Row],[Years of Experience]],Table3[#Data],2,FALSE)</f>
        <v>1-3</v>
      </c>
      <c r="O1268" s="10">
        <f>VLOOKUP(tblSalaries[[#This Row],[How many hours of a day you work on Excel]],Table8[#Data],2,FALSE)</f>
        <v>5</v>
      </c>
    </row>
    <row r="1269" spans="2:15" ht="15" customHeight="1" x14ac:dyDescent="0.2">
      <c r="B1269" t="s">
        <v>3732</v>
      </c>
      <c r="C1269" s="1">
        <v>41069.05259259259</v>
      </c>
      <c r="D1269" s="4">
        <v>65000</v>
      </c>
      <c r="E1269">
        <v>65000</v>
      </c>
      <c r="F1269" t="s">
        <v>6</v>
      </c>
      <c r="G1269" s="10">
        <f>tblSalaries[[#This Row],[clean Salary (in local currency)]]*VLOOKUP(tblSalaries[[#This Row],[Currency]],tblXrate[#Data],2,FALSE)/1000</f>
        <v>65</v>
      </c>
      <c r="H1269" t="s">
        <v>1884</v>
      </c>
      <c r="I1269" t="s">
        <v>52</v>
      </c>
      <c r="J1269" t="s">
        <v>15</v>
      </c>
      <c r="K1269" s="10" t="str">
        <f>VLOOKUP(tblSalaries[[#This Row],[Where do you work]],tblCountries[[Actual]:[Mapping2]],3,FALSE)</f>
        <v>USA</v>
      </c>
      <c r="L1269" t="s">
        <v>9</v>
      </c>
      <c r="M1269">
        <v>2</v>
      </c>
      <c r="N1269" s="10" t="str">
        <f>VLOOKUP(tblSalaries[[#This Row],[Years of Experience]],Table3[#Data],2,FALSE)</f>
        <v>1-3</v>
      </c>
      <c r="O1269" s="10">
        <f>VLOOKUP(tblSalaries[[#This Row],[How many hours of a day you work on Excel]],Table8[#Data],2,FALSE)</f>
        <v>5</v>
      </c>
    </row>
    <row r="1270" spans="2:15" ht="15" customHeight="1" x14ac:dyDescent="0.2">
      <c r="B1270" t="s">
        <v>3169</v>
      </c>
      <c r="C1270" s="1">
        <v>41057.961840277778</v>
      </c>
      <c r="D1270" s="4" t="s">
        <v>1332</v>
      </c>
      <c r="E1270">
        <v>216000</v>
      </c>
      <c r="F1270" t="s">
        <v>358</v>
      </c>
      <c r="G1270" s="10">
        <f>tblSalaries[[#This Row],[clean Salary (in local currency)]]*VLOOKUP(tblSalaries[[#This Row],[Currency]],tblXrate[#Data],2,FALSE)/1000</f>
        <v>58.799349940520109</v>
      </c>
      <c r="H1270" t="s">
        <v>466</v>
      </c>
      <c r="I1270" t="s">
        <v>20</v>
      </c>
      <c r="J1270" t="s">
        <v>359</v>
      </c>
      <c r="K1270" s="10" t="str">
        <f>VLOOKUP(tblSalaries[[#This Row],[Where do you work]],tblCountries[[Actual]:[Mapping2]],3,FALSE)</f>
        <v>Middle East</v>
      </c>
      <c r="L1270" t="s">
        <v>9</v>
      </c>
      <c r="M1270">
        <v>2</v>
      </c>
      <c r="N1270" s="10" t="str">
        <f>VLOOKUP(tblSalaries[[#This Row],[Years of Experience]],Table3[#Data],2,FALSE)</f>
        <v>1-3</v>
      </c>
      <c r="O1270" s="10">
        <f>VLOOKUP(tblSalaries[[#This Row],[How many hours of a day you work on Excel]],Table8[#Data],2,FALSE)</f>
        <v>5</v>
      </c>
    </row>
    <row r="1271" spans="2:15" ht="15" customHeight="1" x14ac:dyDescent="0.2">
      <c r="B1271" t="s">
        <v>2959</v>
      </c>
      <c r="C1271" s="1">
        <v>41057.306388888886</v>
      </c>
      <c r="D1271" s="4">
        <v>56600</v>
      </c>
      <c r="E1271">
        <v>56600</v>
      </c>
      <c r="F1271" t="s">
        <v>82</v>
      </c>
      <c r="G1271" s="10">
        <f>tblSalaries[[#This Row],[clean Salary (in local currency)]]*VLOOKUP(tblSalaries[[#This Row],[Currency]],tblXrate[#Data],2,FALSE)/1000</f>
        <v>57.726886552389189</v>
      </c>
      <c r="H1271" t="s">
        <v>1109</v>
      </c>
      <c r="I1271" t="s">
        <v>52</v>
      </c>
      <c r="J1271" t="s">
        <v>84</v>
      </c>
      <c r="K1271" s="10" t="str">
        <f>VLOOKUP(tblSalaries[[#This Row],[Where do you work]],tblCountries[[Actual]:[Mapping2]],3,FALSE)</f>
        <v>Australia &amp; NZ</v>
      </c>
      <c r="L1271" t="s">
        <v>18</v>
      </c>
      <c r="M1271">
        <v>2</v>
      </c>
      <c r="N1271" s="10" t="str">
        <f>VLOOKUP(tblSalaries[[#This Row],[Years of Experience]],Table3[#Data],2,FALSE)</f>
        <v>1-3</v>
      </c>
      <c r="O1271" s="10">
        <f>VLOOKUP(tblSalaries[[#This Row],[How many hours of a day you work on Excel]],Table8[#Data],2,FALSE)</f>
        <v>2.5</v>
      </c>
    </row>
    <row r="1272" spans="2:15" ht="15" customHeight="1" x14ac:dyDescent="0.2">
      <c r="B1272" t="s">
        <v>3401</v>
      </c>
      <c r="C1272" s="1">
        <v>41059.059328703705</v>
      </c>
      <c r="D1272" s="4">
        <v>57678.400000000001</v>
      </c>
      <c r="E1272">
        <v>57678</v>
      </c>
      <c r="F1272" t="s">
        <v>6</v>
      </c>
      <c r="G1272" s="10">
        <f>tblSalaries[[#This Row],[clean Salary (in local currency)]]*VLOOKUP(tblSalaries[[#This Row],[Currency]],tblXrate[#Data],2,FALSE)/1000</f>
        <v>57.677999999999997</v>
      </c>
      <c r="H1272" t="s">
        <v>14</v>
      </c>
      <c r="I1272" t="s">
        <v>20</v>
      </c>
      <c r="J1272" t="s">
        <v>15</v>
      </c>
      <c r="K1272" s="10" t="str">
        <f>VLOOKUP(tblSalaries[[#This Row],[Where do you work]],tblCountries[[Actual]:[Mapping2]],3,FALSE)</f>
        <v>USA</v>
      </c>
      <c r="L1272" t="s">
        <v>9</v>
      </c>
      <c r="M1272">
        <v>2</v>
      </c>
      <c r="N1272" s="10" t="str">
        <f>VLOOKUP(tblSalaries[[#This Row],[Years of Experience]],Table3[#Data],2,FALSE)</f>
        <v>1-3</v>
      </c>
      <c r="O1272" s="10">
        <f>VLOOKUP(tblSalaries[[#This Row],[How many hours of a day you work on Excel]],Table8[#Data],2,FALSE)</f>
        <v>5</v>
      </c>
    </row>
    <row r="1273" spans="2:15" ht="15" customHeight="1" x14ac:dyDescent="0.2">
      <c r="B1273" t="s">
        <v>3174</v>
      </c>
      <c r="C1273" s="1">
        <v>41057.970497685186</v>
      </c>
      <c r="D1273" s="4">
        <v>56000</v>
      </c>
      <c r="E1273">
        <v>56000</v>
      </c>
      <c r="F1273" t="s">
        <v>6</v>
      </c>
      <c r="G1273" s="10">
        <f>tblSalaries[[#This Row],[clean Salary (in local currency)]]*VLOOKUP(tblSalaries[[#This Row],[Currency]],tblXrate[#Data],2,FALSE)/1000</f>
        <v>56</v>
      </c>
      <c r="H1273" t="s">
        <v>20</v>
      </c>
      <c r="I1273" t="s">
        <v>20</v>
      </c>
      <c r="J1273" t="s">
        <v>15</v>
      </c>
      <c r="K1273" s="10" t="str">
        <f>VLOOKUP(tblSalaries[[#This Row],[Where do you work]],tblCountries[[Actual]:[Mapping2]],3,FALSE)</f>
        <v>USA</v>
      </c>
      <c r="L1273" t="s">
        <v>25</v>
      </c>
      <c r="M1273">
        <v>2</v>
      </c>
      <c r="N1273" s="10" t="str">
        <f>VLOOKUP(tblSalaries[[#This Row],[Years of Experience]],Table3[#Data],2,FALSE)</f>
        <v>1-3</v>
      </c>
      <c r="O1273" s="10">
        <f>VLOOKUP(tblSalaries[[#This Row],[How many hours of a day you work on Excel]],Table8[#Data],2,FALSE)</f>
        <v>1.5</v>
      </c>
    </row>
    <row r="1274" spans="2:15" ht="15" customHeight="1" x14ac:dyDescent="0.2">
      <c r="B1274" t="s">
        <v>3579</v>
      </c>
      <c r="C1274" s="1">
        <v>41062.100451388891</v>
      </c>
      <c r="D1274" s="4">
        <v>55000</v>
      </c>
      <c r="E1274">
        <v>55000</v>
      </c>
      <c r="F1274" t="s">
        <v>6</v>
      </c>
      <c r="G1274" s="10">
        <f>tblSalaries[[#This Row],[clean Salary (in local currency)]]*VLOOKUP(tblSalaries[[#This Row],[Currency]],tblXrate[#Data],2,FALSE)/1000</f>
        <v>55</v>
      </c>
      <c r="H1274" t="s">
        <v>207</v>
      </c>
      <c r="I1274" t="s">
        <v>20</v>
      </c>
      <c r="J1274" t="s">
        <v>15</v>
      </c>
      <c r="K1274" s="10" t="str">
        <f>VLOOKUP(tblSalaries[[#This Row],[Where do you work]],tblCountries[[Actual]:[Mapping2]],3,FALSE)</f>
        <v>USA</v>
      </c>
      <c r="L1274" t="s">
        <v>9</v>
      </c>
      <c r="M1274">
        <v>2</v>
      </c>
      <c r="N1274" s="10" t="str">
        <f>VLOOKUP(tblSalaries[[#This Row],[Years of Experience]],Table3[#Data],2,FALSE)</f>
        <v>1-3</v>
      </c>
      <c r="O1274" s="10">
        <f>VLOOKUP(tblSalaries[[#This Row],[How many hours of a day you work on Excel]],Table8[#Data],2,FALSE)</f>
        <v>5</v>
      </c>
    </row>
    <row r="1275" spans="2:15" ht="15" customHeight="1" x14ac:dyDescent="0.2">
      <c r="B1275" t="s">
        <v>2822</v>
      </c>
      <c r="C1275" s="1">
        <v>41055.961724537039</v>
      </c>
      <c r="D1275" s="4">
        <v>42000</v>
      </c>
      <c r="E1275">
        <v>42000</v>
      </c>
      <c r="F1275" t="s">
        <v>22</v>
      </c>
      <c r="G1275" s="10">
        <f>tblSalaries[[#This Row],[clean Salary (in local currency)]]*VLOOKUP(tblSalaries[[#This Row],[Currency]],tblXrate[#Data],2,FALSE)/1000</f>
        <v>53.356776437647525</v>
      </c>
      <c r="H1275" t="s">
        <v>43</v>
      </c>
      <c r="I1275" t="s">
        <v>279</v>
      </c>
      <c r="J1275" t="s">
        <v>96</v>
      </c>
      <c r="K1275" s="10" t="str">
        <f>VLOOKUP(tblSalaries[[#This Row],[Where do you work]],tblCountries[[Actual]:[Mapping2]],3,FALSE)</f>
        <v>EU-16</v>
      </c>
      <c r="L1275" t="s">
        <v>9</v>
      </c>
      <c r="M1275">
        <v>2</v>
      </c>
      <c r="N1275" s="10" t="str">
        <f>VLOOKUP(tblSalaries[[#This Row],[Years of Experience]],Table3[#Data],2,FALSE)</f>
        <v>1-3</v>
      </c>
      <c r="O1275" s="10">
        <f>VLOOKUP(tblSalaries[[#This Row],[How many hours of a day you work on Excel]],Table8[#Data],2,FALSE)</f>
        <v>5</v>
      </c>
    </row>
    <row r="1276" spans="2:15" ht="15" customHeight="1" x14ac:dyDescent="0.2">
      <c r="B1276" t="s">
        <v>3161</v>
      </c>
      <c r="C1276" s="1">
        <v>41057.95239583333</v>
      </c>
      <c r="D1276" s="4">
        <v>31763</v>
      </c>
      <c r="E1276">
        <v>31763</v>
      </c>
      <c r="F1276" t="s">
        <v>69</v>
      </c>
      <c r="G1276" s="10">
        <f>tblSalaries[[#This Row],[clean Salary (in local currency)]]*VLOOKUP(tblSalaries[[#This Row],[Currency]],tblXrate[#Data],2,FALSE)/1000</f>
        <v>50.064150455673143</v>
      </c>
      <c r="H1276" t="s">
        <v>1322</v>
      </c>
      <c r="I1276" t="s">
        <v>20</v>
      </c>
      <c r="J1276" t="s">
        <v>71</v>
      </c>
      <c r="K1276" s="10" t="str">
        <f>VLOOKUP(tblSalaries[[#This Row],[Where do you work]],tblCountries[[Actual]:[Mapping2]],3,FALSE)</f>
        <v>UK</v>
      </c>
      <c r="L1276" t="s">
        <v>18</v>
      </c>
      <c r="M1276">
        <v>2</v>
      </c>
      <c r="N1276" s="10" t="str">
        <f>VLOOKUP(tblSalaries[[#This Row],[Years of Experience]],Table3[#Data],2,FALSE)</f>
        <v>1-3</v>
      </c>
      <c r="O1276" s="10">
        <f>VLOOKUP(tblSalaries[[#This Row],[How many hours of a day you work on Excel]],Table8[#Data],2,FALSE)</f>
        <v>2.5</v>
      </c>
    </row>
    <row r="1277" spans="2:15" ht="15" customHeight="1" x14ac:dyDescent="0.2">
      <c r="B1277" t="s">
        <v>3252</v>
      </c>
      <c r="C1277" s="1">
        <v>41058.411134259259</v>
      </c>
      <c r="D1277" s="4" t="s">
        <v>1424</v>
      </c>
      <c r="E1277">
        <v>48000</v>
      </c>
      <c r="F1277" t="s">
        <v>82</v>
      </c>
      <c r="G1277" s="10">
        <f>tblSalaries[[#This Row],[clean Salary (in local currency)]]*VLOOKUP(tblSalaries[[#This Row],[Currency]],tblXrate[#Data],2,FALSE)/1000</f>
        <v>48.955663507326513</v>
      </c>
      <c r="H1277" t="s">
        <v>640</v>
      </c>
      <c r="I1277" t="s">
        <v>20</v>
      </c>
      <c r="J1277" t="s">
        <v>84</v>
      </c>
      <c r="K1277" s="10" t="str">
        <f>VLOOKUP(tblSalaries[[#This Row],[Where do you work]],tblCountries[[Actual]:[Mapping2]],3,FALSE)</f>
        <v>Australia &amp; NZ</v>
      </c>
      <c r="L1277" t="s">
        <v>25</v>
      </c>
      <c r="M1277">
        <v>2</v>
      </c>
      <c r="N1277" s="10" t="str">
        <f>VLOOKUP(tblSalaries[[#This Row],[Years of Experience]],Table3[#Data],2,FALSE)</f>
        <v>1-3</v>
      </c>
      <c r="O1277" s="10">
        <f>VLOOKUP(tblSalaries[[#This Row],[How many hours of a day you work on Excel]],Table8[#Data],2,FALSE)</f>
        <v>1.5</v>
      </c>
    </row>
    <row r="1278" spans="2:15" ht="15" customHeight="1" x14ac:dyDescent="0.2">
      <c r="B1278" t="s">
        <v>2564</v>
      </c>
      <c r="C1278" s="1">
        <v>41055.278460648151</v>
      </c>
      <c r="D1278" s="4">
        <v>45000</v>
      </c>
      <c r="E1278">
        <v>45000</v>
      </c>
      <c r="F1278" t="s">
        <v>6</v>
      </c>
      <c r="G1278" s="10">
        <f>tblSalaries[[#This Row],[clean Salary (in local currency)]]*VLOOKUP(tblSalaries[[#This Row],[Currency]],tblXrate[#Data],2,FALSE)/1000</f>
        <v>45</v>
      </c>
      <c r="H1278" t="s">
        <v>665</v>
      </c>
      <c r="I1278" t="s">
        <v>20</v>
      </c>
      <c r="J1278" t="s">
        <v>15</v>
      </c>
      <c r="K1278" s="10" t="str">
        <f>VLOOKUP(tblSalaries[[#This Row],[Where do you work]],tblCountries[[Actual]:[Mapping2]],3,FALSE)</f>
        <v>USA</v>
      </c>
      <c r="L1278" t="s">
        <v>9</v>
      </c>
      <c r="M1278">
        <v>2</v>
      </c>
      <c r="N1278" s="10" t="str">
        <f>VLOOKUP(tblSalaries[[#This Row],[Years of Experience]],Table3[#Data],2,FALSE)</f>
        <v>1-3</v>
      </c>
      <c r="O1278" s="10">
        <f>VLOOKUP(tblSalaries[[#This Row],[How many hours of a day you work on Excel]],Table8[#Data],2,FALSE)</f>
        <v>5</v>
      </c>
    </row>
    <row r="1279" spans="2:15" ht="15" customHeight="1" x14ac:dyDescent="0.2">
      <c r="B1279" t="s">
        <v>3693</v>
      </c>
      <c r="C1279" s="1">
        <v>41067.265474537038</v>
      </c>
      <c r="D1279" s="4" t="s">
        <v>1855</v>
      </c>
      <c r="E1279">
        <v>27000</v>
      </c>
      <c r="F1279" t="s">
        <v>69</v>
      </c>
      <c r="G1279" s="10">
        <f>tblSalaries[[#This Row],[clean Salary (in local currency)]]*VLOOKUP(tblSalaries[[#This Row],[Currency]],tblXrate[#Data],2,FALSE)/1000</f>
        <v>42.556813345816671</v>
      </c>
      <c r="H1279" t="s">
        <v>1856</v>
      </c>
      <c r="I1279" t="s">
        <v>20</v>
      </c>
      <c r="J1279" t="s">
        <v>71</v>
      </c>
      <c r="K1279" s="10" t="str">
        <f>VLOOKUP(tblSalaries[[#This Row],[Where do you work]],tblCountries[[Actual]:[Mapping2]],3,FALSE)</f>
        <v>UK</v>
      </c>
      <c r="L1279" t="s">
        <v>9</v>
      </c>
      <c r="M1279">
        <v>2</v>
      </c>
      <c r="N1279" s="10" t="str">
        <f>VLOOKUP(tblSalaries[[#This Row],[Years of Experience]],Table3[#Data],2,FALSE)</f>
        <v>1-3</v>
      </c>
      <c r="O1279" s="10">
        <f>VLOOKUP(tblSalaries[[#This Row],[How many hours of a day you work on Excel]],Table8[#Data],2,FALSE)</f>
        <v>5</v>
      </c>
    </row>
    <row r="1280" spans="2:15" ht="15" customHeight="1" x14ac:dyDescent="0.2">
      <c r="B1280" t="s">
        <v>3587</v>
      </c>
      <c r="C1280" s="1">
        <v>41062.271770833337</v>
      </c>
      <c r="D1280" s="4" t="s">
        <v>1756</v>
      </c>
      <c r="E1280">
        <v>42000</v>
      </c>
      <c r="F1280" t="s">
        <v>6</v>
      </c>
      <c r="G1280" s="10">
        <f>tblSalaries[[#This Row],[clean Salary (in local currency)]]*VLOOKUP(tblSalaries[[#This Row],[Currency]],tblXrate[#Data],2,FALSE)/1000</f>
        <v>42</v>
      </c>
      <c r="H1280" t="s">
        <v>1757</v>
      </c>
      <c r="I1280" t="s">
        <v>20</v>
      </c>
      <c r="J1280" t="s">
        <v>15</v>
      </c>
      <c r="K1280" s="10" t="str">
        <f>VLOOKUP(tblSalaries[[#This Row],[Where do you work]],tblCountries[[Actual]:[Mapping2]],3,FALSE)</f>
        <v>USA</v>
      </c>
      <c r="L1280" t="s">
        <v>9</v>
      </c>
      <c r="M1280">
        <v>2</v>
      </c>
      <c r="N1280" s="10" t="str">
        <f>VLOOKUP(tblSalaries[[#This Row],[Years of Experience]],Table3[#Data],2,FALSE)</f>
        <v>1-3</v>
      </c>
      <c r="O1280" s="10">
        <f>VLOOKUP(tblSalaries[[#This Row],[How many hours of a day you work on Excel]],Table8[#Data],2,FALSE)</f>
        <v>5</v>
      </c>
    </row>
    <row r="1281" spans="2:15" ht="15" customHeight="1" x14ac:dyDescent="0.2">
      <c r="B1281" t="s">
        <v>3432</v>
      </c>
      <c r="C1281" s="1">
        <v>41059.56722222222</v>
      </c>
      <c r="D1281" s="4">
        <v>41000</v>
      </c>
      <c r="E1281">
        <v>41000</v>
      </c>
      <c r="F1281" t="s">
        <v>6</v>
      </c>
      <c r="G1281" s="10">
        <f>tblSalaries[[#This Row],[clean Salary (in local currency)]]*VLOOKUP(tblSalaries[[#This Row],[Currency]],tblXrate[#Data],2,FALSE)/1000</f>
        <v>41</v>
      </c>
      <c r="H1281" t="s">
        <v>135</v>
      </c>
      <c r="I1281" t="s">
        <v>20</v>
      </c>
      <c r="J1281" t="s">
        <v>654</v>
      </c>
      <c r="K1281" s="10" t="str">
        <f>VLOOKUP(tblSalaries[[#This Row],[Where do you work]],tblCountries[[Actual]:[Mapping2]],3,FALSE)</f>
        <v>East&amp;South Asia</v>
      </c>
      <c r="L1281" t="s">
        <v>18</v>
      </c>
      <c r="M1281">
        <v>2</v>
      </c>
      <c r="N1281" s="10" t="str">
        <f>VLOOKUP(tblSalaries[[#This Row],[Years of Experience]],Table3[#Data],2,FALSE)</f>
        <v>1-3</v>
      </c>
      <c r="O1281" s="10">
        <f>VLOOKUP(tblSalaries[[#This Row],[How many hours of a day you work on Excel]],Table8[#Data],2,FALSE)</f>
        <v>2.5</v>
      </c>
    </row>
    <row r="1282" spans="2:15" ht="15" customHeight="1" x14ac:dyDescent="0.2">
      <c r="B1282" t="s">
        <v>3212</v>
      </c>
      <c r="C1282" s="1">
        <v>41058.092037037037</v>
      </c>
      <c r="D1282" s="4" t="s">
        <v>1382</v>
      </c>
      <c r="E1282">
        <v>26000</v>
      </c>
      <c r="F1282" t="s">
        <v>69</v>
      </c>
      <c r="G1282" s="10">
        <f>tblSalaries[[#This Row],[clean Salary (in local currency)]]*VLOOKUP(tblSalaries[[#This Row],[Currency]],tblXrate[#Data],2,FALSE)/1000</f>
        <v>40.980635073749383</v>
      </c>
      <c r="H1282" t="s">
        <v>207</v>
      </c>
      <c r="I1282" t="s">
        <v>20</v>
      </c>
      <c r="J1282" t="s">
        <v>71</v>
      </c>
      <c r="K1282" s="10" t="str">
        <f>VLOOKUP(tblSalaries[[#This Row],[Where do you work]],tblCountries[[Actual]:[Mapping2]],3,FALSE)</f>
        <v>UK</v>
      </c>
      <c r="L1282" t="s">
        <v>9</v>
      </c>
      <c r="M1282">
        <v>2</v>
      </c>
      <c r="N1282" s="10" t="str">
        <f>VLOOKUP(tblSalaries[[#This Row],[Years of Experience]],Table3[#Data],2,FALSE)</f>
        <v>1-3</v>
      </c>
      <c r="O1282" s="10">
        <f>VLOOKUP(tblSalaries[[#This Row],[How many hours of a day you work on Excel]],Table8[#Data],2,FALSE)</f>
        <v>5</v>
      </c>
    </row>
    <row r="1283" spans="2:15" ht="15" customHeight="1" x14ac:dyDescent="0.2">
      <c r="B1283" t="s">
        <v>3315</v>
      </c>
      <c r="C1283" s="1">
        <v>41058.720289351855</v>
      </c>
      <c r="D1283" s="4" t="s">
        <v>1382</v>
      </c>
      <c r="E1283">
        <v>26000</v>
      </c>
      <c r="F1283" t="s">
        <v>69</v>
      </c>
      <c r="G1283" s="10">
        <f>tblSalaries[[#This Row],[clean Salary (in local currency)]]*VLOOKUP(tblSalaries[[#This Row],[Currency]],tblXrate[#Data],2,FALSE)/1000</f>
        <v>40.980635073749383</v>
      </c>
      <c r="H1283" t="s">
        <v>1500</v>
      </c>
      <c r="I1283" t="s">
        <v>20</v>
      </c>
      <c r="J1283" t="s">
        <v>71</v>
      </c>
      <c r="K1283" s="10" t="str">
        <f>VLOOKUP(tblSalaries[[#This Row],[Where do you work]],tblCountries[[Actual]:[Mapping2]],3,FALSE)</f>
        <v>UK</v>
      </c>
      <c r="L1283" t="s">
        <v>9</v>
      </c>
      <c r="M1283">
        <v>2</v>
      </c>
      <c r="N1283" s="10" t="str">
        <f>VLOOKUP(tblSalaries[[#This Row],[Years of Experience]],Table3[#Data],2,FALSE)</f>
        <v>1-3</v>
      </c>
      <c r="O1283" s="10">
        <f>VLOOKUP(tblSalaries[[#This Row],[How many hours of a day you work on Excel]],Table8[#Data],2,FALSE)</f>
        <v>5</v>
      </c>
    </row>
    <row r="1284" spans="2:15" ht="15" customHeight="1" x14ac:dyDescent="0.2">
      <c r="B1284" t="s">
        <v>3126</v>
      </c>
      <c r="C1284" s="1">
        <v>41057.807974537034</v>
      </c>
      <c r="D1284" s="4">
        <v>40000</v>
      </c>
      <c r="E1284">
        <v>40000</v>
      </c>
      <c r="F1284" t="s">
        <v>6</v>
      </c>
      <c r="G1284" s="10">
        <f>tblSalaries[[#This Row],[clean Salary (in local currency)]]*VLOOKUP(tblSalaries[[#This Row],[Currency]],tblXrate[#Data],2,FALSE)/1000</f>
        <v>40</v>
      </c>
      <c r="H1284" t="s">
        <v>279</v>
      </c>
      <c r="I1284" t="s">
        <v>279</v>
      </c>
      <c r="J1284" t="s">
        <v>8</v>
      </c>
      <c r="K1284" s="10" t="str">
        <f>VLOOKUP(tblSalaries[[#This Row],[Where do you work]],tblCountries[[Actual]:[Mapping2]],3,FALSE)</f>
        <v>India</v>
      </c>
      <c r="L1284" t="s">
        <v>18</v>
      </c>
      <c r="M1284">
        <v>2</v>
      </c>
      <c r="N1284" s="10" t="str">
        <f>VLOOKUP(tblSalaries[[#This Row],[Years of Experience]],Table3[#Data],2,FALSE)</f>
        <v>1-3</v>
      </c>
      <c r="O1284" s="10">
        <f>VLOOKUP(tblSalaries[[#This Row],[How many hours of a day you work on Excel]],Table8[#Data],2,FALSE)</f>
        <v>2.5</v>
      </c>
    </row>
    <row r="1285" spans="2:15" ht="15" customHeight="1" x14ac:dyDescent="0.2">
      <c r="B1285" t="s">
        <v>3758</v>
      </c>
      <c r="C1285" s="1">
        <v>41071.877500000002</v>
      </c>
      <c r="D1285" s="4">
        <v>40000</v>
      </c>
      <c r="E1285">
        <v>40000</v>
      </c>
      <c r="F1285" t="s">
        <v>6</v>
      </c>
      <c r="G1285" s="10">
        <f>tblSalaries[[#This Row],[clean Salary (in local currency)]]*VLOOKUP(tblSalaries[[#This Row],[Currency]],tblXrate[#Data],2,FALSE)/1000</f>
        <v>40</v>
      </c>
      <c r="H1285" t="s">
        <v>811</v>
      </c>
      <c r="I1285" t="s">
        <v>20</v>
      </c>
      <c r="J1285" t="s">
        <v>15</v>
      </c>
      <c r="K1285" s="10" t="str">
        <f>VLOOKUP(tblSalaries[[#This Row],[Where do you work]],tblCountries[[Actual]:[Mapping2]],3,FALSE)</f>
        <v>USA</v>
      </c>
      <c r="L1285" t="s">
        <v>18</v>
      </c>
      <c r="M1285">
        <v>2</v>
      </c>
      <c r="N1285" s="10" t="str">
        <f>VLOOKUP(tblSalaries[[#This Row],[Years of Experience]],Table3[#Data],2,FALSE)</f>
        <v>1-3</v>
      </c>
      <c r="O1285" s="10">
        <f>VLOOKUP(tblSalaries[[#This Row],[How many hours of a day you work on Excel]],Table8[#Data],2,FALSE)</f>
        <v>2.5</v>
      </c>
    </row>
    <row r="1286" spans="2:15" ht="15" customHeight="1" x14ac:dyDescent="0.2">
      <c r="B1286" t="s">
        <v>3533</v>
      </c>
      <c r="C1286" s="1">
        <v>41060.964675925927</v>
      </c>
      <c r="D1286" s="4" t="s">
        <v>1251</v>
      </c>
      <c r="E1286">
        <v>25000</v>
      </c>
      <c r="F1286" t="s">
        <v>69</v>
      </c>
      <c r="G1286" s="10">
        <f>tblSalaries[[#This Row],[clean Salary (in local currency)]]*VLOOKUP(tblSalaries[[#This Row],[Currency]],tblXrate[#Data],2,FALSE)/1000</f>
        <v>39.404456801682102</v>
      </c>
      <c r="H1286" t="s">
        <v>1711</v>
      </c>
      <c r="I1286" t="s">
        <v>3999</v>
      </c>
      <c r="J1286" t="s">
        <v>71</v>
      </c>
      <c r="K1286" s="10" t="str">
        <f>VLOOKUP(tblSalaries[[#This Row],[Where do you work]],tblCountries[[Actual]:[Mapping2]],3,FALSE)</f>
        <v>UK</v>
      </c>
      <c r="L1286" t="s">
        <v>9</v>
      </c>
      <c r="M1286">
        <v>2</v>
      </c>
      <c r="N1286" s="10" t="str">
        <f>VLOOKUP(tblSalaries[[#This Row],[Years of Experience]],Table3[#Data],2,FALSE)</f>
        <v>1-3</v>
      </c>
      <c r="O1286" s="10">
        <f>VLOOKUP(tblSalaries[[#This Row],[How many hours of a day you work on Excel]],Table8[#Data],2,FALSE)</f>
        <v>5</v>
      </c>
    </row>
    <row r="1287" spans="2:15" ht="15" customHeight="1" x14ac:dyDescent="0.2">
      <c r="B1287" t="s">
        <v>2834</v>
      </c>
      <c r="C1287" s="1">
        <v>41056.008946759262</v>
      </c>
      <c r="D1287" s="4">
        <v>30000</v>
      </c>
      <c r="E1287">
        <v>30000</v>
      </c>
      <c r="F1287" t="s">
        <v>6</v>
      </c>
      <c r="G1287" s="10">
        <f>tblSalaries[[#This Row],[clean Salary (in local currency)]]*VLOOKUP(tblSalaries[[#This Row],[Currency]],tblXrate[#Data],2,FALSE)/1000</f>
        <v>30</v>
      </c>
      <c r="H1287" t="s">
        <v>721</v>
      </c>
      <c r="I1287" t="s">
        <v>3999</v>
      </c>
      <c r="J1287" t="s">
        <v>8</v>
      </c>
      <c r="K1287" s="10" t="str">
        <f>VLOOKUP(tblSalaries[[#This Row],[Where do you work]],tblCountries[[Actual]:[Mapping2]],3,FALSE)</f>
        <v>India</v>
      </c>
      <c r="L1287" t="s">
        <v>9</v>
      </c>
      <c r="M1287">
        <v>2</v>
      </c>
      <c r="N1287" s="10" t="str">
        <f>VLOOKUP(tblSalaries[[#This Row],[Years of Experience]],Table3[#Data],2,FALSE)</f>
        <v>1-3</v>
      </c>
      <c r="O1287" s="10">
        <f>VLOOKUP(tblSalaries[[#This Row],[How many hours of a day you work on Excel]],Table8[#Data],2,FALSE)</f>
        <v>5</v>
      </c>
    </row>
    <row r="1288" spans="2:15" ht="15" customHeight="1" x14ac:dyDescent="0.2">
      <c r="B1288" t="s">
        <v>3413</v>
      </c>
      <c r="C1288" s="1">
        <v>41059.139085648145</v>
      </c>
      <c r="D1288" s="4" t="s">
        <v>1591</v>
      </c>
      <c r="E1288">
        <v>24000</v>
      </c>
      <c r="F1288" t="s">
        <v>6</v>
      </c>
      <c r="G1288" s="10">
        <f>tblSalaries[[#This Row],[clean Salary (in local currency)]]*VLOOKUP(tblSalaries[[#This Row],[Currency]],tblXrate[#Data],2,FALSE)/1000</f>
        <v>24</v>
      </c>
      <c r="H1288" t="s">
        <v>1592</v>
      </c>
      <c r="I1288" t="s">
        <v>488</v>
      </c>
      <c r="J1288" t="s">
        <v>15</v>
      </c>
      <c r="K1288" s="10" t="str">
        <f>VLOOKUP(tblSalaries[[#This Row],[Where do you work]],tblCountries[[Actual]:[Mapping2]],3,FALSE)</f>
        <v>USA</v>
      </c>
      <c r="L1288" t="s">
        <v>25</v>
      </c>
      <c r="M1288">
        <v>2</v>
      </c>
      <c r="N1288" s="10" t="str">
        <f>VLOOKUP(tblSalaries[[#This Row],[Years of Experience]],Table3[#Data],2,FALSE)</f>
        <v>1-3</v>
      </c>
      <c r="O1288" s="10">
        <f>VLOOKUP(tblSalaries[[#This Row],[How many hours of a day you work on Excel]],Table8[#Data],2,FALSE)</f>
        <v>1.5</v>
      </c>
    </row>
    <row r="1289" spans="2:15" ht="15" customHeight="1" x14ac:dyDescent="0.2">
      <c r="B1289" t="s">
        <v>2996</v>
      </c>
      <c r="C1289" s="1">
        <v>41057.481307870374</v>
      </c>
      <c r="D1289" s="4" t="s">
        <v>1114</v>
      </c>
      <c r="E1289">
        <v>70000</v>
      </c>
      <c r="F1289" t="s">
        <v>82</v>
      </c>
      <c r="G1289" s="10">
        <f>tblSalaries[[#This Row],[clean Salary (in local currency)]]*VLOOKUP(tblSalaries[[#This Row],[Currency]],tblXrate[#Data],2,FALSE)/1000</f>
        <v>71.393675948184509</v>
      </c>
      <c r="H1289" t="s">
        <v>139</v>
      </c>
      <c r="I1289" t="s">
        <v>4001</v>
      </c>
      <c r="J1289" t="s">
        <v>84</v>
      </c>
      <c r="K1289" s="10" t="str">
        <f>VLOOKUP(tblSalaries[[#This Row],[Where do you work]],tblCountries[[Actual]:[Mapping2]],3,FALSE)</f>
        <v>Australia &amp; NZ</v>
      </c>
      <c r="L1289" t="s">
        <v>13</v>
      </c>
      <c r="M1289">
        <v>2</v>
      </c>
      <c r="N1289" s="10" t="str">
        <f>VLOOKUP(tblSalaries[[#This Row],[Years of Experience]],Table3[#Data],2,FALSE)</f>
        <v>1-3</v>
      </c>
      <c r="O1289" s="10">
        <f>VLOOKUP(tblSalaries[[#This Row],[How many hours of a day you work on Excel]],Table8[#Data],2,FALSE)</f>
        <v>8</v>
      </c>
    </row>
    <row r="1290" spans="2:15" ht="15" customHeight="1" x14ac:dyDescent="0.2">
      <c r="B1290" t="s">
        <v>3695</v>
      </c>
      <c r="C1290" s="1">
        <v>41067.392881944441</v>
      </c>
      <c r="D1290" s="4">
        <v>70000</v>
      </c>
      <c r="E1290">
        <v>70000</v>
      </c>
      <c r="F1290" t="s">
        <v>86</v>
      </c>
      <c r="G1290" s="10">
        <f>tblSalaries[[#This Row],[clean Salary (in local currency)]]*VLOOKUP(tblSalaries[[#This Row],[Currency]],tblXrate[#Data],2,FALSE)/1000</f>
        <v>68.835306612122878</v>
      </c>
      <c r="H1290" t="s">
        <v>14</v>
      </c>
      <c r="I1290" t="s">
        <v>20</v>
      </c>
      <c r="J1290" t="s">
        <v>88</v>
      </c>
      <c r="K1290" s="10" t="str">
        <f>VLOOKUP(tblSalaries[[#This Row],[Where do you work]],tblCountries[[Actual]:[Mapping2]],3,FALSE)</f>
        <v>Canada</v>
      </c>
      <c r="L1290" t="s">
        <v>13</v>
      </c>
      <c r="M1290">
        <v>2</v>
      </c>
      <c r="N1290" s="10" t="str">
        <f>VLOOKUP(tblSalaries[[#This Row],[Years of Experience]],Table3[#Data],2,FALSE)</f>
        <v>1-3</v>
      </c>
      <c r="O1290" s="10">
        <f>VLOOKUP(tblSalaries[[#This Row],[How many hours of a day you work on Excel]],Table8[#Data],2,FALSE)</f>
        <v>8</v>
      </c>
    </row>
    <row r="1291" spans="2:15" ht="15" customHeight="1" x14ac:dyDescent="0.2">
      <c r="B1291" t="s">
        <v>3718</v>
      </c>
      <c r="C1291" s="1">
        <v>41068.613252314812</v>
      </c>
      <c r="D1291" s="4">
        <v>60000</v>
      </c>
      <c r="E1291">
        <v>60000</v>
      </c>
      <c r="F1291" t="s">
        <v>6</v>
      </c>
      <c r="G1291" s="10">
        <f>tblSalaries[[#This Row],[clean Salary (in local currency)]]*VLOOKUP(tblSalaries[[#This Row],[Currency]],tblXrate[#Data],2,FALSE)/1000</f>
        <v>60</v>
      </c>
      <c r="H1291" t="s">
        <v>1875</v>
      </c>
      <c r="I1291" t="s">
        <v>52</v>
      </c>
      <c r="J1291" t="s">
        <v>15</v>
      </c>
      <c r="K1291" s="10" t="str">
        <f>VLOOKUP(tblSalaries[[#This Row],[Where do you work]],tblCountries[[Actual]:[Mapping2]],3,FALSE)</f>
        <v>USA</v>
      </c>
      <c r="L1291" t="s">
        <v>13</v>
      </c>
      <c r="M1291">
        <v>2</v>
      </c>
      <c r="N1291" s="10" t="str">
        <f>VLOOKUP(tblSalaries[[#This Row],[Years of Experience]],Table3[#Data],2,FALSE)</f>
        <v>1-3</v>
      </c>
      <c r="O1291" s="10">
        <f>VLOOKUP(tblSalaries[[#This Row],[How many hours of a day you work on Excel]],Table8[#Data],2,FALSE)</f>
        <v>8</v>
      </c>
    </row>
    <row r="1292" spans="2:15" ht="15" customHeight="1" x14ac:dyDescent="0.2">
      <c r="B1292" t="s">
        <v>3719</v>
      </c>
      <c r="C1292" s="1">
        <v>41068.613657407404</v>
      </c>
      <c r="D1292" s="4">
        <v>60000</v>
      </c>
      <c r="E1292">
        <v>60000</v>
      </c>
      <c r="F1292" t="s">
        <v>6</v>
      </c>
      <c r="G1292" s="10">
        <f>tblSalaries[[#This Row],[clean Salary (in local currency)]]*VLOOKUP(tblSalaries[[#This Row],[Currency]],tblXrate[#Data],2,FALSE)/1000</f>
        <v>60</v>
      </c>
      <c r="H1292" t="s">
        <v>1875</v>
      </c>
      <c r="I1292" t="s">
        <v>52</v>
      </c>
      <c r="J1292" t="s">
        <v>15</v>
      </c>
      <c r="K1292" s="10" t="str">
        <f>VLOOKUP(tblSalaries[[#This Row],[Where do you work]],tblCountries[[Actual]:[Mapping2]],3,FALSE)</f>
        <v>USA</v>
      </c>
      <c r="L1292" t="s">
        <v>13</v>
      </c>
      <c r="M1292">
        <v>2</v>
      </c>
      <c r="N1292" s="10" t="str">
        <f>VLOOKUP(tblSalaries[[#This Row],[Years of Experience]],Table3[#Data],2,FALSE)</f>
        <v>1-3</v>
      </c>
      <c r="O1292" s="10">
        <f>VLOOKUP(tblSalaries[[#This Row],[How many hours of a day you work on Excel]],Table8[#Data],2,FALSE)</f>
        <v>8</v>
      </c>
    </row>
    <row r="1293" spans="2:15" ht="15" customHeight="1" x14ac:dyDescent="0.2">
      <c r="B1293" t="s">
        <v>3572</v>
      </c>
      <c r="C1293" s="1">
        <v>41061.8596412037</v>
      </c>
      <c r="D1293" s="4">
        <v>50000</v>
      </c>
      <c r="E1293">
        <v>50000</v>
      </c>
      <c r="F1293" t="s">
        <v>6</v>
      </c>
      <c r="G1293" s="10">
        <f>tblSalaries[[#This Row],[clean Salary (in local currency)]]*VLOOKUP(tblSalaries[[#This Row],[Currency]],tblXrate[#Data],2,FALSE)/1000</f>
        <v>50</v>
      </c>
      <c r="H1293" t="s">
        <v>481</v>
      </c>
      <c r="I1293" t="s">
        <v>20</v>
      </c>
      <c r="J1293" t="s">
        <v>15</v>
      </c>
      <c r="K1293" s="10" t="str">
        <f>VLOOKUP(tblSalaries[[#This Row],[Where do you work]],tblCountries[[Actual]:[Mapping2]],3,FALSE)</f>
        <v>USA</v>
      </c>
      <c r="L1293" t="s">
        <v>13</v>
      </c>
      <c r="M1293">
        <v>2</v>
      </c>
      <c r="N1293" s="10" t="str">
        <f>VLOOKUP(tblSalaries[[#This Row],[Years of Experience]],Table3[#Data],2,FALSE)</f>
        <v>1-3</v>
      </c>
      <c r="O1293" s="10">
        <f>VLOOKUP(tblSalaries[[#This Row],[How many hours of a day you work on Excel]],Table8[#Data],2,FALSE)</f>
        <v>8</v>
      </c>
    </row>
    <row r="1294" spans="2:15" ht="15" customHeight="1" x14ac:dyDescent="0.2">
      <c r="B1294" t="s">
        <v>3037</v>
      </c>
      <c r="C1294" s="1">
        <v>41057.592268518521</v>
      </c>
      <c r="D1294" s="4" t="s">
        <v>1191</v>
      </c>
      <c r="E1294">
        <v>1200000</v>
      </c>
      <c r="F1294" t="s">
        <v>40</v>
      </c>
      <c r="G1294" s="10">
        <f>tblSalaries[[#This Row],[clean Salary (in local currency)]]*VLOOKUP(tblSalaries[[#This Row],[Currency]],tblXrate[#Data],2,FALSE)/1000</f>
        <v>21.369500024931082</v>
      </c>
      <c r="H1294" t="s">
        <v>939</v>
      </c>
      <c r="I1294" t="s">
        <v>52</v>
      </c>
      <c r="J1294" t="s">
        <v>8</v>
      </c>
      <c r="K1294" s="10" t="str">
        <f>VLOOKUP(tblSalaries[[#This Row],[Where do you work]],tblCountries[[Actual]:[Mapping2]],3,FALSE)</f>
        <v>India</v>
      </c>
      <c r="L1294" t="s">
        <v>18</v>
      </c>
      <c r="M1294">
        <v>2</v>
      </c>
      <c r="N1294" s="10" t="str">
        <f>VLOOKUP(tblSalaries[[#This Row],[Years of Experience]],Table3[#Data],2,FALSE)</f>
        <v>1-3</v>
      </c>
      <c r="O1294" s="10">
        <f>VLOOKUP(tblSalaries[[#This Row],[How many hours of a day you work on Excel]],Table8[#Data],2,FALSE)</f>
        <v>2.5</v>
      </c>
    </row>
    <row r="1295" spans="2:15" ht="15" customHeight="1" x14ac:dyDescent="0.2">
      <c r="B1295" t="s">
        <v>3704</v>
      </c>
      <c r="C1295" s="1">
        <v>41067.981516203705</v>
      </c>
      <c r="D1295" s="4">
        <v>45000</v>
      </c>
      <c r="E1295">
        <v>45000</v>
      </c>
      <c r="F1295" t="s">
        <v>6</v>
      </c>
      <c r="G1295" s="10">
        <f>tblSalaries[[#This Row],[clean Salary (in local currency)]]*VLOOKUP(tblSalaries[[#This Row],[Currency]],tblXrate[#Data],2,FALSE)/1000</f>
        <v>45</v>
      </c>
      <c r="H1295" t="s">
        <v>1865</v>
      </c>
      <c r="I1295" t="s">
        <v>20</v>
      </c>
      <c r="J1295" t="s">
        <v>15</v>
      </c>
      <c r="K1295" s="10" t="str">
        <f>VLOOKUP(tblSalaries[[#This Row],[Where do you work]],tblCountries[[Actual]:[Mapping2]],3,FALSE)</f>
        <v>USA</v>
      </c>
      <c r="L1295" t="s">
        <v>13</v>
      </c>
      <c r="M1295">
        <v>2</v>
      </c>
      <c r="N1295" s="10" t="str">
        <f>VLOOKUP(tblSalaries[[#This Row],[Years of Experience]],Table3[#Data],2,FALSE)</f>
        <v>1-3</v>
      </c>
      <c r="O1295" s="10">
        <f>VLOOKUP(tblSalaries[[#This Row],[How many hours of a day you work on Excel]],Table8[#Data],2,FALSE)</f>
        <v>8</v>
      </c>
    </row>
    <row r="1296" spans="2:15" ht="15" customHeight="1" x14ac:dyDescent="0.2">
      <c r="B1296" t="s">
        <v>3454</v>
      </c>
      <c r="C1296" s="1">
        <v>41059.76116898148</v>
      </c>
      <c r="D1296" s="4">
        <v>42000</v>
      </c>
      <c r="E1296">
        <v>42000</v>
      </c>
      <c r="F1296" t="s">
        <v>6</v>
      </c>
      <c r="G1296" s="10">
        <f>tblSalaries[[#This Row],[clean Salary (in local currency)]]*VLOOKUP(tblSalaries[[#This Row],[Currency]],tblXrate[#Data],2,FALSE)/1000</f>
        <v>42</v>
      </c>
      <c r="H1296" t="s">
        <v>1634</v>
      </c>
      <c r="I1296" t="s">
        <v>20</v>
      </c>
      <c r="J1296" t="s">
        <v>15</v>
      </c>
      <c r="K1296" s="10" t="str">
        <f>VLOOKUP(tblSalaries[[#This Row],[Where do you work]],tblCountries[[Actual]:[Mapping2]],3,FALSE)</f>
        <v>USA</v>
      </c>
      <c r="L1296" t="s">
        <v>13</v>
      </c>
      <c r="M1296">
        <v>2</v>
      </c>
      <c r="N1296" s="10" t="str">
        <f>VLOOKUP(tblSalaries[[#This Row],[Years of Experience]],Table3[#Data],2,FALSE)</f>
        <v>1-3</v>
      </c>
      <c r="O1296" s="10">
        <f>VLOOKUP(tblSalaries[[#This Row],[How many hours of a day you work on Excel]],Table8[#Data],2,FALSE)</f>
        <v>8</v>
      </c>
    </row>
    <row r="1297" spans="2:15" ht="15" customHeight="1" x14ac:dyDescent="0.2">
      <c r="B1297" t="s">
        <v>2857</v>
      </c>
      <c r="C1297" s="1">
        <v>41056.262280092589</v>
      </c>
      <c r="D1297" s="4">
        <v>40000</v>
      </c>
      <c r="E1297">
        <v>40000</v>
      </c>
      <c r="F1297" t="s">
        <v>6</v>
      </c>
      <c r="G1297" s="10">
        <f>tblSalaries[[#This Row],[clean Salary (in local currency)]]*VLOOKUP(tblSalaries[[#This Row],[Currency]],tblXrate[#Data],2,FALSE)/1000</f>
        <v>40</v>
      </c>
      <c r="H1297" t="s">
        <v>995</v>
      </c>
      <c r="I1297" t="s">
        <v>20</v>
      </c>
      <c r="J1297" t="s">
        <v>15</v>
      </c>
      <c r="K1297" s="10" t="str">
        <f>VLOOKUP(tblSalaries[[#This Row],[Where do you work]],tblCountries[[Actual]:[Mapping2]],3,FALSE)</f>
        <v>USA</v>
      </c>
      <c r="L1297" t="s">
        <v>13</v>
      </c>
      <c r="M1297">
        <v>2</v>
      </c>
      <c r="N1297" s="10" t="str">
        <f>VLOOKUP(tblSalaries[[#This Row],[Years of Experience]],Table3[#Data],2,FALSE)</f>
        <v>1-3</v>
      </c>
      <c r="O1297" s="10">
        <f>VLOOKUP(tblSalaries[[#This Row],[How many hours of a day you work on Excel]],Table8[#Data],2,FALSE)</f>
        <v>8</v>
      </c>
    </row>
    <row r="1298" spans="2:15" ht="15" customHeight="1" x14ac:dyDescent="0.2">
      <c r="B1298" t="s">
        <v>3680</v>
      </c>
      <c r="C1298" s="1">
        <v>41066.473009259258</v>
      </c>
      <c r="D1298" s="4">
        <v>36000</v>
      </c>
      <c r="E1298">
        <v>36000</v>
      </c>
      <c r="F1298" t="s">
        <v>86</v>
      </c>
      <c r="G1298" s="10">
        <f>tblSalaries[[#This Row],[clean Salary (in local currency)]]*VLOOKUP(tblSalaries[[#This Row],[Currency]],tblXrate[#Data],2,FALSE)/1000</f>
        <v>35.401014829091764</v>
      </c>
      <c r="H1298" t="s">
        <v>1845</v>
      </c>
      <c r="I1298" t="s">
        <v>20</v>
      </c>
      <c r="J1298" t="s">
        <v>88</v>
      </c>
      <c r="K1298" s="10" t="str">
        <f>VLOOKUP(tblSalaries[[#This Row],[Where do you work]],tblCountries[[Actual]:[Mapping2]],3,FALSE)</f>
        <v>Canada</v>
      </c>
      <c r="L1298" t="s">
        <v>13</v>
      </c>
      <c r="M1298">
        <v>2</v>
      </c>
      <c r="N1298" s="10" t="str">
        <f>VLOOKUP(tblSalaries[[#This Row],[Years of Experience]],Table3[#Data],2,FALSE)</f>
        <v>1-3</v>
      </c>
      <c r="O1298" s="10">
        <f>VLOOKUP(tblSalaries[[#This Row],[How many hours of a day you work on Excel]],Table8[#Data],2,FALSE)</f>
        <v>8</v>
      </c>
    </row>
    <row r="1299" spans="2:15" ht="15" customHeight="1" x14ac:dyDescent="0.2">
      <c r="B1299" t="s">
        <v>3761</v>
      </c>
      <c r="C1299" s="1">
        <v>41071.931539351855</v>
      </c>
      <c r="D1299" s="4">
        <v>33600</v>
      </c>
      <c r="E1299">
        <v>33600</v>
      </c>
      <c r="F1299" t="s">
        <v>6</v>
      </c>
      <c r="G1299" s="10">
        <f>tblSalaries[[#This Row],[clean Salary (in local currency)]]*VLOOKUP(tblSalaries[[#This Row],[Currency]],tblXrate[#Data],2,FALSE)/1000</f>
        <v>33.6</v>
      </c>
      <c r="H1299" t="s">
        <v>749</v>
      </c>
      <c r="I1299" t="s">
        <v>20</v>
      </c>
      <c r="J1299" t="s">
        <v>171</v>
      </c>
      <c r="K1299" s="10" t="str">
        <f>VLOOKUP(tblSalaries[[#This Row],[Where do you work]],tblCountries[[Actual]:[Mapping2]],3,FALSE)</f>
        <v>East&amp;South Asia</v>
      </c>
      <c r="L1299" t="s">
        <v>13</v>
      </c>
      <c r="M1299">
        <v>2</v>
      </c>
      <c r="N1299" s="10" t="str">
        <f>VLOOKUP(tblSalaries[[#This Row],[Years of Experience]],Table3[#Data],2,FALSE)</f>
        <v>1-3</v>
      </c>
      <c r="O1299" s="10">
        <f>VLOOKUP(tblSalaries[[#This Row],[How many hours of a day you work on Excel]],Table8[#Data],2,FALSE)</f>
        <v>8</v>
      </c>
    </row>
    <row r="1300" spans="2:15" ht="15" customHeight="1" x14ac:dyDescent="0.2">
      <c r="B1300" t="s">
        <v>3762</v>
      </c>
      <c r="C1300" s="1">
        <v>41071.931944444441</v>
      </c>
      <c r="D1300" s="4">
        <v>33600</v>
      </c>
      <c r="E1300">
        <v>33600</v>
      </c>
      <c r="F1300" t="s">
        <v>6</v>
      </c>
      <c r="G1300" s="10">
        <f>tblSalaries[[#This Row],[clean Salary (in local currency)]]*VLOOKUP(tblSalaries[[#This Row],[Currency]],tblXrate[#Data],2,FALSE)/1000</f>
        <v>33.6</v>
      </c>
      <c r="H1300" t="s">
        <v>749</v>
      </c>
      <c r="I1300" t="s">
        <v>20</v>
      </c>
      <c r="J1300" t="s">
        <v>171</v>
      </c>
      <c r="K1300" s="10" t="str">
        <f>VLOOKUP(tblSalaries[[#This Row],[Where do you work]],tblCountries[[Actual]:[Mapping2]],3,FALSE)</f>
        <v>East&amp;South Asia</v>
      </c>
      <c r="L1300" t="s">
        <v>13</v>
      </c>
      <c r="M1300">
        <v>2</v>
      </c>
      <c r="N1300" s="10" t="str">
        <f>VLOOKUP(tblSalaries[[#This Row],[Years of Experience]],Table3[#Data],2,FALSE)</f>
        <v>1-3</v>
      </c>
      <c r="O1300" s="10">
        <f>VLOOKUP(tblSalaries[[#This Row],[How many hours of a day you work on Excel]],Table8[#Data],2,FALSE)</f>
        <v>8</v>
      </c>
    </row>
    <row r="1301" spans="2:15" ht="15" customHeight="1" x14ac:dyDescent="0.2">
      <c r="B1301" t="s">
        <v>3434</v>
      </c>
      <c r="C1301" s="1">
        <v>41059.574895833335</v>
      </c>
      <c r="D1301" s="4" t="s">
        <v>1606</v>
      </c>
      <c r="E1301">
        <v>264000</v>
      </c>
      <c r="F1301" t="s">
        <v>585</v>
      </c>
      <c r="G1301" s="10">
        <f>tblSalaries[[#This Row],[clean Salary (in local currency)]]*VLOOKUP(tblSalaries[[#This Row],[Currency]],tblXrate[#Data],2,FALSE)/1000</f>
        <v>32.187349883808537</v>
      </c>
      <c r="H1301" t="s">
        <v>20</v>
      </c>
      <c r="I1301" t="s">
        <v>20</v>
      </c>
      <c r="J1301" t="s">
        <v>1607</v>
      </c>
      <c r="K1301" s="10" t="str">
        <f>VLOOKUP(tblSalaries[[#This Row],[Where do you work]],tblCountries[[Actual]:[Mapping2]],3,FALSE)</f>
        <v>Africa</v>
      </c>
      <c r="L1301" t="s">
        <v>13</v>
      </c>
      <c r="M1301">
        <v>2</v>
      </c>
      <c r="N1301" s="10" t="str">
        <f>VLOOKUP(tblSalaries[[#This Row],[Years of Experience]],Table3[#Data],2,FALSE)</f>
        <v>1-3</v>
      </c>
      <c r="O1301" s="10">
        <f>VLOOKUP(tblSalaries[[#This Row],[How many hours of a day you work on Excel]],Table8[#Data],2,FALSE)</f>
        <v>8</v>
      </c>
    </row>
    <row r="1302" spans="2:15" ht="15" customHeight="1" x14ac:dyDescent="0.2">
      <c r="B1302" t="s">
        <v>3114</v>
      </c>
      <c r="C1302" s="1">
        <v>41057.753657407404</v>
      </c>
      <c r="D1302" s="4" t="s">
        <v>1267</v>
      </c>
      <c r="E1302">
        <v>15000</v>
      </c>
      <c r="F1302" t="s">
        <v>69</v>
      </c>
      <c r="G1302" s="10">
        <f>tblSalaries[[#This Row],[clean Salary (in local currency)]]*VLOOKUP(tblSalaries[[#This Row],[Currency]],tblXrate[#Data],2,FALSE)/1000</f>
        <v>23.642674081009265</v>
      </c>
      <c r="H1302" t="s">
        <v>1261</v>
      </c>
      <c r="I1302" t="s">
        <v>3999</v>
      </c>
      <c r="J1302" t="s">
        <v>71</v>
      </c>
      <c r="K1302" s="10" t="str">
        <f>VLOOKUP(tblSalaries[[#This Row],[Where do you work]],tblCountries[[Actual]:[Mapping2]],3,FALSE)</f>
        <v>UK</v>
      </c>
      <c r="L1302" t="s">
        <v>13</v>
      </c>
      <c r="M1302">
        <v>2</v>
      </c>
      <c r="N1302" s="10" t="str">
        <f>VLOOKUP(tblSalaries[[#This Row],[Years of Experience]],Table3[#Data],2,FALSE)</f>
        <v>1-3</v>
      </c>
      <c r="O1302" s="10">
        <f>VLOOKUP(tblSalaries[[#This Row],[How many hours of a day you work on Excel]],Table8[#Data],2,FALSE)</f>
        <v>8</v>
      </c>
    </row>
    <row r="1303" spans="2:15" ht="15" customHeight="1" x14ac:dyDescent="0.2">
      <c r="B1303" t="s">
        <v>2960</v>
      </c>
      <c r="C1303" s="1">
        <v>41057.307719907411</v>
      </c>
      <c r="D1303" s="4">
        <v>20000</v>
      </c>
      <c r="E1303">
        <v>20000</v>
      </c>
      <c r="F1303" t="s">
        <v>6</v>
      </c>
      <c r="G1303" s="10">
        <f>tblSalaries[[#This Row],[clean Salary (in local currency)]]*VLOOKUP(tblSalaries[[#This Row],[Currency]],tblXrate[#Data],2,FALSE)/1000</f>
        <v>20</v>
      </c>
      <c r="H1303" t="s">
        <v>214</v>
      </c>
      <c r="I1303" t="s">
        <v>20</v>
      </c>
      <c r="J1303" t="s">
        <v>84</v>
      </c>
      <c r="K1303" s="10" t="str">
        <f>VLOOKUP(tblSalaries[[#This Row],[Where do you work]],tblCountries[[Actual]:[Mapping2]],3,FALSE)</f>
        <v>Australia &amp; NZ</v>
      </c>
      <c r="L1303" t="s">
        <v>18</v>
      </c>
      <c r="M1303">
        <v>2</v>
      </c>
      <c r="N1303" s="10" t="str">
        <f>VLOOKUP(tblSalaries[[#This Row],[Years of Experience]],Table3[#Data],2,FALSE)</f>
        <v>1-3</v>
      </c>
      <c r="O1303" s="10">
        <f>VLOOKUP(tblSalaries[[#This Row],[How many hours of a day you work on Excel]],Table8[#Data],2,FALSE)</f>
        <v>2.5</v>
      </c>
    </row>
    <row r="1304" spans="2:15" ht="15" customHeight="1" x14ac:dyDescent="0.2">
      <c r="B1304" t="s">
        <v>2936</v>
      </c>
      <c r="C1304" s="1">
        <v>41057.033599537041</v>
      </c>
      <c r="D1304" s="4">
        <v>20000</v>
      </c>
      <c r="E1304">
        <v>20000</v>
      </c>
      <c r="F1304" t="s">
        <v>6</v>
      </c>
      <c r="G1304" s="10">
        <f>tblSalaries[[#This Row],[clean Salary (in local currency)]]*VLOOKUP(tblSalaries[[#This Row],[Currency]],tblXrate[#Data],2,FALSE)/1000</f>
        <v>20</v>
      </c>
      <c r="H1304" t="s">
        <v>1046</v>
      </c>
      <c r="I1304" t="s">
        <v>310</v>
      </c>
      <c r="J1304" t="s">
        <v>1086</v>
      </c>
      <c r="K1304" s="10" t="str">
        <f>VLOOKUP(tblSalaries[[#This Row],[Where do you work]],tblCountries[[Actual]:[Mapping2]],3,FALSE)</f>
        <v>Africa</v>
      </c>
      <c r="L1304" t="s">
        <v>13</v>
      </c>
      <c r="M1304">
        <v>2</v>
      </c>
      <c r="N1304" s="10" t="str">
        <f>VLOOKUP(tblSalaries[[#This Row],[Years of Experience]],Table3[#Data],2,FALSE)</f>
        <v>1-3</v>
      </c>
      <c r="O1304" s="10">
        <f>VLOOKUP(tblSalaries[[#This Row],[How many hours of a day you work on Excel]],Table8[#Data],2,FALSE)</f>
        <v>8</v>
      </c>
    </row>
    <row r="1305" spans="2:15" ht="15" customHeight="1" x14ac:dyDescent="0.2">
      <c r="B1305" t="s">
        <v>3786</v>
      </c>
      <c r="C1305" s="1">
        <v>41073.034953703704</v>
      </c>
      <c r="D1305" s="4">
        <v>20000</v>
      </c>
      <c r="E1305">
        <v>20000</v>
      </c>
      <c r="F1305" t="s">
        <v>6</v>
      </c>
      <c r="G1305" s="10">
        <f>tblSalaries[[#This Row],[clean Salary (in local currency)]]*VLOOKUP(tblSalaries[[#This Row],[Currency]],tblXrate[#Data],2,FALSE)/1000</f>
        <v>20</v>
      </c>
      <c r="H1305" t="s">
        <v>1923</v>
      </c>
      <c r="I1305" t="s">
        <v>20</v>
      </c>
      <c r="J1305" t="s">
        <v>88</v>
      </c>
      <c r="K1305" s="10" t="str">
        <f>VLOOKUP(tblSalaries[[#This Row],[Where do you work]],tblCountries[[Actual]:[Mapping2]],3,FALSE)</f>
        <v>Canada</v>
      </c>
      <c r="L1305" t="s">
        <v>18</v>
      </c>
      <c r="M1305">
        <v>2</v>
      </c>
      <c r="N1305" s="10" t="str">
        <f>VLOOKUP(tblSalaries[[#This Row],[Years of Experience]],Table3[#Data],2,FALSE)</f>
        <v>1-3</v>
      </c>
      <c r="O1305" s="10">
        <f>VLOOKUP(tblSalaries[[#This Row],[How many hours of a day you work on Excel]],Table8[#Data],2,FALSE)</f>
        <v>2.5</v>
      </c>
    </row>
    <row r="1306" spans="2:15" ht="15" customHeight="1" x14ac:dyDescent="0.2">
      <c r="B1306" t="s">
        <v>2651</v>
      </c>
      <c r="C1306" s="1">
        <v>41055.518437500003</v>
      </c>
      <c r="D1306" s="4">
        <v>15000</v>
      </c>
      <c r="E1306">
        <v>15000</v>
      </c>
      <c r="F1306" t="s">
        <v>6</v>
      </c>
      <c r="G1306" s="10">
        <f>tblSalaries[[#This Row],[clean Salary (in local currency)]]*VLOOKUP(tblSalaries[[#This Row],[Currency]],tblXrate[#Data],2,FALSE)/1000</f>
        <v>15</v>
      </c>
      <c r="H1306" t="s">
        <v>721</v>
      </c>
      <c r="I1306" t="s">
        <v>3999</v>
      </c>
      <c r="J1306" t="s">
        <v>8</v>
      </c>
      <c r="K1306" s="10" t="str">
        <f>VLOOKUP(tblSalaries[[#This Row],[Where do you work]],tblCountries[[Actual]:[Mapping2]],3,FALSE)</f>
        <v>India</v>
      </c>
      <c r="L1306" t="s">
        <v>13</v>
      </c>
      <c r="M1306">
        <v>2</v>
      </c>
      <c r="N1306" s="10" t="str">
        <f>VLOOKUP(tblSalaries[[#This Row],[Years of Experience]],Table3[#Data],2,FALSE)</f>
        <v>1-3</v>
      </c>
      <c r="O1306" s="10">
        <f>VLOOKUP(tblSalaries[[#This Row],[How many hours of a day you work on Excel]],Table8[#Data],2,FALSE)</f>
        <v>8</v>
      </c>
    </row>
    <row r="1307" spans="2:15" ht="15" customHeight="1" x14ac:dyDescent="0.2">
      <c r="B1307" t="s">
        <v>2758</v>
      </c>
      <c r="C1307" s="1">
        <v>41055.714861111112</v>
      </c>
      <c r="D1307" s="4" t="s">
        <v>879</v>
      </c>
      <c r="E1307">
        <v>14960</v>
      </c>
      <c r="F1307" t="s">
        <v>6</v>
      </c>
      <c r="G1307" s="10">
        <f>tblSalaries[[#This Row],[clean Salary (in local currency)]]*VLOOKUP(tblSalaries[[#This Row],[Currency]],tblXrate[#Data],2,FALSE)/1000</f>
        <v>14.96</v>
      </c>
      <c r="H1307" t="s">
        <v>880</v>
      </c>
      <c r="I1307" t="s">
        <v>488</v>
      </c>
      <c r="J1307" t="s">
        <v>133</v>
      </c>
      <c r="K1307" s="10" t="str">
        <f>VLOOKUP(tblSalaries[[#This Row],[Where do you work]],tblCountries[[Actual]:[Mapping2]],3,FALSE)</f>
        <v>Middle East</v>
      </c>
      <c r="L1307" t="s">
        <v>13</v>
      </c>
      <c r="M1307">
        <v>2</v>
      </c>
      <c r="N1307" s="10" t="str">
        <f>VLOOKUP(tblSalaries[[#This Row],[Years of Experience]],Table3[#Data],2,FALSE)</f>
        <v>1-3</v>
      </c>
      <c r="O1307" s="10">
        <f>VLOOKUP(tblSalaries[[#This Row],[How many hours of a day you work on Excel]],Table8[#Data],2,FALSE)</f>
        <v>8</v>
      </c>
    </row>
    <row r="1308" spans="2:15" ht="15" customHeight="1" x14ac:dyDescent="0.2">
      <c r="B1308" t="s">
        <v>2685</v>
      </c>
      <c r="C1308" s="1">
        <v>41055.558391203704</v>
      </c>
      <c r="D1308" s="4" t="s">
        <v>793</v>
      </c>
      <c r="E1308">
        <v>648000</v>
      </c>
      <c r="F1308" t="s">
        <v>40</v>
      </c>
      <c r="G1308" s="10">
        <f>tblSalaries[[#This Row],[clean Salary (in local currency)]]*VLOOKUP(tblSalaries[[#This Row],[Currency]],tblXrate[#Data],2,FALSE)/1000</f>
        <v>11.539530013462786</v>
      </c>
      <c r="H1308" t="s">
        <v>794</v>
      </c>
      <c r="I1308" t="s">
        <v>20</v>
      </c>
      <c r="J1308" t="s">
        <v>8</v>
      </c>
      <c r="K1308" s="10" t="str">
        <f>VLOOKUP(tblSalaries[[#This Row],[Where do you work]],tblCountries[[Actual]:[Mapping2]],3,FALSE)</f>
        <v>India</v>
      </c>
      <c r="L1308" t="s">
        <v>13</v>
      </c>
      <c r="M1308">
        <v>2</v>
      </c>
      <c r="N1308" s="10" t="str">
        <f>VLOOKUP(tblSalaries[[#This Row],[Years of Experience]],Table3[#Data],2,FALSE)</f>
        <v>1-3</v>
      </c>
      <c r="O1308" s="10">
        <f>VLOOKUP(tblSalaries[[#This Row],[How many hours of a day you work on Excel]],Table8[#Data],2,FALSE)</f>
        <v>8</v>
      </c>
    </row>
    <row r="1309" spans="2:15" ht="15" customHeight="1" x14ac:dyDescent="0.2">
      <c r="B1309" t="s">
        <v>3625</v>
      </c>
      <c r="C1309" s="1">
        <v>41064.515335648146</v>
      </c>
      <c r="D1309" s="4">
        <v>10000</v>
      </c>
      <c r="E1309">
        <v>10000</v>
      </c>
      <c r="F1309" t="s">
        <v>6</v>
      </c>
      <c r="G1309" s="10">
        <f>tblSalaries[[#This Row],[clean Salary (in local currency)]]*VLOOKUP(tblSalaries[[#This Row],[Currency]],tblXrate[#Data],2,FALSE)/1000</f>
        <v>10</v>
      </c>
      <c r="H1309" t="s">
        <v>721</v>
      </c>
      <c r="I1309" t="s">
        <v>3999</v>
      </c>
      <c r="J1309" t="s">
        <v>8</v>
      </c>
      <c r="K1309" s="10" t="str">
        <f>VLOOKUP(tblSalaries[[#This Row],[Where do you work]],tblCountries[[Actual]:[Mapping2]],3,FALSE)</f>
        <v>India</v>
      </c>
      <c r="L1309" t="s">
        <v>13</v>
      </c>
      <c r="M1309">
        <v>2</v>
      </c>
      <c r="N1309" s="10" t="str">
        <f>VLOOKUP(tblSalaries[[#This Row],[Years of Experience]],Table3[#Data],2,FALSE)</f>
        <v>1-3</v>
      </c>
      <c r="O1309" s="10">
        <f>VLOOKUP(tblSalaries[[#This Row],[How many hours of a day you work on Excel]],Table8[#Data],2,FALSE)</f>
        <v>8</v>
      </c>
    </row>
    <row r="1310" spans="2:15" ht="15" customHeight="1" x14ac:dyDescent="0.2">
      <c r="B1310" t="s">
        <v>3496</v>
      </c>
      <c r="C1310" s="1">
        <v>41060.234363425923</v>
      </c>
      <c r="D1310" s="4">
        <v>800</v>
      </c>
      <c r="E1310">
        <v>9600</v>
      </c>
      <c r="F1310" t="s">
        <v>6</v>
      </c>
      <c r="G1310" s="10">
        <f>tblSalaries[[#This Row],[clean Salary (in local currency)]]*VLOOKUP(tblSalaries[[#This Row],[Currency]],tblXrate[#Data],2,FALSE)/1000</f>
        <v>9.6</v>
      </c>
      <c r="H1310" t="s">
        <v>855</v>
      </c>
      <c r="I1310" t="s">
        <v>20</v>
      </c>
      <c r="J1310" t="s">
        <v>1671</v>
      </c>
      <c r="K1310" s="10" t="str">
        <f>VLOOKUP(tblSalaries[[#This Row],[Where do you work]],tblCountries[[Actual]:[Mapping2]],3,FALSE)</f>
        <v>Sou&amp;Cen America</v>
      </c>
      <c r="L1310" t="s">
        <v>13</v>
      </c>
      <c r="M1310">
        <v>2</v>
      </c>
      <c r="N1310" s="10" t="str">
        <f>VLOOKUP(tblSalaries[[#This Row],[Years of Experience]],Table3[#Data],2,FALSE)</f>
        <v>1-3</v>
      </c>
      <c r="O1310" s="10">
        <f>VLOOKUP(tblSalaries[[#This Row],[How many hours of a day you work on Excel]],Table8[#Data],2,FALSE)</f>
        <v>8</v>
      </c>
    </row>
    <row r="1311" spans="2:15" ht="15" customHeight="1" x14ac:dyDescent="0.2">
      <c r="B1311" t="s">
        <v>2710</v>
      </c>
      <c r="C1311" s="1">
        <v>41055.606377314813</v>
      </c>
      <c r="D1311" s="4">
        <v>500000</v>
      </c>
      <c r="E1311">
        <v>500000</v>
      </c>
      <c r="F1311" t="s">
        <v>40</v>
      </c>
      <c r="G1311" s="10">
        <f>tblSalaries[[#This Row],[clean Salary (in local currency)]]*VLOOKUP(tblSalaries[[#This Row],[Currency]],tblXrate[#Data],2,FALSE)/1000</f>
        <v>8.9039583437212837</v>
      </c>
      <c r="H1311" t="s">
        <v>279</v>
      </c>
      <c r="I1311" t="s">
        <v>279</v>
      </c>
      <c r="J1311" t="s">
        <v>8</v>
      </c>
      <c r="K1311" s="10" t="str">
        <f>VLOOKUP(tblSalaries[[#This Row],[Where do you work]],tblCountries[[Actual]:[Mapping2]],3,FALSE)</f>
        <v>India</v>
      </c>
      <c r="L1311" t="s">
        <v>13</v>
      </c>
      <c r="M1311">
        <v>2</v>
      </c>
      <c r="N1311" s="10" t="str">
        <f>VLOOKUP(tblSalaries[[#This Row],[Years of Experience]],Table3[#Data],2,FALSE)</f>
        <v>1-3</v>
      </c>
      <c r="O1311" s="10">
        <f>VLOOKUP(tblSalaries[[#This Row],[How many hours of a day you work on Excel]],Table8[#Data],2,FALSE)</f>
        <v>8</v>
      </c>
    </row>
    <row r="1312" spans="2:15" ht="15" customHeight="1" x14ac:dyDescent="0.2">
      <c r="B1312" t="s">
        <v>3203</v>
      </c>
      <c r="C1312" s="1">
        <v>41058.055162037039</v>
      </c>
      <c r="D1312" s="4" t="s">
        <v>1372</v>
      </c>
      <c r="E1312">
        <v>450000</v>
      </c>
      <c r="F1312" t="s">
        <v>40</v>
      </c>
      <c r="G1312" s="10">
        <f>tblSalaries[[#This Row],[clean Salary (in local currency)]]*VLOOKUP(tblSalaries[[#This Row],[Currency]],tblXrate[#Data],2,FALSE)/1000</f>
        <v>8.0135625093491551</v>
      </c>
      <c r="H1312" t="s">
        <v>1373</v>
      </c>
      <c r="I1312" t="s">
        <v>52</v>
      </c>
      <c r="J1312" t="s">
        <v>8</v>
      </c>
      <c r="K1312" s="10" t="str">
        <f>VLOOKUP(tblSalaries[[#This Row],[Where do you work]],tblCountries[[Actual]:[Mapping2]],3,FALSE)</f>
        <v>India</v>
      </c>
      <c r="L1312" t="s">
        <v>13</v>
      </c>
      <c r="M1312">
        <v>2</v>
      </c>
      <c r="N1312" s="10" t="str">
        <f>VLOOKUP(tblSalaries[[#This Row],[Years of Experience]],Table3[#Data],2,FALSE)</f>
        <v>1-3</v>
      </c>
      <c r="O1312" s="10">
        <f>VLOOKUP(tblSalaries[[#This Row],[How many hours of a day you work on Excel]],Table8[#Data],2,FALSE)</f>
        <v>8</v>
      </c>
    </row>
    <row r="1313" spans="2:15" ht="15" customHeight="1" x14ac:dyDescent="0.2">
      <c r="B1313" t="s">
        <v>3240</v>
      </c>
      <c r="C1313" s="1">
        <v>41058.331296296295</v>
      </c>
      <c r="D1313" s="4">
        <v>800000</v>
      </c>
      <c r="E1313">
        <v>9600000</v>
      </c>
      <c r="F1313" t="s">
        <v>1410</v>
      </c>
      <c r="G1313" s="10">
        <f>tblSalaries[[#This Row],[clean Salary (in local currency)]]*VLOOKUP(tblSalaries[[#This Row],[Currency]],tblXrate[#Data],2,FALSE)/1000</f>
        <v>7.2617246596066574</v>
      </c>
      <c r="H1313" t="s">
        <v>20</v>
      </c>
      <c r="I1313" t="s">
        <v>20</v>
      </c>
      <c r="J1313" t="s">
        <v>1411</v>
      </c>
      <c r="K1313" s="10" t="str">
        <f>VLOOKUP(tblSalaries[[#This Row],[Where do you work]],tblCountries[[Actual]:[Mapping2]],3,FALSE)</f>
        <v>East&amp;South Asia</v>
      </c>
      <c r="L1313" t="s">
        <v>13</v>
      </c>
      <c r="M1313">
        <v>2</v>
      </c>
      <c r="N1313" s="10" t="str">
        <f>VLOOKUP(tblSalaries[[#This Row],[Years of Experience]],Table3[#Data],2,FALSE)</f>
        <v>1-3</v>
      </c>
      <c r="O1313" s="10">
        <f>VLOOKUP(tblSalaries[[#This Row],[How many hours of a day you work on Excel]],Table8[#Data],2,FALSE)</f>
        <v>8</v>
      </c>
    </row>
    <row r="1314" spans="2:15" ht="15" customHeight="1" x14ac:dyDescent="0.2">
      <c r="B1314" t="s">
        <v>2695</v>
      </c>
      <c r="C1314" s="1">
        <v>41055.574212962965</v>
      </c>
      <c r="D1314" s="4" t="s">
        <v>807</v>
      </c>
      <c r="E1314">
        <v>370000</v>
      </c>
      <c r="F1314" t="s">
        <v>40</v>
      </c>
      <c r="G1314" s="10">
        <f>tblSalaries[[#This Row],[clean Salary (in local currency)]]*VLOOKUP(tblSalaries[[#This Row],[Currency]],tblXrate[#Data],2,FALSE)/1000</f>
        <v>6.5889291743537504</v>
      </c>
      <c r="H1314" t="s">
        <v>386</v>
      </c>
      <c r="I1314" t="s">
        <v>20</v>
      </c>
      <c r="J1314" t="s">
        <v>8</v>
      </c>
      <c r="K1314" s="10" t="str">
        <f>VLOOKUP(tblSalaries[[#This Row],[Where do you work]],tblCountries[[Actual]:[Mapping2]],3,FALSE)</f>
        <v>India</v>
      </c>
      <c r="L1314" t="s">
        <v>13</v>
      </c>
      <c r="M1314">
        <v>2</v>
      </c>
      <c r="N1314" s="10" t="str">
        <f>VLOOKUP(tblSalaries[[#This Row],[Years of Experience]],Table3[#Data],2,FALSE)</f>
        <v>1-3</v>
      </c>
      <c r="O1314" s="10">
        <f>VLOOKUP(tblSalaries[[#This Row],[How many hours of a day you work on Excel]],Table8[#Data],2,FALSE)</f>
        <v>8</v>
      </c>
    </row>
    <row r="1315" spans="2:15" ht="15" customHeight="1" x14ac:dyDescent="0.2">
      <c r="B1315" t="s">
        <v>2696</v>
      </c>
      <c r="C1315" s="1">
        <v>41055.574374999997</v>
      </c>
      <c r="D1315" s="4" t="s">
        <v>807</v>
      </c>
      <c r="E1315">
        <v>370000</v>
      </c>
      <c r="F1315" t="s">
        <v>40</v>
      </c>
      <c r="G1315" s="10">
        <f>tblSalaries[[#This Row],[clean Salary (in local currency)]]*VLOOKUP(tblSalaries[[#This Row],[Currency]],tblXrate[#Data],2,FALSE)/1000</f>
        <v>6.5889291743537504</v>
      </c>
      <c r="H1315" t="s">
        <v>386</v>
      </c>
      <c r="I1315" t="s">
        <v>20</v>
      </c>
      <c r="J1315" t="s">
        <v>8</v>
      </c>
      <c r="K1315" s="10" t="str">
        <f>VLOOKUP(tblSalaries[[#This Row],[Where do you work]],tblCountries[[Actual]:[Mapping2]],3,FALSE)</f>
        <v>India</v>
      </c>
      <c r="L1315" t="s">
        <v>13</v>
      </c>
      <c r="M1315">
        <v>2</v>
      </c>
      <c r="N1315" s="10" t="str">
        <f>VLOOKUP(tblSalaries[[#This Row],[Years of Experience]],Table3[#Data],2,FALSE)</f>
        <v>1-3</v>
      </c>
      <c r="O1315" s="10">
        <f>VLOOKUP(tblSalaries[[#This Row],[How many hours of a day you work on Excel]],Table8[#Data],2,FALSE)</f>
        <v>8</v>
      </c>
    </row>
    <row r="1316" spans="2:15" ht="15" customHeight="1" x14ac:dyDescent="0.2">
      <c r="B1316" t="s">
        <v>3838</v>
      </c>
      <c r="C1316" s="1">
        <v>41076.590868055559</v>
      </c>
      <c r="D1316" s="4" t="s">
        <v>1966</v>
      </c>
      <c r="E1316">
        <v>360000</v>
      </c>
      <c r="F1316" t="s">
        <v>40</v>
      </c>
      <c r="G1316" s="10">
        <f>tblSalaries[[#This Row],[clean Salary (in local currency)]]*VLOOKUP(tblSalaries[[#This Row],[Currency]],tblXrate[#Data],2,FALSE)/1000</f>
        <v>6.4108500074793247</v>
      </c>
      <c r="H1316" t="s">
        <v>20</v>
      </c>
      <c r="I1316" t="s">
        <v>20</v>
      </c>
      <c r="J1316" t="s">
        <v>8</v>
      </c>
      <c r="K1316" s="10" t="str">
        <f>VLOOKUP(tblSalaries[[#This Row],[Where do you work]],tblCountries[[Actual]:[Mapping2]],3,FALSE)</f>
        <v>India</v>
      </c>
      <c r="L1316" t="s">
        <v>13</v>
      </c>
      <c r="M1316">
        <v>2</v>
      </c>
      <c r="N1316" s="10" t="str">
        <f>VLOOKUP(tblSalaries[[#This Row],[Years of Experience]],Table3[#Data],2,FALSE)</f>
        <v>1-3</v>
      </c>
      <c r="O1316" s="10">
        <f>VLOOKUP(tblSalaries[[#This Row],[How many hours of a day you work on Excel]],Table8[#Data],2,FALSE)</f>
        <v>8</v>
      </c>
    </row>
    <row r="1317" spans="2:15" ht="15" customHeight="1" x14ac:dyDescent="0.2">
      <c r="B1317" t="s">
        <v>2633</v>
      </c>
      <c r="C1317" s="1">
        <v>41055.485972222225</v>
      </c>
      <c r="D1317" s="4" t="s">
        <v>736</v>
      </c>
      <c r="E1317">
        <v>300000</v>
      </c>
      <c r="F1317" t="s">
        <v>40</v>
      </c>
      <c r="G1317" s="10">
        <f>tblSalaries[[#This Row],[clean Salary (in local currency)]]*VLOOKUP(tblSalaries[[#This Row],[Currency]],tblXrate[#Data],2,FALSE)/1000</f>
        <v>5.3423750062327704</v>
      </c>
      <c r="H1317" t="s">
        <v>737</v>
      </c>
      <c r="I1317" t="s">
        <v>279</v>
      </c>
      <c r="J1317" t="s">
        <v>8</v>
      </c>
      <c r="K1317" s="10" t="str">
        <f>VLOOKUP(tblSalaries[[#This Row],[Where do you work]],tblCountries[[Actual]:[Mapping2]],3,FALSE)</f>
        <v>India</v>
      </c>
      <c r="L1317" t="s">
        <v>13</v>
      </c>
      <c r="M1317">
        <v>2</v>
      </c>
      <c r="N1317" s="10" t="str">
        <f>VLOOKUP(tblSalaries[[#This Row],[Years of Experience]],Table3[#Data],2,FALSE)</f>
        <v>1-3</v>
      </c>
      <c r="O1317" s="10">
        <f>VLOOKUP(tblSalaries[[#This Row],[How many hours of a day you work on Excel]],Table8[#Data],2,FALSE)</f>
        <v>8</v>
      </c>
    </row>
    <row r="1318" spans="2:15" ht="15" customHeight="1" x14ac:dyDescent="0.2">
      <c r="B1318" t="s">
        <v>3854</v>
      </c>
      <c r="C1318" s="1">
        <v>41078.346539351849</v>
      </c>
      <c r="D1318" s="4">
        <v>5000</v>
      </c>
      <c r="E1318">
        <v>5000</v>
      </c>
      <c r="F1318" t="s">
        <v>6</v>
      </c>
      <c r="G1318" s="10">
        <f>tblSalaries[[#This Row],[clean Salary (in local currency)]]*VLOOKUP(tblSalaries[[#This Row],[Currency]],tblXrate[#Data],2,FALSE)/1000</f>
        <v>5</v>
      </c>
      <c r="H1318" t="s">
        <v>1980</v>
      </c>
      <c r="I1318" t="s">
        <v>20</v>
      </c>
      <c r="J1318" t="s">
        <v>8</v>
      </c>
      <c r="K1318" s="10" t="str">
        <f>VLOOKUP(tblSalaries[[#This Row],[Where do you work]],tblCountries[[Actual]:[Mapping2]],3,FALSE)</f>
        <v>India</v>
      </c>
      <c r="L1318" t="s">
        <v>13</v>
      </c>
      <c r="M1318">
        <v>2</v>
      </c>
      <c r="N1318" s="10" t="str">
        <f>VLOOKUP(tblSalaries[[#This Row],[Years of Experience]],Table3[#Data],2,FALSE)</f>
        <v>1-3</v>
      </c>
      <c r="O1318" s="10">
        <f>VLOOKUP(tblSalaries[[#This Row],[How many hours of a day you work on Excel]],Table8[#Data],2,FALSE)</f>
        <v>8</v>
      </c>
    </row>
    <row r="1319" spans="2:15" ht="15" customHeight="1" x14ac:dyDescent="0.2">
      <c r="B1319" t="s">
        <v>3305</v>
      </c>
      <c r="C1319" s="1">
        <v>41058.684895833336</v>
      </c>
      <c r="D1319" s="4" t="s">
        <v>1488</v>
      </c>
      <c r="E1319">
        <v>204000</v>
      </c>
      <c r="F1319" t="s">
        <v>40</v>
      </c>
      <c r="G1319" s="10">
        <f>tblSalaries[[#This Row],[clean Salary (in local currency)]]*VLOOKUP(tblSalaries[[#This Row],[Currency]],tblXrate[#Data],2,FALSE)/1000</f>
        <v>3.6328150042382839</v>
      </c>
      <c r="H1319" t="s">
        <v>1489</v>
      </c>
      <c r="I1319" t="s">
        <v>3999</v>
      </c>
      <c r="J1319" t="s">
        <v>8</v>
      </c>
      <c r="K1319" s="10" t="str">
        <f>VLOOKUP(tblSalaries[[#This Row],[Where do you work]],tblCountries[[Actual]:[Mapping2]],3,FALSE)</f>
        <v>India</v>
      </c>
      <c r="L1319" t="s">
        <v>13</v>
      </c>
      <c r="M1319">
        <v>2</v>
      </c>
      <c r="N1319" s="10" t="str">
        <f>VLOOKUP(tblSalaries[[#This Row],[Years of Experience]],Table3[#Data],2,FALSE)</f>
        <v>1-3</v>
      </c>
      <c r="O1319" s="10">
        <f>VLOOKUP(tblSalaries[[#This Row],[How many hours of a day you work on Excel]],Table8[#Data],2,FALSE)</f>
        <v>8</v>
      </c>
    </row>
    <row r="1320" spans="2:15" ht="15" customHeight="1" x14ac:dyDescent="0.2">
      <c r="B1320" t="s">
        <v>2716</v>
      </c>
      <c r="C1320" s="1">
        <v>41055.623437499999</v>
      </c>
      <c r="D1320" s="4" t="s">
        <v>828</v>
      </c>
      <c r="E1320">
        <v>204000</v>
      </c>
      <c r="F1320" t="s">
        <v>32</v>
      </c>
      <c r="G1320" s="10">
        <f>tblSalaries[[#This Row],[clean Salary (in local currency)]]*VLOOKUP(tblSalaries[[#This Row],[Currency]],tblXrate[#Data],2,FALSE)/1000</f>
        <v>2.1652740982270231</v>
      </c>
      <c r="H1320" t="s">
        <v>829</v>
      </c>
      <c r="I1320" t="s">
        <v>52</v>
      </c>
      <c r="J1320" t="s">
        <v>17</v>
      </c>
      <c r="K1320" s="10" t="str">
        <f>VLOOKUP(tblSalaries[[#This Row],[Where do you work]],tblCountries[[Actual]:[Mapping2]],3,FALSE)</f>
        <v>East&amp;South Asia</v>
      </c>
      <c r="L1320" t="s">
        <v>13</v>
      </c>
      <c r="M1320">
        <v>2</v>
      </c>
      <c r="N1320" s="10" t="str">
        <f>VLOOKUP(tblSalaries[[#This Row],[Years of Experience]],Table3[#Data],2,FALSE)</f>
        <v>1-3</v>
      </c>
      <c r="O1320" s="10">
        <f>VLOOKUP(tblSalaries[[#This Row],[How many hours of a day you work on Excel]],Table8[#Data],2,FALSE)</f>
        <v>8</v>
      </c>
    </row>
    <row r="1321" spans="2:15" ht="15" customHeight="1" x14ac:dyDescent="0.2">
      <c r="B1321" t="s">
        <v>2855</v>
      </c>
      <c r="C1321" s="1">
        <v>41056.188287037039</v>
      </c>
      <c r="D1321" s="4" t="s">
        <v>993</v>
      </c>
      <c r="E1321">
        <v>134000</v>
      </c>
      <c r="F1321" t="s">
        <v>585</v>
      </c>
      <c r="G1321" s="10">
        <f>tblSalaries[[#This Row],[clean Salary (in local currency)]]*VLOOKUP(tblSalaries[[#This Row],[Currency]],tblXrate[#Data],2,FALSE)/1000</f>
        <v>16.337518501630093</v>
      </c>
      <c r="H1321" t="s">
        <v>153</v>
      </c>
      <c r="I1321" t="s">
        <v>20</v>
      </c>
      <c r="J1321" t="s">
        <v>48</v>
      </c>
      <c r="K1321" s="10" t="str">
        <f>VLOOKUP(tblSalaries[[#This Row],[Where do you work]],tblCountries[[Actual]:[Mapping2]],3,FALSE)</f>
        <v>Africa</v>
      </c>
      <c r="L1321" t="s">
        <v>9</v>
      </c>
      <c r="M1321">
        <v>2</v>
      </c>
      <c r="N1321" s="10" t="str">
        <f>VLOOKUP(tblSalaries[[#This Row],[Years of Experience]],Table3[#Data],2,FALSE)</f>
        <v>1-3</v>
      </c>
      <c r="O1321" s="10">
        <f>VLOOKUP(tblSalaries[[#This Row],[How many hours of a day you work on Excel]],Table8[#Data],2,FALSE)</f>
        <v>5</v>
      </c>
    </row>
    <row r="1322" spans="2:15" ht="15" customHeight="1" x14ac:dyDescent="0.2">
      <c r="B1322" t="s">
        <v>2985</v>
      </c>
      <c r="C1322" s="1">
        <v>41057.427395833336</v>
      </c>
      <c r="D1322" s="4" t="s">
        <v>1129</v>
      </c>
      <c r="E1322">
        <v>48000</v>
      </c>
      <c r="F1322" t="s">
        <v>3939</v>
      </c>
      <c r="G1322" s="10">
        <f>tblSalaries[[#This Row],[clean Salary (in local currency)]]*VLOOKUP(tblSalaries[[#This Row],[Currency]],tblXrate[#Data],2,FALSE)/1000</f>
        <v>15.206427249917633</v>
      </c>
      <c r="H1322" t="s">
        <v>1130</v>
      </c>
      <c r="I1322" t="s">
        <v>52</v>
      </c>
      <c r="J1322" t="s">
        <v>1131</v>
      </c>
      <c r="K1322" s="10" t="str">
        <f>VLOOKUP(tblSalaries[[#This Row],[Where do you work]],tblCountries[[Actual]:[Mapping2]],3,FALSE)</f>
        <v>East&amp;South Asia</v>
      </c>
      <c r="L1322" t="s">
        <v>9</v>
      </c>
      <c r="M1322">
        <v>2</v>
      </c>
      <c r="N1322" s="10" t="str">
        <f>VLOOKUP(tblSalaries[[#This Row],[Years of Experience]],Table3[#Data],2,FALSE)</f>
        <v>1-3</v>
      </c>
      <c r="O1322" s="10">
        <f>VLOOKUP(tblSalaries[[#This Row],[How many hours of a day you work on Excel]],Table8[#Data],2,FALSE)</f>
        <v>5</v>
      </c>
    </row>
    <row r="1323" spans="2:15" ht="15" customHeight="1" x14ac:dyDescent="0.2">
      <c r="B1323" t="s">
        <v>2798</v>
      </c>
      <c r="C1323" s="1">
        <v>41055.893761574072</v>
      </c>
      <c r="D1323" s="4">
        <v>850000</v>
      </c>
      <c r="E1323">
        <v>850000</v>
      </c>
      <c r="F1323" t="s">
        <v>40</v>
      </c>
      <c r="G1323" s="10">
        <f>tblSalaries[[#This Row],[clean Salary (in local currency)]]*VLOOKUP(tblSalaries[[#This Row],[Currency]],tblXrate[#Data],2,FALSE)/1000</f>
        <v>15.136729184326184</v>
      </c>
      <c r="H1323" t="s">
        <v>926</v>
      </c>
      <c r="I1323" t="s">
        <v>20</v>
      </c>
      <c r="J1323" t="s">
        <v>8</v>
      </c>
      <c r="K1323" s="10" t="str">
        <f>VLOOKUP(tblSalaries[[#This Row],[Where do you work]],tblCountries[[Actual]:[Mapping2]],3,FALSE)</f>
        <v>India</v>
      </c>
      <c r="L1323" t="s">
        <v>9</v>
      </c>
      <c r="M1323">
        <v>2</v>
      </c>
      <c r="N1323" s="10" t="str">
        <f>VLOOKUP(tblSalaries[[#This Row],[Years of Experience]],Table3[#Data],2,FALSE)</f>
        <v>1-3</v>
      </c>
      <c r="O1323" s="10">
        <f>VLOOKUP(tblSalaries[[#This Row],[How many hours of a day you work on Excel]],Table8[#Data],2,FALSE)</f>
        <v>5</v>
      </c>
    </row>
    <row r="1324" spans="2:15" ht="15" customHeight="1" x14ac:dyDescent="0.2">
      <c r="B1324" t="s">
        <v>2707</v>
      </c>
      <c r="C1324" s="1">
        <v>41055.597488425927</v>
      </c>
      <c r="D1324" s="4" t="s">
        <v>816</v>
      </c>
      <c r="E1324">
        <v>15000</v>
      </c>
      <c r="F1324" t="s">
        <v>6</v>
      </c>
      <c r="G1324" s="10">
        <f>tblSalaries[[#This Row],[clean Salary (in local currency)]]*VLOOKUP(tblSalaries[[#This Row],[Currency]],tblXrate[#Data],2,FALSE)/1000</f>
        <v>15</v>
      </c>
      <c r="H1324" t="s">
        <v>817</v>
      </c>
      <c r="I1324" t="s">
        <v>310</v>
      </c>
      <c r="J1324" t="s">
        <v>818</v>
      </c>
      <c r="K1324" s="10" t="str">
        <f>VLOOKUP(tblSalaries[[#This Row],[Where do you work]],tblCountries[[Actual]:[Mapping2]],3,FALSE)</f>
        <v>EU</v>
      </c>
      <c r="L1324" t="s">
        <v>9</v>
      </c>
      <c r="M1324">
        <v>2</v>
      </c>
      <c r="N1324" s="10" t="str">
        <f>VLOOKUP(tblSalaries[[#This Row],[Years of Experience]],Table3[#Data],2,FALSE)</f>
        <v>1-3</v>
      </c>
      <c r="O1324" s="10">
        <f>VLOOKUP(tblSalaries[[#This Row],[How many hours of a day you work on Excel]],Table8[#Data],2,FALSE)</f>
        <v>5</v>
      </c>
    </row>
    <row r="1325" spans="2:15" ht="15" customHeight="1" x14ac:dyDescent="0.2">
      <c r="B1325" t="s">
        <v>2737</v>
      </c>
      <c r="C1325" s="1">
        <v>41055.667986111112</v>
      </c>
      <c r="D1325" s="4">
        <v>15000</v>
      </c>
      <c r="E1325">
        <v>15000</v>
      </c>
      <c r="F1325" t="s">
        <v>6</v>
      </c>
      <c r="G1325" s="10">
        <f>tblSalaries[[#This Row],[clean Salary (in local currency)]]*VLOOKUP(tblSalaries[[#This Row],[Currency]],tblXrate[#Data],2,FALSE)/1000</f>
        <v>15</v>
      </c>
      <c r="H1325" t="s">
        <v>854</v>
      </c>
      <c r="I1325" t="s">
        <v>488</v>
      </c>
      <c r="J1325" t="s">
        <v>8</v>
      </c>
      <c r="K1325" s="10" t="str">
        <f>VLOOKUP(tblSalaries[[#This Row],[Where do you work]],tblCountries[[Actual]:[Mapping2]],3,FALSE)</f>
        <v>India</v>
      </c>
      <c r="L1325" t="s">
        <v>18</v>
      </c>
      <c r="M1325">
        <v>2</v>
      </c>
      <c r="N1325" s="10" t="str">
        <f>VLOOKUP(tblSalaries[[#This Row],[Years of Experience]],Table3[#Data],2,FALSE)</f>
        <v>1-3</v>
      </c>
      <c r="O1325" s="10">
        <f>VLOOKUP(tblSalaries[[#This Row],[How many hours of a day you work on Excel]],Table8[#Data],2,FALSE)</f>
        <v>2.5</v>
      </c>
    </row>
    <row r="1326" spans="2:15" ht="15" customHeight="1" x14ac:dyDescent="0.2">
      <c r="B1326" t="s">
        <v>2952</v>
      </c>
      <c r="C1326" s="1">
        <v>41057.243981481479</v>
      </c>
      <c r="D1326" s="4">
        <v>15000</v>
      </c>
      <c r="E1326">
        <v>15000</v>
      </c>
      <c r="F1326" t="s">
        <v>6</v>
      </c>
      <c r="G1326" s="10">
        <f>tblSalaries[[#This Row],[clean Salary (in local currency)]]*VLOOKUP(tblSalaries[[#This Row],[Currency]],tblXrate[#Data],2,FALSE)/1000</f>
        <v>15</v>
      </c>
      <c r="H1326" t="s">
        <v>1103</v>
      </c>
      <c r="I1326" t="s">
        <v>20</v>
      </c>
      <c r="J1326" t="s">
        <v>8</v>
      </c>
      <c r="K1326" s="10" t="str">
        <f>VLOOKUP(tblSalaries[[#This Row],[Where do you work]],tblCountries[[Actual]:[Mapping2]],3,FALSE)</f>
        <v>India</v>
      </c>
      <c r="L1326" t="s">
        <v>18</v>
      </c>
      <c r="M1326">
        <v>2</v>
      </c>
      <c r="N1326" s="10" t="str">
        <f>VLOOKUP(tblSalaries[[#This Row],[Years of Experience]],Table3[#Data],2,FALSE)</f>
        <v>1-3</v>
      </c>
      <c r="O1326" s="10">
        <f>VLOOKUP(tblSalaries[[#This Row],[How many hours of a day you work on Excel]],Table8[#Data],2,FALSE)</f>
        <v>2.5</v>
      </c>
    </row>
    <row r="1327" spans="2:15" ht="15" customHeight="1" x14ac:dyDescent="0.2">
      <c r="B1327" t="s">
        <v>2901</v>
      </c>
      <c r="C1327" s="1">
        <v>41056.688125000001</v>
      </c>
      <c r="D1327" s="4">
        <v>775000</v>
      </c>
      <c r="E1327">
        <v>775000</v>
      </c>
      <c r="F1327" t="s">
        <v>40</v>
      </c>
      <c r="G1327" s="10">
        <f>tblSalaries[[#This Row],[clean Salary (in local currency)]]*VLOOKUP(tblSalaries[[#This Row],[Currency]],tblXrate[#Data],2,FALSE)/1000</f>
        <v>13.801135432767991</v>
      </c>
      <c r="H1327" t="s">
        <v>20</v>
      </c>
      <c r="I1327" t="s">
        <v>20</v>
      </c>
      <c r="J1327" t="s">
        <v>8</v>
      </c>
      <c r="K1327" s="10" t="str">
        <f>VLOOKUP(tblSalaries[[#This Row],[Where do you work]],tblCountries[[Actual]:[Mapping2]],3,FALSE)</f>
        <v>India</v>
      </c>
      <c r="L1327" t="s">
        <v>9</v>
      </c>
      <c r="M1327">
        <v>2</v>
      </c>
      <c r="N1327" s="10" t="str">
        <f>VLOOKUP(tblSalaries[[#This Row],[Years of Experience]],Table3[#Data],2,FALSE)</f>
        <v>1-3</v>
      </c>
      <c r="O1327" s="10">
        <f>VLOOKUP(tblSalaries[[#This Row],[How many hours of a day you work on Excel]],Table8[#Data],2,FALSE)</f>
        <v>5</v>
      </c>
    </row>
    <row r="1328" spans="2:15" ht="15" customHeight="1" x14ac:dyDescent="0.2">
      <c r="B1328" t="s">
        <v>3597</v>
      </c>
      <c r="C1328" s="1">
        <v>41062.904652777775</v>
      </c>
      <c r="D1328" s="4" t="s">
        <v>1767</v>
      </c>
      <c r="E1328">
        <v>680000</v>
      </c>
      <c r="F1328" t="s">
        <v>40</v>
      </c>
      <c r="G1328" s="10">
        <f>tblSalaries[[#This Row],[clean Salary (in local currency)]]*VLOOKUP(tblSalaries[[#This Row],[Currency]],tblXrate[#Data],2,FALSE)/1000</f>
        <v>12.109383347460945</v>
      </c>
      <c r="H1328" t="s">
        <v>938</v>
      </c>
      <c r="I1328" t="s">
        <v>52</v>
      </c>
      <c r="J1328" t="s">
        <v>8</v>
      </c>
      <c r="K1328" s="10" t="str">
        <f>VLOOKUP(tblSalaries[[#This Row],[Where do you work]],tblCountries[[Actual]:[Mapping2]],3,FALSE)</f>
        <v>India</v>
      </c>
      <c r="L1328" t="s">
        <v>25</v>
      </c>
      <c r="M1328">
        <v>2</v>
      </c>
      <c r="N1328" s="10" t="str">
        <f>VLOOKUP(tblSalaries[[#This Row],[Years of Experience]],Table3[#Data],2,FALSE)</f>
        <v>1-3</v>
      </c>
      <c r="O1328" s="10">
        <f>VLOOKUP(tblSalaries[[#This Row],[How many hours of a day you work on Excel]],Table8[#Data],2,FALSE)</f>
        <v>1.5</v>
      </c>
    </row>
    <row r="1329" spans="2:15" ht="15" customHeight="1" x14ac:dyDescent="0.2">
      <c r="B1329" t="s">
        <v>3241</v>
      </c>
      <c r="C1329" s="1">
        <v>41058.342430555553</v>
      </c>
      <c r="D1329" s="4" t="s">
        <v>1412</v>
      </c>
      <c r="E1329">
        <v>36000</v>
      </c>
      <c r="F1329" t="s">
        <v>3939</v>
      </c>
      <c r="G1329" s="10">
        <f>tblSalaries[[#This Row],[clean Salary (in local currency)]]*VLOOKUP(tblSalaries[[#This Row],[Currency]],tblXrate[#Data],2,FALSE)/1000</f>
        <v>11.404820437438223</v>
      </c>
      <c r="H1329" t="s">
        <v>1413</v>
      </c>
      <c r="I1329" t="s">
        <v>279</v>
      </c>
      <c r="J1329" t="s">
        <v>1131</v>
      </c>
      <c r="K1329" s="10" t="str">
        <f>VLOOKUP(tblSalaries[[#This Row],[Where do you work]],tblCountries[[Actual]:[Mapping2]],3,FALSE)</f>
        <v>East&amp;South Asia</v>
      </c>
      <c r="L1329" t="s">
        <v>9</v>
      </c>
      <c r="M1329">
        <v>2</v>
      </c>
      <c r="N1329" s="10" t="str">
        <f>VLOOKUP(tblSalaries[[#This Row],[Years of Experience]],Table3[#Data],2,FALSE)</f>
        <v>1-3</v>
      </c>
      <c r="O1329" s="10">
        <f>VLOOKUP(tblSalaries[[#This Row],[How many hours of a day you work on Excel]],Table8[#Data],2,FALSE)</f>
        <v>5</v>
      </c>
    </row>
    <row r="1330" spans="2:15" ht="15" customHeight="1" x14ac:dyDescent="0.2">
      <c r="B1330" t="s">
        <v>2706</v>
      </c>
      <c r="C1330" s="1">
        <v>41055.595960648148</v>
      </c>
      <c r="D1330" s="4">
        <v>636000</v>
      </c>
      <c r="E1330">
        <v>636000</v>
      </c>
      <c r="F1330" t="s">
        <v>40</v>
      </c>
      <c r="G1330" s="10">
        <f>tblSalaries[[#This Row],[clean Salary (in local currency)]]*VLOOKUP(tblSalaries[[#This Row],[Currency]],tblXrate[#Data],2,FALSE)/1000</f>
        <v>11.325835013213473</v>
      </c>
      <c r="H1330" t="s">
        <v>815</v>
      </c>
      <c r="I1330" t="s">
        <v>52</v>
      </c>
      <c r="J1330" t="s">
        <v>8</v>
      </c>
      <c r="K1330" s="10" t="str">
        <f>VLOOKUP(tblSalaries[[#This Row],[Where do you work]],tblCountries[[Actual]:[Mapping2]],3,FALSE)</f>
        <v>India</v>
      </c>
      <c r="L1330" t="s">
        <v>9</v>
      </c>
      <c r="M1330">
        <v>2</v>
      </c>
      <c r="N1330" s="10" t="str">
        <f>VLOOKUP(tblSalaries[[#This Row],[Years of Experience]],Table3[#Data],2,FALSE)</f>
        <v>1-3</v>
      </c>
      <c r="O1330" s="10">
        <f>VLOOKUP(tblSalaries[[#This Row],[How many hours of a day you work on Excel]],Table8[#Data],2,FALSE)</f>
        <v>5</v>
      </c>
    </row>
    <row r="1331" spans="2:15" ht="15" customHeight="1" x14ac:dyDescent="0.2">
      <c r="B1331" t="s">
        <v>3546</v>
      </c>
      <c r="C1331" s="1">
        <v>41061.197557870371</v>
      </c>
      <c r="D1331" s="4">
        <v>11000</v>
      </c>
      <c r="E1331">
        <v>11000</v>
      </c>
      <c r="F1331" t="s">
        <v>6</v>
      </c>
      <c r="G1331" s="10">
        <f>tblSalaries[[#This Row],[clean Salary (in local currency)]]*VLOOKUP(tblSalaries[[#This Row],[Currency]],tblXrate[#Data],2,FALSE)/1000</f>
        <v>11</v>
      </c>
      <c r="H1331" t="s">
        <v>754</v>
      </c>
      <c r="I1331" t="s">
        <v>52</v>
      </c>
      <c r="J1331" t="s">
        <v>1031</v>
      </c>
      <c r="K1331" s="10" t="str">
        <f>VLOOKUP(tblSalaries[[#This Row],[Where do you work]],tblCountries[[Actual]:[Mapping2]],3,FALSE)</f>
        <v>Sou&amp;Cen America</v>
      </c>
      <c r="L1331" t="s">
        <v>9</v>
      </c>
      <c r="M1331">
        <v>2</v>
      </c>
      <c r="N1331" s="10" t="str">
        <f>VLOOKUP(tblSalaries[[#This Row],[Years of Experience]],Table3[#Data],2,FALSE)</f>
        <v>1-3</v>
      </c>
      <c r="O1331" s="10">
        <f>VLOOKUP(tblSalaries[[#This Row],[How many hours of a day you work on Excel]],Table8[#Data],2,FALSE)</f>
        <v>5</v>
      </c>
    </row>
    <row r="1332" spans="2:15" ht="15" customHeight="1" x14ac:dyDescent="0.2">
      <c r="B1332" t="s">
        <v>3757</v>
      </c>
      <c r="C1332" s="1">
        <v>41071.830972222226</v>
      </c>
      <c r="D1332" s="4">
        <v>11000</v>
      </c>
      <c r="E1332">
        <v>11000</v>
      </c>
      <c r="F1332" t="s">
        <v>6</v>
      </c>
      <c r="G1332" s="10">
        <f>tblSalaries[[#This Row],[clean Salary (in local currency)]]*VLOOKUP(tblSalaries[[#This Row],[Currency]],tblXrate[#Data],2,FALSE)/1000</f>
        <v>11</v>
      </c>
      <c r="H1332" t="s">
        <v>1500</v>
      </c>
      <c r="I1332" t="s">
        <v>20</v>
      </c>
      <c r="J1332" t="s">
        <v>8</v>
      </c>
      <c r="K1332" s="10" t="str">
        <f>VLOOKUP(tblSalaries[[#This Row],[Where do you work]],tblCountries[[Actual]:[Mapping2]],3,FALSE)</f>
        <v>India</v>
      </c>
      <c r="L1332" t="s">
        <v>9</v>
      </c>
      <c r="M1332">
        <v>2</v>
      </c>
      <c r="N1332" s="10" t="str">
        <f>VLOOKUP(tblSalaries[[#This Row],[Years of Experience]],Table3[#Data],2,FALSE)</f>
        <v>1-3</v>
      </c>
      <c r="O1332" s="10">
        <f>VLOOKUP(tblSalaries[[#This Row],[How many hours of a day you work on Excel]],Table8[#Data],2,FALSE)</f>
        <v>5</v>
      </c>
    </row>
    <row r="1333" spans="2:15" ht="15" customHeight="1" x14ac:dyDescent="0.2">
      <c r="B1333" t="s">
        <v>2699</v>
      </c>
      <c r="C1333" s="1">
        <v>41055.584027777775</v>
      </c>
      <c r="D1333" s="4">
        <v>600000</v>
      </c>
      <c r="E1333">
        <v>600000</v>
      </c>
      <c r="F1333" t="s">
        <v>40</v>
      </c>
      <c r="G1333" s="10">
        <f>tblSalaries[[#This Row],[clean Salary (in local currency)]]*VLOOKUP(tblSalaries[[#This Row],[Currency]],tblXrate[#Data],2,FALSE)/1000</f>
        <v>10.684750012465541</v>
      </c>
      <c r="H1333" t="s">
        <v>809</v>
      </c>
      <c r="I1333" t="s">
        <v>52</v>
      </c>
      <c r="J1333" t="s">
        <v>8</v>
      </c>
      <c r="K1333" s="10" t="str">
        <f>VLOOKUP(tblSalaries[[#This Row],[Where do you work]],tblCountries[[Actual]:[Mapping2]],3,FALSE)</f>
        <v>India</v>
      </c>
      <c r="L1333" t="s">
        <v>25</v>
      </c>
      <c r="M1333">
        <v>2</v>
      </c>
      <c r="N1333" s="10" t="str">
        <f>VLOOKUP(tblSalaries[[#This Row],[Years of Experience]],Table3[#Data],2,FALSE)</f>
        <v>1-3</v>
      </c>
      <c r="O1333" s="10">
        <f>VLOOKUP(tblSalaries[[#This Row],[How many hours of a day you work on Excel]],Table8[#Data],2,FALSE)</f>
        <v>1.5</v>
      </c>
    </row>
    <row r="1334" spans="2:15" ht="15" customHeight="1" x14ac:dyDescent="0.2">
      <c r="B1334" t="s">
        <v>3276</v>
      </c>
      <c r="C1334" s="1">
        <v>41058.558159722219</v>
      </c>
      <c r="D1334" s="4" t="s">
        <v>1451</v>
      </c>
      <c r="E1334">
        <v>600000</v>
      </c>
      <c r="F1334" t="s">
        <v>40</v>
      </c>
      <c r="G1334" s="10">
        <f>tblSalaries[[#This Row],[clean Salary (in local currency)]]*VLOOKUP(tblSalaries[[#This Row],[Currency]],tblXrate[#Data],2,FALSE)/1000</f>
        <v>10.684750012465541</v>
      </c>
      <c r="H1334" t="s">
        <v>1452</v>
      </c>
      <c r="I1334" t="s">
        <v>52</v>
      </c>
      <c r="J1334" t="s">
        <v>8</v>
      </c>
      <c r="K1334" s="10" t="str">
        <f>VLOOKUP(tblSalaries[[#This Row],[Where do you work]],tblCountries[[Actual]:[Mapping2]],3,FALSE)</f>
        <v>India</v>
      </c>
      <c r="L1334" t="s">
        <v>18</v>
      </c>
      <c r="M1334">
        <v>2</v>
      </c>
      <c r="N1334" s="10" t="str">
        <f>VLOOKUP(tblSalaries[[#This Row],[Years of Experience]],Table3[#Data],2,FALSE)</f>
        <v>1-3</v>
      </c>
      <c r="O1334" s="10">
        <f>VLOOKUP(tblSalaries[[#This Row],[How many hours of a day you work on Excel]],Table8[#Data],2,FALSE)</f>
        <v>2.5</v>
      </c>
    </row>
    <row r="1335" spans="2:15" ht="15" customHeight="1" x14ac:dyDescent="0.2">
      <c r="B1335" t="s">
        <v>2700</v>
      </c>
      <c r="C1335" s="1">
        <v>41055.584131944444</v>
      </c>
      <c r="D1335" s="4">
        <v>10000</v>
      </c>
      <c r="E1335">
        <v>10000</v>
      </c>
      <c r="F1335" t="s">
        <v>6</v>
      </c>
      <c r="G1335" s="10">
        <f>tblSalaries[[#This Row],[clean Salary (in local currency)]]*VLOOKUP(tblSalaries[[#This Row],[Currency]],tblXrate[#Data],2,FALSE)/1000</f>
        <v>10</v>
      </c>
      <c r="H1335" t="s">
        <v>749</v>
      </c>
      <c r="I1335" t="s">
        <v>52</v>
      </c>
      <c r="J1335" t="s">
        <v>8</v>
      </c>
      <c r="K1335" s="10" t="str">
        <f>VLOOKUP(tblSalaries[[#This Row],[Where do you work]],tblCountries[[Actual]:[Mapping2]],3,FALSE)</f>
        <v>India</v>
      </c>
      <c r="L1335" t="s">
        <v>9</v>
      </c>
      <c r="M1335">
        <v>2</v>
      </c>
      <c r="N1335" s="10" t="str">
        <f>VLOOKUP(tblSalaries[[#This Row],[Years of Experience]],Table3[#Data],2,FALSE)</f>
        <v>1-3</v>
      </c>
      <c r="O1335" s="10">
        <f>VLOOKUP(tblSalaries[[#This Row],[How many hours of a day you work on Excel]],Table8[#Data],2,FALSE)</f>
        <v>5</v>
      </c>
    </row>
    <row r="1336" spans="2:15" ht="15" customHeight="1" x14ac:dyDescent="0.2">
      <c r="B1336" t="s">
        <v>3677</v>
      </c>
      <c r="C1336" s="1">
        <v>41066.311666666668</v>
      </c>
      <c r="D1336" s="4">
        <v>10000</v>
      </c>
      <c r="E1336">
        <v>10000</v>
      </c>
      <c r="F1336" t="s">
        <v>6</v>
      </c>
      <c r="G1336" s="10">
        <f>tblSalaries[[#This Row],[clean Salary (in local currency)]]*VLOOKUP(tblSalaries[[#This Row],[Currency]],tblXrate[#Data],2,FALSE)/1000</f>
        <v>10</v>
      </c>
      <c r="H1336" t="s">
        <v>1843</v>
      </c>
      <c r="I1336" t="s">
        <v>20</v>
      </c>
      <c r="J1336" t="s">
        <v>15</v>
      </c>
      <c r="K1336" s="10" t="str">
        <f>VLOOKUP(tblSalaries[[#This Row],[Where do you work]],tblCountries[[Actual]:[Mapping2]],3,FALSE)</f>
        <v>USA</v>
      </c>
      <c r="L1336" t="s">
        <v>9</v>
      </c>
      <c r="M1336">
        <v>2</v>
      </c>
      <c r="N1336" s="10" t="str">
        <f>VLOOKUP(tblSalaries[[#This Row],[Years of Experience]],Table3[#Data],2,FALSE)</f>
        <v>1-3</v>
      </c>
      <c r="O1336" s="10">
        <f>VLOOKUP(tblSalaries[[#This Row],[How many hours of a day you work on Excel]],Table8[#Data],2,FALSE)</f>
        <v>5</v>
      </c>
    </row>
    <row r="1337" spans="2:15" ht="15" customHeight="1" x14ac:dyDescent="0.2">
      <c r="B1337" t="s">
        <v>2720</v>
      </c>
      <c r="C1337" s="1">
        <v>41055.626782407409</v>
      </c>
      <c r="D1337" s="4">
        <v>800</v>
      </c>
      <c r="E1337">
        <v>9600</v>
      </c>
      <c r="F1337" t="s">
        <v>6</v>
      </c>
      <c r="G1337" s="10">
        <f>tblSalaries[[#This Row],[clean Salary (in local currency)]]*VLOOKUP(tblSalaries[[#This Row],[Currency]],tblXrate[#Data],2,FALSE)/1000</f>
        <v>9.6</v>
      </c>
      <c r="H1337" t="s">
        <v>147</v>
      </c>
      <c r="I1337" t="s">
        <v>20</v>
      </c>
      <c r="J1337" t="s">
        <v>48</v>
      </c>
      <c r="K1337" s="10" t="str">
        <f>VLOOKUP(tblSalaries[[#This Row],[Where do you work]],tblCountries[[Actual]:[Mapping2]],3,FALSE)</f>
        <v>Africa</v>
      </c>
      <c r="L1337" t="s">
        <v>9</v>
      </c>
      <c r="M1337">
        <v>2</v>
      </c>
      <c r="N1337" s="10" t="str">
        <f>VLOOKUP(tblSalaries[[#This Row],[Years of Experience]],Table3[#Data],2,FALSE)</f>
        <v>1-3</v>
      </c>
      <c r="O1337" s="10">
        <f>VLOOKUP(tblSalaries[[#This Row],[How many hours of a day you work on Excel]],Table8[#Data],2,FALSE)</f>
        <v>5</v>
      </c>
    </row>
    <row r="1338" spans="2:15" ht="15" customHeight="1" x14ac:dyDescent="0.2">
      <c r="B1338" t="s">
        <v>3451</v>
      </c>
      <c r="C1338" s="1">
        <v>41059.718368055554</v>
      </c>
      <c r="D1338" s="4" t="s">
        <v>1629</v>
      </c>
      <c r="E1338">
        <v>78000</v>
      </c>
      <c r="F1338" t="s">
        <v>585</v>
      </c>
      <c r="G1338" s="10">
        <f>tblSalaries[[#This Row],[clean Salary (in local currency)]]*VLOOKUP(tblSalaries[[#This Row],[Currency]],tblXrate[#Data],2,FALSE)/1000</f>
        <v>9.509898829307069</v>
      </c>
      <c r="H1338" t="s">
        <v>1630</v>
      </c>
      <c r="I1338" t="s">
        <v>488</v>
      </c>
      <c r="J1338" t="s">
        <v>48</v>
      </c>
      <c r="K1338" s="10" t="str">
        <f>VLOOKUP(tblSalaries[[#This Row],[Where do you work]],tblCountries[[Actual]:[Mapping2]],3,FALSE)</f>
        <v>Africa</v>
      </c>
      <c r="L1338" t="s">
        <v>9</v>
      </c>
      <c r="M1338">
        <v>2</v>
      </c>
      <c r="N1338" s="10" t="str">
        <f>VLOOKUP(tblSalaries[[#This Row],[Years of Experience]],Table3[#Data],2,FALSE)</f>
        <v>1-3</v>
      </c>
      <c r="O1338" s="10">
        <f>VLOOKUP(tblSalaries[[#This Row],[How many hours of a day you work on Excel]],Table8[#Data],2,FALSE)</f>
        <v>5</v>
      </c>
    </row>
    <row r="1339" spans="2:15" ht="15" customHeight="1" x14ac:dyDescent="0.2">
      <c r="B1339" t="s">
        <v>3285</v>
      </c>
      <c r="C1339" s="1">
        <v>41058.607430555552</v>
      </c>
      <c r="D1339" s="4" t="s">
        <v>1464</v>
      </c>
      <c r="E1339">
        <v>500000</v>
      </c>
      <c r="F1339" t="s">
        <v>40</v>
      </c>
      <c r="G1339" s="10">
        <f>tblSalaries[[#This Row],[clean Salary (in local currency)]]*VLOOKUP(tblSalaries[[#This Row],[Currency]],tblXrate[#Data],2,FALSE)/1000</f>
        <v>8.9039583437212837</v>
      </c>
      <c r="H1339" t="s">
        <v>1465</v>
      </c>
      <c r="I1339" t="s">
        <v>279</v>
      </c>
      <c r="J1339" t="s">
        <v>8</v>
      </c>
      <c r="K1339" s="10" t="str">
        <f>VLOOKUP(tblSalaries[[#This Row],[Where do you work]],tblCountries[[Actual]:[Mapping2]],3,FALSE)</f>
        <v>India</v>
      </c>
      <c r="L1339" t="s">
        <v>9</v>
      </c>
      <c r="M1339">
        <v>2</v>
      </c>
      <c r="N1339" s="10" t="str">
        <f>VLOOKUP(tblSalaries[[#This Row],[Years of Experience]],Table3[#Data],2,FALSE)</f>
        <v>1-3</v>
      </c>
      <c r="O1339" s="10">
        <f>VLOOKUP(tblSalaries[[#This Row],[How many hours of a day you work on Excel]],Table8[#Data],2,FALSE)</f>
        <v>5</v>
      </c>
    </row>
    <row r="1340" spans="2:15" ht="15" customHeight="1" x14ac:dyDescent="0.2">
      <c r="B1340" t="s">
        <v>3692</v>
      </c>
      <c r="C1340" s="1">
        <v>41067.022499999999</v>
      </c>
      <c r="D1340" s="4" t="s">
        <v>1854</v>
      </c>
      <c r="E1340">
        <v>500000</v>
      </c>
      <c r="F1340" t="s">
        <v>40</v>
      </c>
      <c r="G1340" s="10">
        <f>tblSalaries[[#This Row],[clean Salary (in local currency)]]*VLOOKUP(tblSalaries[[#This Row],[Currency]],tblXrate[#Data],2,FALSE)/1000</f>
        <v>8.9039583437212837</v>
      </c>
      <c r="H1340" t="s">
        <v>207</v>
      </c>
      <c r="I1340" t="s">
        <v>20</v>
      </c>
      <c r="J1340" t="s">
        <v>8</v>
      </c>
      <c r="K1340" s="10" t="str">
        <f>VLOOKUP(tblSalaries[[#This Row],[Where do you work]],tblCountries[[Actual]:[Mapping2]],3,FALSE)</f>
        <v>India</v>
      </c>
      <c r="L1340" t="s">
        <v>9</v>
      </c>
      <c r="M1340">
        <v>2</v>
      </c>
      <c r="N1340" s="10" t="str">
        <f>VLOOKUP(tblSalaries[[#This Row],[Years of Experience]],Table3[#Data],2,FALSE)</f>
        <v>1-3</v>
      </c>
      <c r="O1340" s="10">
        <f>VLOOKUP(tblSalaries[[#This Row],[How many hours of a day you work on Excel]],Table8[#Data],2,FALSE)</f>
        <v>5</v>
      </c>
    </row>
    <row r="1341" spans="2:15" ht="15" customHeight="1" x14ac:dyDescent="0.2">
      <c r="B1341" t="s">
        <v>3144</v>
      </c>
      <c r="C1341" s="1">
        <v>41057.92597222222</v>
      </c>
      <c r="D1341" s="4">
        <v>8600</v>
      </c>
      <c r="E1341">
        <v>8600</v>
      </c>
      <c r="F1341" t="s">
        <v>6</v>
      </c>
      <c r="G1341" s="10">
        <f>tblSalaries[[#This Row],[clean Salary (in local currency)]]*VLOOKUP(tblSalaries[[#This Row],[Currency]],tblXrate[#Data],2,FALSE)/1000</f>
        <v>8.6</v>
      </c>
      <c r="H1341" t="s">
        <v>1302</v>
      </c>
      <c r="I1341" t="s">
        <v>20</v>
      </c>
      <c r="J1341" t="s">
        <v>8</v>
      </c>
      <c r="K1341" s="10" t="str">
        <f>VLOOKUP(tblSalaries[[#This Row],[Where do you work]],tblCountries[[Actual]:[Mapping2]],3,FALSE)</f>
        <v>India</v>
      </c>
      <c r="L1341" t="s">
        <v>9</v>
      </c>
      <c r="M1341">
        <v>2</v>
      </c>
      <c r="N1341" s="10" t="str">
        <f>VLOOKUP(tblSalaries[[#This Row],[Years of Experience]],Table3[#Data],2,FALSE)</f>
        <v>1-3</v>
      </c>
      <c r="O1341" s="10">
        <f>VLOOKUP(tblSalaries[[#This Row],[How many hours of a day you work on Excel]],Table8[#Data],2,FALSE)</f>
        <v>5</v>
      </c>
    </row>
    <row r="1342" spans="2:15" ht="15" customHeight="1" x14ac:dyDescent="0.2">
      <c r="B1342" t="s">
        <v>2933</v>
      </c>
      <c r="C1342" s="1">
        <v>41057.020092592589</v>
      </c>
      <c r="D1342" s="4" t="s">
        <v>896</v>
      </c>
      <c r="E1342">
        <v>480000</v>
      </c>
      <c r="F1342" t="s">
        <v>40</v>
      </c>
      <c r="G1342" s="10">
        <f>tblSalaries[[#This Row],[clean Salary (in local currency)]]*VLOOKUP(tblSalaries[[#This Row],[Currency]],tblXrate[#Data],2,FALSE)/1000</f>
        <v>8.5478000099724323</v>
      </c>
      <c r="H1342" t="s">
        <v>52</v>
      </c>
      <c r="I1342" t="s">
        <v>52</v>
      </c>
      <c r="J1342" t="s">
        <v>8</v>
      </c>
      <c r="K1342" s="10" t="str">
        <f>VLOOKUP(tblSalaries[[#This Row],[Where do you work]],tblCountries[[Actual]:[Mapping2]],3,FALSE)</f>
        <v>India</v>
      </c>
      <c r="L1342" t="s">
        <v>18</v>
      </c>
      <c r="M1342">
        <v>2</v>
      </c>
      <c r="N1342" s="10" t="str">
        <f>VLOOKUP(tblSalaries[[#This Row],[Years of Experience]],Table3[#Data],2,FALSE)</f>
        <v>1-3</v>
      </c>
      <c r="O1342" s="10">
        <f>VLOOKUP(tblSalaries[[#This Row],[How many hours of a day you work on Excel]],Table8[#Data],2,FALSE)</f>
        <v>2.5</v>
      </c>
    </row>
    <row r="1343" spans="2:15" ht="15" customHeight="1" x14ac:dyDescent="0.2">
      <c r="B1343" t="s">
        <v>3871</v>
      </c>
      <c r="C1343" s="1">
        <v>41079.875937500001</v>
      </c>
      <c r="D1343" s="4">
        <v>420000</v>
      </c>
      <c r="E1343">
        <v>420000</v>
      </c>
      <c r="F1343" t="s">
        <v>40</v>
      </c>
      <c r="G1343" s="10">
        <f>tblSalaries[[#This Row],[clean Salary (in local currency)]]*VLOOKUP(tblSalaries[[#This Row],[Currency]],tblXrate[#Data],2,FALSE)/1000</f>
        <v>7.479325008725878</v>
      </c>
      <c r="H1343" t="s">
        <v>20</v>
      </c>
      <c r="I1343" t="s">
        <v>20</v>
      </c>
      <c r="J1343" t="s">
        <v>8</v>
      </c>
      <c r="K1343" s="10" t="str">
        <f>VLOOKUP(tblSalaries[[#This Row],[Where do you work]],tblCountries[[Actual]:[Mapping2]],3,FALSE)</f>
        <v>India</v>
      </c>
      <c r="L1343" t="s">
        <v>9</v>
      </c>
      <c r="M1343">
        <v>2</v>
      </c>
      <c r="N1343" s="10" t="str">
        <f>VLOOKUP(tblSalaries[[#This Row],[Years of Experience]],Table3[#Data],2,FALSE)</f>
        <v>1-3</v>
      </c>
      <c r="O1343" s="10">
        <f>VLOOKUP(tblSalaries[[#This Row],[How many hours of a day you work on Excel]],Table8[#Data],2,FALSE)</f>
        <v>5</v>
      </c>
    </row>
    <row r="1344" spans="2:15" ht="15" customHeight="1" x14ac:dyDescent="0.2">
      <c r="B1344" t="s">
        <v>3120</v>
      </c>
      <c r="C1344" s="1">
        <v>41057.777870370373</v>
      </c>
      <c r="D1344" s="4">
        <v>400000</v>
      </c>
      <c r="E1344">
        <v>400000</v>
      </c>
      <c r="F1344" t="s">
        <v>40</v>
      </c>
      <c r="G1344" s="10">
        <f>tblSalaries[[#This Row],[clean Salary (in local currency)]]*VLOOKUP(tblSalaries[[#This Row],[Currency]],tblXrate[#Data],2,FALSE)/1000</f>
        <v>7.1231666749770275</v>
      </c>
      <c r="H1344" t="s">
        <v>1274</v>
      </c>
      <c r="I1344" t="s">
        <v>279</v>
      </c>
      <c r="J1344" t="s">
        <v>8</v>
      </c>
      <c r="K1344" s="10" t="str">
        <f>VLOOKUP(tblSalaries[[#This Row],[Where do you work]],tblCountries[[Actual]:[Mapping2]],3,FALSE)</f>
        <v>India</v>
      </c>
      <c r="L1344" t="s">
        <v>25</v>
      </c>
      <c r="M1344">
        <v>2</v>
      </c>
      <c r="N1344" s="10" t="str">
        <f>VLOOKUP(tblSalaries[[#This Row],[Years of Experience]],Table3[#Data],2,FALSE)</f>
        <v>1-3</v>
      </c>
      <c r="O1344" s="10">
        <f>VLOOKUP(tblSalaries[[#This Row],[How many hours of a day you work on Excel]],Table8[#Data],2,FALSE)</f>
        <v>1.5</v>
      </c>
    </row>
    <row r="1345" spans="2:15" ht="15" customHeight="1" x14ac:dyDescent="0.2">
      <c r="B1345" t="s">
        <v>3845</v>
      </c>
      <c r="C1345" s="1">
        <v>41077.065810185188</v>
      </c>
      <c r="D1345" s="4" t="s">
        <v>694</v>
      </c>
      <c r="E1345">
        <v>400000</v>
      </c>
      <c r="F1345" t="s">
        <v>40</v>
      </c>
      <c r="G1345" s="10">
        <f>tblSalaries[[#This Row],[clean Salary (in local currency)]]*VLOOKUP(tblSalaries[[#This Row],[Currency]],tblXrate[#Data],2,FALSE)/1000</f>
        <v>7.1231666749770275</v>
      </c>
      <c r="H1345" t="s">
        <v>1972</v>
      </c>
      <c r="I1345" t="s">
        <v>20</v>
      </c>
      <c r="J1345" t="s">
        <v>8</v>
      </c>
      <c r="K1345" s="10" t="str">
        <f>VLOOKUP(tblSalaries[[#This Row],[Where do you work]],tblCountries[[Actual]:[Mapping2]],3,FALSE)</f>
        <v>India</v>
      </c>
      <c r="L1345" t="s">
        <v>25</v>
      </c>
      <c r="M1345">
        <v>2</v>
      </c>
      <c r="N1345" s="10" t="str">
        <f>VLOOKUP(tblSalaries[[#This Row],[Years of Experience]],Table3[#Data],2,FALSE)</f>
        <v>1-3</v>
      </c>
      <c r="O1345" s="10">
        <f>VLOOKUP(tblSalaries[[#This Row],[How many hours of a day you work on Excel]],Table8[#Data],2,FALSE)</f>
        <v>1.5</v>
      </c>
    </row>
    <row r="1346" spans="2:15" ht="15" customHeight="1" x14ac:dyDescent="0.2">
      <c r="B1346" t="s">
        <v>3700</v>
      </c>
      <c r="C1346" s="1">
        <v>41067.714791666665</v>
      </c>
      <c r="D1346" s="4">
        <v>360000</v>
      </c>
      <c r="E1346">
        <v>360000</v>
      </c>
      <c r="F1346" t="s">
        <v>40</v>
      </c>
      <c r="G1346" s="10">
        <f>tblSalaries[[#This Row],[clean Salary (in local currency)]]*VLOOKUP(tblSalaries[[#This Row],[Currency]],tblXrate[#Data],2,FALSE)/1000</f>
        <v>6.4108500074793247</v>
      </c>
      <c r="H1346" t="s">
        <v>1863</v>
      </c>
      <c r="I1346" t="s">
        <v>356</v>
      </c>
      <c r="J1346" t="s">
        <v>8</v>
      </c>
      <c r="K1346" s="10" t="str">
        <f>VLOOKUP(tblSalaries[[#This Row],[Where do you work]],tblCountries[[Actual]:[Mapping2]],3,FALSE)</f>
        <v>India</v>
      </c>
      <c r="L1346" t="s">
        <v>25</v>
      </c>
      <c r="M1346">
        <v>2</v>
      </c>
      <c r="N1346" s="10" t="str">
        <f>VLOOKUP(tblSalaries[[#This Row],[Years of Experience]],Table3[#Data],2,FALSE)</f>
        <v>1-3</v>
      </c>
      <c r="O1346" s="10">
        <f>VLOOKUP(tblSalaries[[#This Row],[How many hours of a day you work on Excel]],Table8[#Data],2,FALSE)</f>
        <v>1.5</v>
      </c>
    </row>
    <row r="1347" spans="2:15" ht="15" customHeight="1" x14ac:dyDescent="0.2">
      <c r="B1347" t="s">
        <v>3570</v>
      </c>
      <c r="C1347" s="1">
        <v>41061.841921296298</v>
      </c>
      <c r="D1347" s="4" t="s">
        <v>1749</v>
      </c>
      <c r="E1347">
        <v>6000</v>
      </c>
      <c r="F1347" t="s">
        <v>6</v>
      </c>
      <c r="G1347" s="10">
        <f>tblSalaries[[#This Row],[clean Salary (in local currency)]]*VLOOKUP(tblSalaries[[#This Row],[Currency]],tblXrate[#Data],2,FALSE)/1000</f>
        <v>6</v>
      </c>
      <c r="H1347" t="s">
        <v>207</v>
      </c>
      <c r="I1347" t="s">
        <v>20</v>
      </c>
      <c r="J1347" t="s">
        <v>8</v>
      </c>
      <c r="K1347" s="10" t="str">
        <f>VLOOKUP(tblSalaries[[#This Row],[Where do you work]],tblCountries[[Actual]:[Mapping2]],3,FALSE)</f>
        <v>India</v>
      </c>
      <c r="L1347" t="s">
        <v>9</v>
      </c>
      <c r="M1347">
        <v>2</v>
      </c>
      <c r="N1347" s="10" t="str">
        <f>VLOOKUP(tblSalaries[[#This Row],[Years of Experience]],Table3[#Data],2,FALSE)</f>
        <v>1-3</v>
      </c>
      <c r="O1347" s="10">
        <f>VLOOKUP(tblSalaries[[#This Row],[How many hours of a day you work on Excel]],Table8[#Data],2,FALSE)</f>
        <v>5</v>
      </c>
    </row>
    <row r="1348" spans="2:15" ht="15" customHeight="1" x14ac:dyDescent="0.2">
      <c r="B1348" t="s">
        <v>3436</v>
      </c>
      <c r="C1348" s="1">
        <v>41059.581111111111</v>
      </c>
      <c r="D1348" s="4" t="s">
        <v>1610</v>
      </c>
      <c r="E1348">
        <v>320000</v>
      </c>
      <c r="F1348" t="s">
        <v>40</v>
      </c>
      <c r="G1348" s="10">
        <f>tblSalaries[[#This Row],[clean Salary (in local currency)]]*VLOOKUP(tblSalaries[[#This Row],[Currency]],tblXrate[#Data],2,FALSE)/1000</f>
        <v>5.6985333399816218</v>
      </c>
      <c r="H1348" t="s">
        <v>20</v>
      </c>
      <c r="I1348" t="s">
        <v>20</v>
      </c>
      <c r="J1348" t="s">
        <v>8</v>
      </c>
      <c r="K1348" s="10" t="str">
        <f>VLOOKUP(tblSalaries[[#This Row],[Where do you work]],tblCountries[[Actual]:[Mapping2]],3,FALSE)</f>
        <v>India</v>
      </c>
      <c r="L1348" t="s">
        <v>18</v>
      </c>
      <c r="M1348">
        <v>2</v>
      </c>
      <c r="N1348" s="10" t="str">
        <f>VLOOKUP(tblSalaries[[#This Row],[Years of Experience]],Table3[#Data],2,FALSE)</f>
        <v>1-3</v>
      </c>
      <c r="O1348" s="10">
        <f>VLOOKUP(tblSalaries[[#This Row],[How many hours of a day you work on Excel]],Table8[#Data],2,FALSE)</f>
        <v>2.5</v>
      </c>
    </row>
    <row r="1349" spans="2:15" ht="15" customHeight="1" x14ac:dyDescent="0.2">
      <c r="B1349" t="s">
        <v>3117</v>
      </c>
      <c r="C1349" s="1">
        <v>41057.77375</v>
      </c>
      <c r="D1349" s="4" t="s">
        <v>1272</v>
      </c>
      <c r="E1349">
        <v>216000</v>
      </c>
      <c r="F1349" t="s">
        <v>3951</v>
      </c>
      <c r="G1349" s="10">
        <f>tblSalaries[[#This Row],[clean Salary (in local currency)]]*VLOOKUP(tblSalaries[[#This Row],[Currency]],tblXrate[#Data],2,FALSE)/1000</f>
        <v>5.1202912876821438</v>
      </c>
      <c r="H1349" t="s">
        <v>523</v>
      </c>
      <c r="I1349" t="s">
        <v>52</v>
      </c>
      <c r="J1349" t="s">
        <v>347</v>
      </c>
      <c r="K1349" s="10" t="str">
        <f>VLOOKUP(tblSalaries[[#This Row],[Where do you work]],tblCountries[[Actual]:[Mapping2]],3,FALSE)</f>
        <v>East&amp;South Asia</v>
      </c>
      <c r="L1349" t="s">
        <v>9</v>
      </c>
      <c r="M1349">
        <v>2</v>
      </c>
      <c r="N1349" s="10" t="str">
        <f>VLOOKUP(tblSalaries[[#This Row],[Years of Experience]],Table3[#Data],2,FALSE)</f>
        <v>1-3</v>
      </c>
      <c r="O1349" s="10">
        <f>VLOOKUP(tblSalaries[[#This Row],[How many hours of a day you work on Excel]],Table8[#Data],2,FALSE)</f>
        <v>5</v>
      </c>
    </row>
    <row r="1350" spans="2:15" ht="15" customHeight="1" x14ac:dyDescent="0.2">
      <c r="B1350" t="s">
        <v>3225</v>
      </c>
      <c r="C1350" s="1">
        <v>41058.187615740739</v>
      </c>
      <c r="D1350" s="4" t="s">
        <v>1392</v>
      </c>
      <c r="E1350">
        <v>48000000</v>
      </c>
      <c r="F1350" t="s">
        <v>1393</v>
      </c>
      <c r="G1350" s="10">
        <f>tblSalaries[[#This Row],[clean Salary (in local currency)]]*VLOOKUP(tblSalaries[[#This Row],[Currency]],tblXrate[#Data],2,FALSE)/1000</f>
        <v>5.0826943786459067</v>
      </c>
      <c r="H1350" t="s">
        <v>1394</v>
      </c>
      <c r="I1350" t="s">
        <v>20</v>
      </c>
      <c r="J1350" t="s">
        <v>726</v>
      </c>
      <c r="K1350" s="10" t="str">
        <f>VLOOKUP(tblSalaries[[#This Row],[Where do you work]],tblCountries[[Actual]:[Mapping2]],3,FALSE)</f>
        <v>East&amp;South Asia</v>
      </c>
      <c r="L1350" t="s">
        <v>25</v>
      </c>
      <c r="M1350">
        <v>2</v>
      </c>
      <c r="N1350" s="10" t="str">
        <f>VLOOKUP(tblSalaries[[#This Row],[Years of Experience]],Table3[#Data],2,FALSE)</f>
        <v>1-3</v>
      </c>
      <c r="O1350" s="10">
        <f>VLOOKUP(tblSalaries[[#This Row],[How many hours of a day you work on Excel]],Table8[#Data],2,FALSE)</f>
        <v>1.5</v>
      </c>
    </row>
    <row r="1351" spans="2:15" ht="15" customHeight="1" x14ac:dyDescent="0.2">
      <c r="B1351" t="s">
        <v>3017</v>
      </c>
      <c r="C1351" s="1">
        <v>41057.542847222219</v>
      </c>
      <c r="D1351" s="4" t="s">
        <v>1172</v>
      </c>
      <c r="E1351">
        <v>456000</v>
      </c>
      <c r="F1351" t="s">
        <v>32</v>
      </c>
      <c r="G1351" s="10">
        <f>tblSalaries[[#This Row],[clean Salary (in local currency)]]*VLOOKUP(tblSalaries[[#This Row],[Currency]],tblXrate[#Data],2,FALSE)/1000</f>
        <v>4.8400244548604041</v>
      </c>
      <c r="H1351" t="s">
        <v>1173</v>
      </c>
      <c r="I1351" t="s">
        <v>52</v>
      </c>
      <c r="J1351" t="s">
        <v>17</v>
      </c>
      <c r="K1351" s="10" t="str">
        <f>VLOOKUP(tblSalaries[[#This Row],[Where do you work]],tblCountries[[Actual]:[Mapping2]],3,FALSE)</f>
        <v>East&amp;South Asia</v>
      </c>
      <c r="L1351" t="s">
        <v>9</v>
      </c>
      <c r="M1351">
        <v>2</v>
      </c>
      <c r="N1351" s="10" t="str">
        <f>VLOOKUP(tblSalaries[[#This Row],[Years of Experience]],Table3[#Data],2,FALSE)</f>
        <v>1-3</v>
      </c>
      <c r="O1351" s="10">
        <f>VLOOKUP(tblSalaries[[#This Row],[How many hours of a day you work on Excel]],Table8[#Data],2,FALSE)</f>
        <v>5</v>
      </c>
    </row>
    <row r="1352" spans="2:15" ht="15" customHeight="1" x14ac:dyDescent="0.2">
      <c r="B1352" t="s">
        <v>2735</v>
      </c>
      <c r="C1352" s="1">
        <v>41055.664548611108</v>
      </c>
      <c r="D1352" s="4" t="s">
        <v>849</v>
      </c>
      <c r="E1352">
        <v>4800</v>
      </c>
      <c r="F1352" t="s">
        <v>6</v>
      </c>
      <c r="G1352" s="10">
        <f>tblSalaries[[#This Row],[clean Salary (in local currency)]]*VLOOKUP(tblSalaries[[#This Row],[Currency]],tblXrate[#Data],2,FALSE)/1000</f>
        <v>4.8</v>
      </c>
      <c r="H1352" t="s">
        <v>850</v>
      </c>
      <c r="I1352" t="s">
        <v>20</v>
      </c>
      <c r="J1352" t="s">
        <v>851</v>
      </c>
      <c r="K1352" s="10" t="str">
        <f>VLOOKUP(tblSalaries[[#This Row],[Where do you work]],tblCountries[[Actual]:[Mapping2]],3,FALSE)</f>
        <v>East&amp;South Asia</v>
      </c>
      <c r="L1352" t="s">
        <v>9</v>
      </c>
      <c r="M1352">
        <v>2</v>
      </c>
      <c r="N1352" s="10" t="str">
        <f>VLOOKUP(tblSalaries[[#This Row],[Years of Experience]],Table3[#Data],2,FALSE)</f>
        <v>1-3</v>
      </c>
      <c r="O1352" s="10">
        <f>VLOOKUP(tblSalaries[[#This Row],[How many hours of a day you work on Excel]],Table8[#Data],2,FALSE)</f>
        <v>5</v>
      </c>
    </row>
    <row r="1353" spans="2:15" ht="15" customHeight="1" x14ac:dyDescent="0.2">
      <c r="B1353" t="s">
        <v>2677</v>
      </c>
      <c r="C1353" s="1">
        <v>41055.549317129633</v>
      </c>
      <c r="D1353" s="4" t="s">
        <v>783</v>
      </c>
      <c r="E1353">
        <v>260000</v>
      </c>
      <c r="F1353" t="s">
        <v>40</v>
      </c>
      <c r="G1353" s="10">
        <f>tblSalaries[[#This Row],[clean Salary (in local currency)]]*VLOOKUP(tblSalaries[[#This Row],[Currency]],tblXrate[#Data],2,FALSE)/1000</f>
        <v>4.6300583387350676</v>
      </c>
      <c r="H1353" t="s">
        <v>20</v>
      </c>
      <c r="I1353" t="s">
        <v>20</v>
      </c>
      <c r="J1353" t="s">
        <v>8</v>
      </c>
      <c r="K1353" s="10" t="str">
        <f>VLOOKUP(tblSalaries[[#This Row],[Where do you work]],tblCountries[[Actual]:[Mapping2]],3,FALSE)</f>
        <v>India</v>
      </c>
      <c r="L1353" t="s">
        <v>9</v>
      </c>
      <c r="M1353">
        <v>2</v>
      </c>
      <c r="N1353" s="10" t="str">
        <f>VLOOKUP(tblSalaries[[#This Row],[Years of Experience]],Table3[#Data],2,FALSE)</f>
        <v>1-3</v>
      </c>
      <c r="O1353" s="10">
        <f>VLOOKUP(tblSalaries[[#This Row],[How many hours of a day you work on Excel]],Table8[#Data],2,FALSE)</f>
        <v>5</v>
      </c>
    </row>
    <row r="1354" spans="2:15" ht="15" customHeight="1" x14ac:dyDescent="0.2">
      <c r="B1354" t="s">
        <v>2768</v>
      </c>
      <c r="C1354" s="1">
        <v>41055.763761574075</v>
      </c>
      <c r="D1354" s="4" t="s">
        <v>892</v>
      </c>
      <c r="E1354">
        <v>220000</v>
      </c>
      <c r="F1354" t="s">
        <v>40</v>
      </c>
      <c r="G1354" s="10">
        <f>tblSalaries[[#This Row],[clean Salary (in local currency)]]*VLOOKUP(tblSalaries[[#This Row],[Currency]],tblXrate[#Data],2,FALSE)/1000</f>
        <v>3.9177416712373652</v>
      </c>
      <c r="H1354" t="s">
        <v>893</v>
      </c>
      <c r="I1354" t="s">
        <v>279</v>
      </c>
      <c r="J1354" t="s">
        <v>8</v>
      </c>
      <c r="K1354" s="10" t="str">
        <f>VLOOKUP(tblSalaries[[#This Row],[Where do you work]],tblCountries[[Actual]:[Mapping2]],3,FALSE)</f>
        <v>India</v>
      </c>
      <c r="L1354" t="s">
        <v>9</v>
      </c>
      <c r="M1354">
        <v>2</v>
      </c>
      <c r="N1354" s="10" t="str">
        <f>VLOOKUP(tblSalaries[[#This Row],[Years of Experience]],Table3[#Data],2,FALSE)</f>
        <v>1-3</v>
      </c>
      <c r="O1354" s="10">
        <f>VLOOKUP(tblSalaries[[#This Row],[How many hours of a day you work on Excel]],Table8[#Data],2,FALSE)</f>
        <v>5</v>
      </c>
    </row>
    <row r="1355" spans="2:15" ht="15" customHeight="1" x14ac:dyDescent="0.2">
      <c r="B1355" t="s">
        <v>2839</v>
      </c>
      <c r="C1355" s="1">
        <v>41056.057013888887</v>
      </c>
      <c r="D1355" s="4" t="s">
        <v>976</v>
      </c>
      <c r="E1355">
        <v>200000</v>
      </c>
      <c r="F1355" t="s">
        <v>40</v>
      </c>
      <c r="G1355" s="10">
        <f>tblSalaries[[#This Row],[clean Salary (in local currency)]]*VLOOKUP(tblSalaries[[#This Row],[Currency]],tblXrate[#Data],2,FALSE)/1000</f>
        <v>3.5615833374885137</v>
      </c>
      <c r="H1355" t="s">
        <v>108</v>
      </c>
      <c r="I1355" t="s">
        <v>20</v>
      </c>
      <c r="J1355" t="s">
        <v>8</v>
      </c>
      <c r="K1355" s="10" t="str">
        <f>VLOOKUP(tblSalaries[[#This Row],[Where do you work]],tblCountries[[Actual]:[Mapping2]],3,FALSE)</f>
        <v>India</v>
      </c>
      <c r="L1355" t="s">
        <v>9</v>
      </c>
      <c r="M1355">
        <v>2</v>
      </c>
      <c r="N1355" s="10" t="str">
        <f>VLOOKUP(tblSalaries[[#This Row],[Years of Experience]],Table3[#Data],2,FALSE)</f>
        <v>1-3</v>
      </c>
      <c r="O1355" s="10">
        <f>VLOOKUP(tblSalaries[[#This Row],[How many hours of a day you work on Excel]],Table8[#Data],2,FALSE)</f>
        <v>5</v>
      </c>
    </row>
    <row r="1356" spans="2:15" ht="15" customHeight="1" x14ac:dyDescent="0.2">
      <c r="B1356" t="s">
        <v>3717</v>
      </c>
      <c r="C1356" s="1">
        <v>41068.580370370371</v>
      </c>
      <c r="D1356" s="4" t="s">
        <v>1874</v>
      </c>
      <c r="E1356">
        <v>180000</v>
      </c>
      <c r="F1356" t="s">
        <v>40</v>
      </c>
      <c r="G1356" s="10">
        <f>tblSalaries[[#This Row],[clean Salary (in local currency)]]*VLOOKUP(tblSalaries[[#This Row],[Currency]],tblXrate[#Data],2,FALSE)/1000</f>
        <v>3.2054250037396623</v>
      </c>
      <c r="H1356" t="s">
        <v>544</v>
      </c>
      <c r="I1356" t="s">
        <v>3999</v>
      </c>
      <c r="J1356" t="s">
        <v>8</v>
      </c>
      <c r="K1356" s="10" t="str">
        <f>VLOOKUP(tblSalaries[[#This Row],[Where do you work]],tblCountries[[Actual]:[Mapping2]],3,FALSE)</f>
        <v>India</v>
      </c>
      <c r="L1356" t="s">
        <v>9</v>
      </c>
      <c r="M1356">
        <v>2</v>
      </c>
      <c r="N1356" s="10" t="str">
        <f>VLOOKUP(tblSalaries[[#This Row],[Years of Experience]],Table3[#Data],2,FALSE)</f>
        <v>1-3</v>
      </c>
      <c r="O1356" s="10">
        <f>VLOOKUP(tblSalaries[[#This Row],[How many hours of a day you work on Excel]],Table8[#Data],2,FALSE)</f>
        <v>5</v>
      </c>
    </row>
    <row r="1357" spans="2:15" ht="15" customHeight="1" x14ac:dyDescent="0.2">
      <c r="B1357" t="s">
        <v>2802</v>
      </c>
      <c r="C1357" s="1">
        <v>41055.914305555554</v>
      </c>
      <c r="D1357" s="4">
        <v>170000</v>
      </c>
      <c r="E1357">
        <v>170000</v>
      </c>
      <c r="F1357" t="s">
        <v>40</v>
      </c>
      <c r="G1357" s="10">
        <f>tblSalaries[[#This Row],[clean Salary (in local currency)]]*VLOOKUP(tblSalaries[[#This Row],[Currency]],tblXrate[#Data],2,FALSE)/1000</f>
        <v>3.0273458368652362</v>
      </c>
      <c r="H1357" t="s">
        <v>931</v>
      </c>
      <c r="I1357" t="s">
        <v>3999</v>
      </c>
      <c r="J1357" t="s">
        <v>8</v>
      </c>
      <c r="K1357" s="10" t="str">
        <f>VLOOKUP(tblSalaries[[#This Row],[Where do you work]],tblCountries[[Actual]:[Mapping2]],3,FALSE)</f>
        <v>India</v>
      </c>
      <c r="L1357" t="s">
        <v>9</v>
      </c>
      <c r="M1357">
        <v>2</v>
      </c>
      <c r="N1357" s="10" t="str">
        <f>VLOOKUP(tblSalaries[[#This Row],[Years of Experience]],Table3[#Data],2,FALSE)</f>
        <v>1-3</v>
      </c>
      <c r="O1357" s="10">
        <f>VLOOKUP(tblSalaries[[#This Row],[How many hours of a day you work on Excel]],Table8[#Data],2,FALSE)</f>
        <v>5</v>
      </c>
    </row>
    <row r="1358" spans="2:15" ht="15" customHeight="1" x14ac:dyDescent="0.2">
      <c r="B1358" t="s">
        <v>2688</v>
      </c>
      <c r="C1358" s="1">
        <v>41055.561944444446</v>
      </c>
      <c r="D1358" s="4" t="s">
        <v>797</v>
      </c>
      <c r="E1358">
        <v>3000</v>
      </c>
      <c r="F1358" t="s">
        <v>6</v>
      </c>
      <c r="G1358" s="10">
        <f>tblSalaries[[#This Row],[clean Salary (in local currency)]]*VLOOKUP(tblSalaries[[#This Row],[Currency]],tblXrate[#Data],2,FALSE)/1000</f>
        <v>3</v>
      </c>
      <c r="H1358" t="s">
        <v>798</v>
      </c>
      <c r="I1358" t="s">
        <v>356</v>
      </c>
      <c r="J1358" t="s">
        <v>799</v>
      </c>
      <c r="K1358" s="10" t="str">
        <f>VLOOKUP(tblSalaries[[#This Row],[Where do you work]],tblCountries[[Actual]:[Mapping2]],3,FALSE)</f>
        <v>East&amp;South Asia</v>
      </c>
      <c r="L1358" t="s">
        <v>18</v>
      </c>
      <c r="M1358">
        <v>2</v>
      </c>
      <c r="N1358" s="10" t="str">
        <f>VLOOKUP(tblSalaries[[#This Row],[Years of Experience]],Table3[#Data],2,FALSE)</f>
        <v>1-3</v>
      </c>
      <c r="O1358" s="10">
        <f>VLOOKUP(tblSalaries[[#This Row],[How many hours of a day you work on Excel]],Table8[#Data],2,FALSE)</f>
        <v>2.5</v>
      </c>
    </row>
    <row r="1359" spans="2:15" ht="15" customHeight="1" x14ac:dyDescent="0.2">
      <c r="B1359" t="s">
        <v>2849</v>
      </c>
      <c r="C1359" s="1">
        <v>41056.151064814818</v>
      </c>
      <c r="D1359" s="4" t="s">
        <v>797</v>
      </c>
      <c r="E1359">
        <v>3000</v>
      </c>
      <c r="F1359" t="s">
        <v>6</v>
      </c>
      <c r="G1359" s="10">
        <f>tblSalaries[[#This Row],[clean Salary (in local currency)]]*VLOOKUP(tblSalaries[[#This Row],[Currency]],tblXrate[#Data],2,FALSE)/1000</f>
        <v>3</v>
      </c>
      <c r="H1359" t="s">
        <v>130</v>
      </c>
      <c r="I1359" t="s">
        <v>20</v>
      </c>
      <c r="J1359" t="s">
        <v>17</v>
      </c>
      <c r="K1359" s="10" t="str">
        <f>VLOOKUP(tblSalaries[[#This Row],[Where do you work]],tblCountries[[Actual]:[Mapping2]],3,FALSE)</f>
        <v>East&amp;South Asia</v>
      </c>
      <c r="L1359" t="s">
        <v>18</v>
      </c>
      <c r="M1359">
        <v>2</v>
      </c>
      <c r="N1359" s="10" t="str">
        <f>VLOOKUP(tblSalaries[[#This Row],[Years of Experience]],Table3[#Data],2,FALSE)</f>
        <v>1-3</v>
      </c>
      <c r="O1359" s="10">
        <f>VLOOKUP(tblSalaries[[#This Row],[How many hours of a day you work on Excel]],Table8[#Data],2,FALSE)</f>
        <v>2.5</v>
      </c>
    </row>
    <row r="1360" spans="2:15" ht="15" customHeight="1" x14ac:dyDescent="0.2">
      <c r="B1360" t="s">
        <v>3293</v>
      </c>
      <c r="C1360" s="1">
        <v>41058.638020833336</v>
      </c>
      <c r="D1360" s="4">
        <v>250</v>
      </c>
      <c r="E1360">
        <v>3000</v>
      </c>
      <c r="F1360" t="s">
        <v>6</v>
      </c>
      <c r="G1360" s="10">
        <f>tblSalaries[[#This Row],[clean Salary (in local currency)]]*VLOOKUP(tblSalaries[[#This Row],[Currency]],tblXrate[#Data],2,FALSE)/1000</f>
        <v>3</v>
      </c>
      <c r="H1360" t="s">
        <v>1476</v>
      </c>
      <c r="I1360" t="s">
        <v>310</v>
      </c>
      <c r="J1360" t="s">
        <v>1477</v>
      </c>
      <c r="K1360" s="10" t="str">
        <f>VLOOKUP(tblSalaries[[#This Row],[Where do you work]],tblCountries[[Actual]:[Mapping2]],3,FALSE)</f>
        <v>East&amp;South Asia</v>
      </c>
      <c r="L1360" t="s">
        <v>9</v>
      </c>
      <c r="M1360">
        <v>2</v>
      </c>
      <c r="N1360" s="10" t="str">
        <f>VLOOKUP(tblSalaries[[#This Row],[Years of Experience]],Table3[#Data],2,FALSE)</f>
        <v>1-3</v>
      </c>
      <c r="O1360" s="10">
        <f>VLOOKUP(tblSalaries[[#This Row],[How many hours of a day you work on Excel]],Table8[#Data],2,FALSE)</f>
        <v>5</v>
      </c>
    </row>
    <row r="1361" spans="2:15" ht="15" customHeight="1" x14ac:dyDescent="0.2">
      <c r="B1361" t="s">
        <v>2787</v>
      </c>
      <c r="C1361" s="1">
        <v>41055.855208333334</v>
      </c>
      <c r="D1361" s="4" t="s">
        <v>914</v>
      </c>
      <c r="E1361">
        <v>150000</v>
      </c>
      <c r="F1361" t="s">
        <v>40</v>
      </c>
      <c r="G1361" s="10">
        <f>tblSalaries[[#This Row],[clean Salary (in local currency)]]*VLOOKUP(tblSalaries[[#This Row],[Currency]],tblXrate[#Data],2,FALSE)/1000</f>
        <v>2.6711875031163852</v>
      </c>
      <c r="H1361" t="s">
        <v>915</v>
      </c>
      <c r="I1361" t="s">
        <v>20</v>
      </c>
      <c r="J1361" t="s">
        <v>8</v>
      </c>
      <c r="K1361" s="10" t="str">
        <f>VLOOKUP(tblSalaries[[#This Row],[Where do you work]],tblCountries[[Actual]:[Mapping2]],3,FALSE)</f>
        <v>India</v>
      </c>
      <c r="L1361" t="s">
        <v>9</v>
      </c>
      <c r="M1361">
        <v>2</v>
      </c>
      <c r="N1361" s="10" t="str">
        <f>VLOOKUP(tblSalaries[[#This Row],[Years of Experience]],Table3[#Data],2,FALSE)</f>
        <v>1-3</v>
      </c>
      <c r="O1361" s="10">
        <f>VLOOKUP(tblSalaries[[#This Row],[How many hours of a day you work on Excel]],Table8[#Data],2,FALSE)</f>
        <v>5</v>
      </c>
    </row>
    <row r="1362" spans="2:15" ht="15" customHeight="1" x14ac:dyDescent="0.2">
      <c r="B1362" t="s">
        <v>2759</v>
      </c>
      <c r="C1362" s="1">
        <v>41055.715509259258</v>
      </c>
      <c r="D1362" s="4">
        <v>120000</v>
      </c>
      <c r="E1362">
        <v>120000</v>
      </c>
      <c r="F1362" t="s">
        <v>40</v>
      </c>
      <c r="G1362" s="10">
        <f>tblSalaries[[#This Row],[clean Salary (in local currency)]]*VLOOKUP(tblSalaries[[#This Row],[Currency]],tblXrate[#Data],2,FALSE)/1000</f>
        <v>2.1369500024931081</v>
      </c>
      <c r="H1362" t="s">
        <v>881</v>
      </c>
      <c r="I1362" t="s">
        <v>310</v>
      </c>
      <c r="J1362" t="s">
        <v>8</v>
      </c>
      <c r="K1362" s="10" t="str">
        <f>VLOOKUP(tblSalaries[[#This Row],[Where do you work]],tblCountries[[Actual]:[Mapping2]],3,FALSE)</f>
        <v>India</v>
      </c>
      <c r="L1362" t="s">
        <v>18</v>
      </c>
      <c r="M1362">
        <v>2</v>
      </c>
      <c r="N1362" s="10" t="str">
        <f>VLOOKUP(tblSalaries[[#This Row],[Years of Experience]],Table3[#Data],2,FALSE)</f>
        <v>1-3</v>
      </c>
      <c r="O1362" s="10">
        <f>VLOOKUP(tblSalaries[[#This Row],[How many hours of a day you work on Excel]],Table8[#Data],2,FALSE)</f>
        <v>2.5</v>
      </c>
    </row>
    <row r="1363" spans="2:15" ht="15" customHeight="1" x14ac:dyDescent="0.2">
      <c r="B1363" t="s">
        <v>2652</v>
      </c>
      <c r="C1363" s="1">
        <v>41055.51898148148</v>
      </c>
      <c r="D1363" s="4">
        <v>200000</v>
      </c>
      <c r="E1363">
        <v>200000</v>
      </c>
      <c r="F1363" t="s">
        <v>32</v>
      </c>
      <c r="G1363" s="10">
        <f>tblSalaries[[#This Row],[clean Salary (in local currency)]]*VLOOKUP(tblSalaries[[#This Row],[Currency]],tblXrate[#Data],2,FALSE)/1000</f>
        <v>2.1228177433598261</v>
      </c>
      <c r="H1363" t="s">
        <v>757</v>
      </c>
      <c r="I1363" t="s">
        <v>310</v>
      </c>
      <c r="J1363" t="s">
        <v>17</v>
      </c>
      <c r="K1363" s="10" t="str">
        <f>VLOOKUP(tblSalaries[[#This Row],[Where do you work]],tblCountries[[Actual]:[Mapping2]],3,FALSE)</f>
        <v>East&amp;South Asia</v>
      </c>
      <c r="L1363" t="s">
        <v>18</v>
      </c>
      <c r="M1363">
        <v>2</v>
      </c>
      <c r="N1363" s="10" t="str">
        <f>VLOOKUP(tblSalaries[[#This Row],[Years of Experience]],Table3[#Data],2,FALSE)</f>
        <v>1-3</v>
      </c>
      <c r="O1363" s="10">
        <f>VLOOKUP(tblSalaries[[#This Row],[How many hours of a day you work on Excel]],Table8[#Data],2,FALSE)</f>
        <v>2.5</v>
      </c>
    </row>
    <row r="1364" spans="2:15" ht="15" customHeight="1" x14ac:dyDescent="0.2">
      <c r="B1364" t="s">
        <v>3877</v>
      </c>
      <c r="C1364" s="1">
        <v>41080.056122685186</v>
      </c>
      <c r="D1364" s="4">
        <v>250000</v>
      </c>
      <c r="E1364">
        <v>250000</v>
      </c>
      <c r="F1364" t="s">
        <v>40</v>
      </c>
      <c r="G1364" s="10">
        <f>tblSalaries[[#This Row],[clean Salary (in local currency)]]*VLOOKUP(tblSalaries[[#This Row],[Currency]],tblXrate[#Data],2,FALSE)/1000</f>
        <v>4.4519791718606418</v>
      </c>
      <c r="H1364" t="s">
        <v>1996</v>
      </c>
      <c r="I1364" t="s">
        <v>20</v>
      </c>
      <c r="J1364" t="s">
        <v>8</v>
      </c>
      <c r="K1364" s="10" t="str">
        <f>VLOOKUP(tblSalaries[[#This Row],[Where do you work]],tblCountries[[Actual]:[Mapping2]],3,FALSE)</f>
        <v>India</v>
      </c>
      <c r="L1364" t="s">
        <v>186</v>
      </c>
      <c r="M1364">
        <v>1.6</v>
      </c>
      <c r="N1364" s="10" t="str">
        <f>VLOOKUP(tblSalaries[[#This Row],[Years of Experience]],Table3[#Data],2,FALSE)</f>
        <v>1-3</v>
      </c>
      <c r="O1364" s="10">
        <f>VLOOKUP(tblSalaries[[#This Row],[How many hours of a day you work on Excel]],Table8[#Data],2,FALSE)</f>
        <v>0</v>
      </c>
    </row>
    <row r="1365" spans="2:15" ht="15" customHeight="1" x14ac:dyDescent="0.2">
      <c r="B1365" t="s">
        <v>3448</v>
      </c>
      <c r="C1365" s="1">
        <v>41059.709143518521</v>
      </c>
      <c r="D1365" s="4">
        <v>230000</v>
      </c>
      <c r="E1365">
        <v>230000</v>
      </c>
      <c r="F1365" t="s">
        <v>40</v>
      </c>
      <c r="G1365" s="10">
        <f>tblSalaries[[#This Row],[clean Salary (in local currency)]]*VLOOKUP(tblSalaries[[#This Row],[Currency]],tblXrate[#Data],2,FALSE)/1000</f>
        <v>4.0958208381117904</v>
      </c>
      <c r="H1365" t="s">
        <v>1624</v>
      </c>
      <c r="I1365" t="s">
        <v>20</v>
      </c>
      <c r="J1365" t="s">
        <v>8</v>
      </c>
      <c r="K1365" s="10" t="str">
        <f>VLOOKUP(tblSalaries[[#This Row],[Where do you work]],tblCountries[[Actual]:[Mapping2]],3,FALSE)</f>
        <v>India</v>
      </c>
      <c r="L1365" t="s">
        <v>9</v>
      </c>
      <c r="M1365">
        <v>1.6</v>
      </c>
      <c r="N1365" s="10" t="str">
        <f>VLOOKUP(tblSalaries[[#This Row],[Years of Experience]],Table3[#Data],2,FALSE)</f>
        <v>1-3</v>
      </c>
      <c r="O1365" s="10">
        <f>VLOOKUP(tblSalaries[[#This Row],[How many hours of a day you work on Excel]],Table8[#Data],2,FALSE)</f>
        <v>5</v>
      </c>
    </row>
    <row r="1366" spans="2:15" ht="15" customHeight="1" x14ac:dyDescent="0.2">
      <c r="B1366" t="s">
        <v>3418</v>
      </c>
      <c r="C1366" s="1">
        <v>41059.444722222222</v>
      </c>
      <c r="D1366" s="4">
        <v>75000</v>
      </c>
      <c r="E1366">
        <v>75000</v>
      </c>
      <c r="F1366" t="s">
        <v>6</v>
      </c>
      <c r="G1366" s="10">
        <f>tblSalaries[[#This Row],[clean Salary (in local currency)]]*VLOOKUP(tblSalaries[[#This Row],[Currency]],tblXrate[#Data],2,FALSE)/1000</f>
        <v>75</v>
      </c>
      <c r="H1366" t="s">
        <v>207</v>
      </c>
      <c r="I1366" t="s">
        <v>20</v>
      </c>
      <c r="J1366" t="s">
        <v>15</v>
      </c>
      <c r="K1366" s="10" t="str">
        <f>VLOOKUP(tblSalaries[[#This Row],[Where do you work]],tblCountries[[Actual]:[Mapping2]],3,FALSE)</f>
        <v>USA</v>
      </c>
      <c r="L1366" t="s">
        <v>18</v>
      </c>
      <c r="M1366">
        <v>1.5</v>
      </c>
      <c r="N1366" s="10" t="str">
        <f>VLOOKUP(tblSalaries[[#This Row],[Years of Experience]],Table3[#Data],2,FALSE)</f>
        <v>1-3</v>
      </c>
      <c r="O1366" s="10">
        <f>VLOOKUP(tblSalaries[[#This Row],[How many hours of a day you work on Excel]],Table8[#Data],2,FALSE)</f>
        <v>2.5</v>
      </c>
    </row>
    <row r="1367" spans="2:15" ht="15" customHeight="1" x14ac:dyDescent="0.2">
      <c r="B1367" t="s">
        <v>2634</v>
      </c>
      <c r="C1367" s="1">
        <v>41055.486504629633</v>
      </c>
      <c r="D1367" s="4" t="s">
        <v>738</v>
      </c>
      <c r="E1367">
        <v>4000000</v>
      </c>
      <c r="F1367" t="s">
        <v>40</v>
      </c>
      <c r="G1367" s="10">
        <f>tblSalaries[[#This Row],[clean Salary (in local currency)]]*VLOOKUP(tblSalaries[[#This Row],[Currency]],tblXrate[#Data],2,FALSE)/1000</f>
        <v>71.23166674977027</v>
      </c>
      <c r="H1367" t="s">
        <v>739</v>
      </c>
      <c r="I1367" t="s">
        <v>52</v>
      </c>
      <c r="J1367" t="s">
        <v>8</v>
      </c>
      <c r="K1367" s="10" t="str">
        <f>VLOOKUP(tblSalaries[[#This Row],[Where do you work]],tblCountries[[Actual]:[Mapping2]],3,FALSE)</f>
        <v>India</v>
      </c>
      <c r="L1367" t="s">
        <v>9</v>
      </c>
      <c r="M1367">
        <v>1.5</v>
      </c>
      <c r="N1367" s="10" t="str">
        <f>VLOOKUP(tblSalaries[[#This Row],[Years of Experience]],Table3[#Data],2,FALSE)</f>
        <v>1-3</v>
      </c>
      <c r="O1367" s="10">
        <f>VLOOKUP(tblSalaries[[#This Row],[How many hours of a day you work on Excel]],Table8[#Data],2,FALSE)</f>
        <v>5</v>
      </c>
    </row>
    <row r="1368" spans="2:15" ht="15" customHeight="1" x14ac:dyDescent="0.2">
      <c r="B1368" t="s">
        <v>3184</v>
      </c>
      <c r="C1368" s="1">
        <v>41058.000243055554</v>
      </c>
      <c r="D1368" s="4">
        <v>61000</v>
      </c>
      <c r="E1368">
        <v>61000</v>
      </c>
      <c r="F1368" t="s">
        <v>6</v>
      </c>
      <c r="G1368" s="10">
        <f>tblSalaries[[#This Row],[clean Salary (in local currency)]]*VLOOKUP(tblSalaries[[#This Row],[Currency]],tblXrate[#Data],2,FALSE)/1000</f>
        <v>61</v>
      </c>
      <c r="H1368" t="s">
        <v>14</v>
      </c>
      <c r="I1368" t="s">
        <v>20</v>
      </c>
      <c r="J1368" t="s">
        <v>15</v>
      </c>
      <c r="K1368" s="10" t="str">
        <f>VLOOKUP(tblSalaries[[#This Row],[Where do you work]],tblCountries[[Actual]:[Mapping2]],3,FALSE)</f>
        <v>USA</v>
      </c>
      <c r="L1368" t="s">
        <v>9</v>
      </c>
      <c r="M1368">
        <v>1.5</v>
      </c>
      <c r="N1368" s="10" t="str">
        <f>VLOOKUP(tblSalaries[[#This Row],[Years of Experience]],Table3[#Data],2,FALSE)</f>
        <v>1-3</v>
      </c>
      <c r="O1368" s="10">
        <f>VLOOKUP(tblSalaries[[#This Row],[How many hours of a day you work on Excel]],Table8[#Data],2,FALSE)</f>
        <v>5</v>
      </c>
    </row>
    <row r="1369" spans="2:15" ht="15" customHeight="1" x14ac:dyDescent="0.2">
      <c r="B1369" t="s">
        <v>3670</v>
      </c>
      <c r="C1369" s="1">
        <v>41066.060370370367</v>
      </c>
      <c r="D1369" s="4" t="s">
        <v>1836</v>
      </c>
      <c r="E1369">
        <v>38920</v>
      </c>
      <c r="F1369" t="s">
        <v>22</v>
      </c>
      <c r="G1369" s="10">
        <f>tblSalaries[[#This Row],[clean Salary (in local currency)]]*VLOOKUP(tblSalaries[[#This Row],[Currency]],tblXrate[#Data],2,FALSE)/1000</f>
        <v>49.443946165553378</v>
      </c>
      <c r="H1369" t="s">
        <v>1837</v>
      </c>
      <c r="I1369" t="s">
        <v>20</v>
      </c>
      <c r="J1369" t="s">
        <v>59</v>
      </c>
      <c r="K1369" s="10" t="str">
        <f>VLOOKUP(tblSalaries[[#This Row],[Where do you work]],tblCountries[[Actual]:[Mapping2]],3,FALSE)</f>
        <v>EU-16</v>
      </c>
      <c r="L1369" t="s">
        <v>9</v>
      </c>
      <c r="M1369">
        <v>1.5</v>
      </c>
      <c r="N1369" s="10" t="str">
        <f>VLOOKUP(tblSalaries[[#This Row],[Years of Experience]],Table3[#Data],2,FALSE)</f>
        <v>1-3</v>
      </c>
      <c r="O1369" s="10">
        <f>VLOOKUP(tblSalaries[[#This Row],[How many hours of a day you work on Excel]],Table8[#Data],2,FALSE)</f>
        <v>5</v>
      </c>
    </row>
    <row r="1370" spans="2:15" ht="15" customHeight="1" x14ac:dyDescent="0.2">
      <c r="B1370" t="s">
        <v>2957</v>
      </c>
      <c r="C1370" s="1">
        <v>41057.286168981482</v>
      </c>
      <c r="D1370" s="4">
        <v>45616</v>
      </c>
      <c r="E1370">
        <v>45616</v>
      </c>
      <c r="F1370" t="s">
        <v>6</v>
      </c>
      <c r="G1370" s="10">
        <f>tblSalaries[[#This Row],[clean Salary (in local currency)]]*VLOOKUP(tblSalaries[[#This Row],[Currency]],tblXrate[#Data],2,FALSE)/1000</f>
        <v>45.616</v>
      </c>
      <c r="H1370" t="s">
        <v>1108</v>
      </c>
      <c r="I1370" t="s">
        <v>20</v>
      </c>
      <c r="J1370" t="s">
        <v>84</v>
      </c>
      <c r="K1370" s="10" t="str">
        <f>VLOOKUP(tblSalaries[[#This Row],[Where do you work]],tblCountries[[Actual]:[Mapping2]],3,FALSE)</f>
        <v>Australia &amp; NZ</v>
      </c>
      <c r="L1370" t="s">
        <v>9</v>
      </c>
      <c r="M1370">
        <v>1.5</v>
      </c>
      <c r="N1370" s="10" t="str">
        <f>VLOOKUP(tblSalaries[[#This Row],[Years of Experience]],Table3[#Data],2,FALSE)</f>
        <v>1-3</v>
      </c>
      <c r="O1370" s="10">
        <f>VLOOKUP(tblSalaries[[#This Row],[How many hours of a day you work on Excel]],Table8[#Data],2,FALSE)</f>
        <v>5</v>
      </c>
    </row>
    <row r="1371" spans="2:15" ht="15" customHeight="1" x14ac:dyDescent="0.2">
      <c r="B1371" t="s">
        <v>3492</v>
      </c>
      <c r="C1371" s="1">
        <v>41060.175219907411</v>
      </c>
      <c r="D1371" s="4">
        <v>75000</v>
      </c>
      <c r="E1371">
        <v>75000</v>
      </c>
      <c r="F1371" t="s">
        <v>6</v>
      </c>
      <c r="G1371" s="10">
        <f>tblSalaries[[#This Row],[clean Salary (in local currency)]]*VLOOKUP(tblSalaries[[#This Row],[Currency]],tblXrate[#Data],2,FALSE)/1000</f>
        <v>75</v>
      </c>
      <c r="H1371" t="s">
        <v>14</v>
      </c>
      <c r="I1371" t="s">
        <v>20</v>
      </c>
      <c r="J1371" t="s">
        <v>15</v>
      </c>
      <c r="K1371" s="10" t="str">
        <f>VLOOKUP(tblSalaries[[#This Row],[Where do you work]],tblCountries[[Actual]:[Mapping2]],3,FALSE)</f>
        <v>USA</v>
      </c>
      <c r="L1371" t="s">
        <v>13</v>
      </c>
      <c r="M1371">
        <v>1.5</v>
      </c>
      <c r="N1371" s="10" t="str">
        <f>VLOOKUP(tblSalaries[[#This Row],[Years of Experience]],Table3[#Data],2,FALSE)</f>
        <v>1-3</v>
      </c>
      <c r="O1371" s="10">
        <f>VLOOKUP(tblSalaries[[#This Row],[How many hours of a day you work on Excel]],Table8[#Data],2,FALSE)</f>
        <v>8</v>
      </c>
    </row>
    <row r="1372" spans="2:15" ht="15" customHeight="1" x14ac:dyDescent="0.2">
      <c r="B1372" t="s">
        <v>2740</v>
      </c>
      <c r="C1372" s="1">
        <v>41055.675104166665</v>
      </c>
      <c r="D1372" s="4" t="s">
        <v>857</v>
      </c>
      <c r="E1372">
        <v>21798</v>
      </c>
      <c r="F1372" t="s">
        <v>69</v>
      </c>
      <c r="G1372" s="10">
        <f>tblSalaries[[#This Row],[clean Salary (in local currency)]]*VLOOKUP(tblSalaries[[#This Row],[Currency]],tblXrate[#Data],2,FALSE)/1000</f>
        <v>34.35753397452266</v>
      </c>
      <c r="H1372" t="s">
        <v>153</v>
      </c>
      <c r="I1372" t="s">
        <v>20</v>
      </c>
      <c r="J1372" t="s">
        <v>71</v>
      </c>
      <c r="K1372" s="10" t="str">
        <f>VLOOKUP(tblSalaries[[#This Row],[Where do you work]],tblCountries[[Actual]:[Mapping2]],3,FALSE)</f>
        <v>UK</v>
      </c>
      <c r="L1372" t="s">
        <v>13</v>
      </c>
      <c r="M1372">
        <v>1.5</v>
      </c>
      <c r="N1372" s="10" t="str">
        <f>VLOOKUP(tblSalaries[[#This Row],[Years of Experience]],Table3[#Data],2,FALSE)</f>
        <v>1-3</v>
      </c>
      <c r="O1372" s="10">
        <f>VLOOKUP(tblSalaries[[#This Row],[How many hours of a day you work on Excel]],Table8[#Data],2,FALSE)</f>
        <v>8</v>
      </c>
    </row>
    <row r="1373" spans="2:15" ht="15" customHeight="1" x14ac:dyDescent="0.2">
      <c r="B1373" t="s">
        <v>3848</v>
      </c>
      <c r="C1373" s="1">
        <v>41077.500659722224</v>
      </c>
      <c r="D1373" s="4">
        <v>25000</v>
      </c>
      <c r="E1373">
        <v>25000</v>
      </c>
      <c r="F1373" t="s">
        <v>6</v>
      </c>
      <c r="G1373" s="10">
        <f>tblSalaries[[#This Row],[clean Salary (in local currency)]]*VLOOKUP(tblSalaries[[#This Row],[Currency]],tblXrate[#Data],2,FALSE)/1000</f>
        <v>25</v>
      </c>
      <c r="H1373" t="s">
        <v>153</v>
      </c>
      <c r="I1373" t="s">
        <v>20</v>
      </c>
      <c r="J1373" t="s">
        <v>8</v>
      </c>
      <c r="K1373" s="10" t="str">
        <f>VLOOKUP(tblSalaries[[#This Row],[Where do you work]],tblCountries[[Actual]:[Mapping2]],3,FALSE)</f>
        <v>India</v>
      </c>
      <c r="L1373" t="s">
        <v>13</v>
      </c>
      <c r="M1373">
        <v>1.5</v>
      </c>
      <c r="N1373" s="10" t="str">
        <f>VLOOKUP(tblSalaries[[#This Row],[Years of Experience]],Table3[#Data],2,FALSE)</f>
        <v>1-3</v>
      </c>
      <c r="O1373" s="10">
        <f>VLOOKUP(tblSalaries[[#This Row],[How many hours of a day you work on Excel]],Table8[#Data],2,FALSE)</f>
        <v>8</v>
      </c>
    </row>
    <row r="1374" spans="2:15" ht="15" customHeight="1" x14ac:dyDescent="0.2">
      <c r="B1374" t="s">
        <v>2785</v>
      </c>
      <c r="C1374" s="1">
        <v>41055.847615740742</v>
      </c>
      <c r="D1374" s="4" t="s">
        <v>911</v>
      </c>
      <c r="E1374">
        <v>450000</v>
      </c>
      <c r="F1374" t="s">
        <v>40</v>
      </c>
      <c r="G1374" s="10">
        <f>tblSalaries[[#This Row],[clean Salary (in local currency)]]*VLOOKUP(tblSalaries[[#This Row],[Currency]],tblXrate[#Data],2,FALSE)/1000</f>
        <v>8.0135625093491551</v>
      </c>
      <c r="H1374" t="s">
        <v>912</v>
      </c>
      <c r="I1374" t="s">
        <v>52</v>
      </c>
      <c r="J1374" t="s">
        <v>8</v>
      </c>
      <c r="K1374" s="10" t="str">
        <f>VLOOKUP(tblSalaries[[#This Row],[Where do you work]],tblCountries[[Actual]:[Mapping2]],3,FALSE)</f>
        <v>India</v>
      </c>
      <c r="L1374" t="s">
        <v>13</v>
      </c>
      <c r="M1374">
        <v>1.5</v>
      </c>
      <c r="N1374" s="10" t="str">
        <f>VLOOKUP(tblSalaries[[#This Row],[Years of Experience]],Table3[#Data],2,FALSE)</f>
        <v>1-3</v>
      </c>
      <c r="O1374" s="10">
        <f>VLOOKUP(tblSalaries[[#This Row],[How many hours of a day you work on Excel]],Table8[#Data],2,FALSE)</f>
        <v>8</v>
      </c>
    </row>
    <row r="1375" spans="2:15" ht="15" customHeight="1" x14ac:dyDescent="0.2">
      <c r="B1375" t="s">
        <v>3164</v>
      </c>
      <c r="C1375" s="1">
        <v>41057.954444444447</v>
      </c>
      <c r="D1375" s="4" t="s">
        <v>1326</v>
      </c>
      <c r="E1375">
        <v>350000</v>
      </c>
      <c r="F1375" t="s">
        <v>40</v>
      </c>
      <c r="G1375" s="10">
        <f>tblSalaries[[#This Row],[clean Salary (in local currency)]]*VLOOKUP(tblSalaries[[#This Row],[Currency]],tblXrate[#Data],2,FALSE)/1000</f>
        <v>6.2327708406048989</v>
      </c>
      <c r="H1375" t="s">
        <v>1327</v>
      </c>
      <c r="I1375" t="s">
        <v>310</v>
      </c>
      <c r="J1375" t="s">
        <v>8</v>
      </c>
      <c r="K1375" s="10" t="str">
        <f>VLOOKUP(tblSalaries[[#This Row],[Where do you work]],tblCountries[[Actual]:[Mapping2]],3,FALSE)</f>
        <v>India</v>
      </c>
      <c r="L1375" t="s">
        <v>18</v>
      </c>
      <c r="M1375">
        <v>1.5</v>
      </c>
      <c r="N1375" s="10" t="str">
        <f>VLOOKUP(tblSalaries[[#This Row],[Years of Experience]],Table3[#Data],2,FALSE)</f>
        <v>1-3</v>
      </c>
      <c r="O1375" s="10">
        <f>VLOOKUP(tblSalaries[[#This Row],[How many hours of a day you work on Excel]],Table8[#Data],2,FALSE)</f>
        <v>2.5</v>
      </c>
    </row>
    <row r="1376" spans="2:15" ht="15" customHeight="1" x14ac:dyDescent="0.2">
      <c r="B1376" t="s">
        <v>3277</v>
      </c>
      <c r="C1376" s="1">
        <v>41058.569548611114</v>
      </c>
      <c r="D1376" s="4" t="s">
        <v>1453</v>
      </c>
      <c r="E1376">
        <v>350000</v>
      </c>
      <c r="F1376" t="s">
        <v>40</v>
      </c>
      <c r="G1376" s="10">
        <f>tblSalaries[[#This Row],[clean Salary (in local currency)]]*VLOOKUP(tblSalaries[[#This Row],[Currency]],tblXrate[#Data],2,FALSE)/1000</f>
        <v>6.2327708406048989</v>
      </c>
      <c r="H1376" t="s">
        <v>1454</v>
      </c>
      <c r="I1376" t="s">
        <v>20</v>
      </c>
      <c r="J1376" t="s">
        <v>8</v>
      </c>
      <c r="K1376" s="10" t="str">
        <f>VLOOKUP(tblSalaries[[#This Row],[Where do you work]],tblCountries[[Actual]:[Mapping2]],3,FALSE)</f>
        <v>India</v>
      </c>
      <c r="L1376" t="s">
        <v>9</v>
      </c>
      <c r="M1376">
        <v>1.5</v>
      </c>
      <c r="N1376" s="10" t="str">
        <f>VLOOKUP(tblSalaries[[#This Row],[Years of Experience]],Table3[#Data],2,FALSE)</f>
        <v>1-3</v>
      </c>
      <c r="O1376" s="10">
        <f>VLOOKUP(tblSalaries[[#This Row],[How many hours of a day you work on Excel]],Table8[#Data],2,FALSE)</f>
        <v>5</v>
      </c>
    </row>
    <row r="1377" spans="2:15" ht="15" customHeight="1" x14ac:dyDescent="0.2">
      <c r="B1377" t="s">
        <v>2818</v>
      </c>
      <c r="C1377" s="1">
        <v>41055.959722222222</v>
      </c>
      <c r="D1377" s="4" t="s">
        <v>950</v>
      </c>
      <c r="E1377">
        <v>1700000</v>
      </c>
      <c r="F1377" t="s">
        <v>40</v>
      </c>
      <c r="G1377" s="10">
        <f>tblSalaries[[#This Row],[clean Salary (in local currency)]]*VLOOKUP(tblSalaries[[#This Row],[Currency]],tblXrate[#Data],2,FALSE)/1000</f>
        <v>30.273458368652367</v>
      </c>
      <c r="H1377" t="s">
        <v>951</v>
      </c>
      <c r="I1377" t="s">
        <v>52</v>
      </c>
      <c r="J1377" t="s">
        <v>8</v>
      </c>
      <c r="K1377" s="10" t="str">
        <f>VLOOKUP(tblSalaries[[#This Row],[Where do you work]],tblCountries[[Actual]:[Mapping2]],3,FALSE)</f>
        <v>India</v>
      </c>
      <c r="L1377" t="s">
        <v>13</v>
      </c>
      <c r="M1377">
        <v>1.1000000000000001</v>
      </c>
      <c r="N1377" s="10" t="str">
        <f>VLOOKUP(tblSalaries[[#This Row],[Years of Experience]],Table3[#Data],2,FALSE)</f>
        <v>1-3</v>
      </c>
      <c r="O1377" s="10">
        <f>VLOOKUP(tblSalaries[[#This Row],[How many hours of a day you work on Excel]],Table8[#Data],2,FALSE)</f>
        <v>8</v>
      </c>
    </row>
    <row r="1378" spans="2:15" ht="15" customHeight="1" x14ac:dyDescent="0.2">
      <c r="B1378" t="s">
        <v>3349</v>
      </c>
      <c r="C1378" s="1">
        <v>41058.84746527778</v>
      </c>
      <c r="D1378" s="4" t="s">
        <v>1537</v>
      </c>
      <c r="E1378">
        <v>100000</v>
      </c>
      <c r="F1378" t="s">
        <v>6</v>
      </c>
      <c r="G1378" s="10">
        <f>tblSalaries[[#This Row],[clean Salary (in local currency)]]*VLOOKUP(tblSalaries[[#This Row],[Currency]],tblXrate[#Data],2,FALSE)/1000</f>
        <v>100</v>
      </c>
      <c r="H1378" t="s">
        <v>424</v>
      </c>
      <c r="I1378" t="s">
        <v>20</v>
      </c>
      <c r="J1378" t="s">
        <v>15</v>
      </c>
      <c r="K1378" s="10" t="str">
        <f>VLOOKUP(tblSalaries[[#This Row],[Where do you work]],tblCountries[[Actual]:[Mapping2]],3,FALSE)</f>
        <v>USA</v>
      </c>
      <c r="L1378" t="s">
        <v>9</v>
      </c>
      <c r="M1378">
        <v>1</v>
      </c>
      <c r="N1378" s="10" t="str">
        <f>VLOOKUP(tblSalaries[[#This Row],[Years of Experience]],Table3[#Data],2,FALSE)</f>
        <v>0-1</v>
      </c>
      <c r="O1378" s="10">
        <f>VLOOKUP(tblSalaries[[#This Row],[How many hours of a day you work on Excel]],Table8[#Data],2,FALSE)</f>
        <v>5</v>
      </c>
    </row>
    <row r="1379" spans="2:15" ht="15" customHeight="1" x14ac:dyDescent="0.2">
      <c r="B1379" t="s">
        <v>3068</v>
      </c>
      <c r="C1379" s="1">
        <v>41057.655694444446</v>
      </c>
      <c r="D1379" s="4" t="s">
        <v>1221</v>
      </c>
      <c r="E1379">
        <v>63000</v>
      </c>
      <c r="F1379" t="s">
        <v>69</v>
      </c>
      <c r="G1379" s="10">
        <f>tblSalaries[[#This Row],[clean Salary (in local currency)]]*VLOOKUP(tblSalaries[[#This Row],[Currency]],tblXrate[#Data],2,FALSE)/1000</f>
        <v>99.299231140238902</v>
      </c>
      <c r="H1379" t="s">
        <v>1222</v>
      </c>
      <c r="I1379" t="s">
        <v>67</v>
      </c>
      <c r="J1379" t="s">
        <v>71</v>
      </c>
      <c r="K1379" s="10" t="str">
        <f>VLOOKUP(tblSalaries[[#This Row],[Where do you work]],tblCountries[[Actual]:[Mapping2]],3,FALSE)</f>
        <v>UK</v>
      </c>
      <c r="L1379" t="s">
        <v>18</v>
      </c>
      <c r="M1379">
        <v>1</v>
      </c>
      <c r="N1379" s="10" t="str">
        <f>VLOOKUP(tblSalaries[[#This Row],[Years of Experience]],Table3[#Data],2,FALSE)</f>
        <v>0-1</v>
      </c>
      <c r="O1379" s="10">
        <f>VLOOKUP(tblSalaries[[#This Row],[How many hours of a day you work on Excel]],Table8[#Data],2,FALSE)</f>
        <v>2.5</v>
      </c>
    </row>
    <row r="1380" spans="2:15" ht="15" customHeight="1" x14ac:dyDescent="0.2">
      <c r="B1380" t="s">
        <v>3585</v>
      </c>
      <c r="C1380" s="1">
        <v>41062.201180555552</v>
      </c>
      <c r="D1380" s="4">
        <v>60000</v>
      </c>
      <c r="E1380">
        <v>60000</v>
      </c>
      <c r="F1380" t="s">
        <v>6</v>
      </c>
      <c r="G1380" s="10">
        <f>tblSalaries[[#This Row],[clean Salary (in local currency)]]*VLOOKUP(tblSalaries[[#This Row],[Currency]],tblXrate[#Data],2,FALSE)/1000</f>
        <v>60</v>
      </c>
      <c r="H1380" t="s">
        <v>153</v>
      </c>
      <c r="I1380" t="s">
        <v>20</v>
      </c>
      <c r="J1380" t="s">
        <v>15</v>
      </c>
      <c r="K1380" s="10" t="str">
        <f>VLOOKUP(tblSalaries[[#This Row],[Where do you work]],tblCountries[[Actual]:[Mapping2]],3,FALSE)</f>
        <v>USA</v>
      </c>
      <c r="L1380" t="s">
        <v>18</v>
      </c>
      <c r="M1380">
        <v>1</v>
      </c>
      <c r="N1380" s="10" t="str">
        <f>VLOOKUP(tblSalaries[[#This Row],[Years of Experience]],Table3[#Data],2,FALSE)</f>
        <v>0-1</v>
      </c>
      <c r="O1380" s="10">
        <f>VLOOKUP(tblSalaries[[#This Row],[How many hours of a day you work on Excel]],Table8[#Data],2,FALSE)</f>
        <v>2.5</v>
      </c>
    </row>
    <row r="1381" spans="2:15" ht="15" customHeight="1" x14ac:dyDescent="0.2">
      <c r="B1381" t="s">
        <v>3224</v>
      </c>
      <c r="C1381" s="1">
        <v>41058.184050925927</v>
      </c>
      <c r="D1381" s="4">
        <v>56000</v>
      </c>
      <c r="E1381">
        <v>56000</v>
      </c>
      <c r="F1381" t="s">
        <v>6</v>
      </c>
      <c r="G1381" s="10">
        <f>tblSalaries[[#This Row],[clean Salary (in local currency)]]*VLOOKUP(tblSalaries[[#This Row],[Currency]],tblXrate[#Data],2,FALSE)/1000</f>
        <v>56</v>
      </c>
      <c r="H1381" t="s">
        <v>310</v>
      </c>
      <c r="I1381" t="s">
        <v>310</v>
      </c>
      <c r="J1381" t="s">
        <v>15</v>
      </c>
      <c r="K1381" s="10" t="str">
        <f>VLOOKUP(tblSalaries[[#This Row],[Where do you work]],tblCountries[[Actual]:[Mapping2]],3,FALSE)</f>
        <v>USA</v>
      </c>
      <c r="L1381" t="s">
        <v>9</v>
      </c>
      <c r="M1381">
        <v>1</v>
      </c>
      <c r="N1381" s="10" t="str">
        <f>VLOOKUP(tblSalaries[[#This Row],[Years of Experience]],Table3[#Data],2,FALSE)</f>
        <v>0-1</v>
      </c>
      <c r="O1381" s="10">
        <f>VLOOKUP(tblSalaries[[#This Row],[How many hours of a day you work on Excel]],Table8[#Data],2,FALSE)</f>
        <v>5</v>
      </c>
    </row>
    <row r="1382" spans="2:15" ht="15" customHeight="1" x14ac:dyDescent="0.2">
      <c r="B1382" t="s">
        <v>3598</v>
      </c>
      <c r="C1382" s="1">
        <v>41062.939953703702</v>
      </c>
      <c r="D1382" s="4">
        <v>55000</v>
      </c>
      <c r="E1382">
        <v>55000</v>
      </c>
      <c r="F1382" t="s">
        <v>6</v>
      </c>
      <c r="G1382" s="10">
        <f>tblSalaries[[#This Row],[clean Salary (in local currency)]]*VLOOKUP(tblSalaries[[#This Row],[Currency]],tblXrate[#Data],2,FALSE)/1000</f>
        <v>55</v>
      </c>
      <c r="H1382" t="s">
        <v>411</v>
      </c>
      <c r="I1382" t="s">
        <v>20</v>
      </c>
      <c r="J1382" t="s">
        <v>15</v>
      </c>
      <c r="K1382" s="10" t="str">
        <f>VLOOKUP(tblSalaries[[#This Row],[Where do you work]],tblCountries[[Actual]:[Mapping2]],3,FALSE)</f>
        <v>USA</v>
      </c>
      <c r="L1382" t="s">
        <v>9</v>
      </c>
      <c r="M1382">
        <v>1</v>
      </c>
      <c r="N1382" s="10" t="str">
        <f>VLOOKUP(tblSalaries[[#This Row],[Years of Experience]],Table3[#Data],2,FALSE)</f>
        <v>0-1</v>
      </c>
      <c r="O1382" s="10">
        <f>VLOOKUP(tblSalaries[[#This Row],[How many hours of a day you work on Excel]],Table8[#Data],2,FALSE)</f>
        <v>5</v>
      </c>
    </row>
    <row r="1383" spans="2:15" ht="15" customHeight="1" x14ac:dyDescent="0.2">
      <c r="B1383" t="s">
        <v>3819</v>
      </c>
      <c r="C1383" s="1">
        <v>41075.375092592592</v>
      </c>
      <c r="D1383" s="4">
        <v>48000</v>
      </c>
      <c r="E1383">
        <v>48000</v>
      </c>
      <c r="F1383" t="s">
        <v>6</v>
      </c>
      <c r="G1383" s="10">
        <f>tblSalaries[[#This Row],[clean Salary (in local currency)]]*VLOOKUP(tblSalaries[[#This Row],[Currency]],tblXrate[#Data],2,FALSE)/1000</f>
        <v>48</v>
      </c>
      <c r="H1383" t="s">
        <v>310</v>
      </c>
      <c r="I1383" t="s">
        <v>310</v>
      </c>
      <c r="J1383" t="s">
        <v>15</v>
      </c>
      <c r="K1383" s="10" t="str">
        <f>VLOOKUP(tblSalaries[[#This Row],[Where do you work]],tblCountries[[Actual]:[Mapping2]],3,FALSE)</f>
        <v>USA</v>
      </c>
      <c r="L1383" t="s">
        <v>9</v>
      </c>
      <c r="M1383">
        <v>1</v>
      </c>
      <c r="N1383" s="10" t="str">
        <f>VLOOKUP(tblSalaries[[#This Row],[Years of Experience]],Table3[#Data],2,FALSE)</f>
        <v>0-1</v>
      </c>
      <c r="O1383" s="10">
        <f>VLOOKUP(tblSalaries[[#This Row],[How many hours of a day you work on Excel]],Table8[#Data],2,FALSE)</f>
        <v>5</v>
      </c>
    </row>
    <row r="1384" spans="2:15" ht="15" customHeight="1" x14ac:dyDescent="0.2">
      <c r="B1384" t="s">
        <v>3820</v>
      </c>
      <c r="C1384" s="1">
        <v>41075.375960648147</v>
      </c>
      <c r="D1384" s="4">
        <v>48000</v>
      </c>
      <c r="E1384">
        <v>48000</v>
      </c>
      <c r="F1384" t="s">
        <v>6</v>
      </c>
      <c r="G1384" s="10">
        <f>tblSalaries[[#This Row],[clean Salary (in local currency)]]*VLOOKUP(tblSalaries[[#This Row],[Currency]],tblXrate[#Data],2,FALSE)/1000</f>
        <v>48</v>
      </c>
      <c r="H1384" t="s">
        <v>310</v>
      </c>
      <c r="I1384" t="s">
        <v>310</v>
      </c>
      <c r="J1384" t="s">
        <v>15</v>
      </c>
      <c r="K1384" s="10" t="str">
        <f>VLOOKUP(tblSalaries[[#This Row],[Where do you work]],tblCountries[[Actual]:[Mapping2]],3,FALSE)</f>
        <v>USA</v>
      </c>
      <c r="L1384" t="s">
        <v>9</v>
      </c>
      <c r="M1384">
        <v>1</v>
      </c>
      <c r="N1384" s="10" t="str">
        <f>VLOOKUP(tblSalaries[[#This Row],[Years of Experience]],Table3[#Data],2,FALSE)</f>
        <v>0-1</v>
      </c>
      <c r="O1384" s="10">
        <f>VLOOKUP(tblSalaries[[#This Row],[How many hours of a day you work on Excel]],Table8[#Data],2,FALSE)</f>
        <v>5</v>
      </c>
    </row>
    <row r="1385" spans="2:15" ht="15" customHeight="1" x14ac:dyDescent="0.2">
      <c r="B1385" t="s">
        <v>3873</v>
      </c>
      <c r="C1385" s="1">
        <v>41079.897638888891</v>
      </c>
      <c r="D1385" s="4">
        <v>48000</v>
      </c>
      <c r="E1385">
        <v>48000</v>
      </c>
      <c r="F1385" t="s">
        <v>6</v>
      </c>
      <c r="G1385" s="10">
        <f>tblSalaries[[#This Row],[clean Salary (in local currency)]]*VLOOKUP(tblSalaries[[#This Row],[Currency]],tblXrate[#Data],2,FALSE)/1000</f>
        <v>48</v>
      </c>
      <c r="H1385" t="s">
        <v>1992</v>
      </c>
      <c r="I1385" t="s">
        <v>20</v>
      </c>
      <c r="J1385" t="s">
        <v>15</v>
      </c>
      <c r="K1385" s="10" t="str">
        <f>VLOOKUP(tblSalaries[[#This Row],[Where do you work]],tblCountries[[Actual]:[Mapping2]],3,FALSE)</f>
        <v>USA</v>
      </c>
      <c r="L1385" t="s">
        <v>9</v>
      </c>
      <c r="M1385">
        <v>1</v>
      </c>
      <c r="N1385" s="10" t="str">
        <f>VLOOKUP(tblSalaries[[#This Row],[Years of Experience]],Table3[#Data],2,FALSE)</f>
        <v>0-1</v>
      </c>
      <c r="O1385" s="10">
        <f>VLOOKUP(tblSalaries[[#This Row],[How many hours of a day you work on Excel]],Table8[#Data],2,FALSE)</f>
        <v>5</v>
      </c>
    </row>
    <row r="1386" spans="2:15" ht="15" customHeight="1" x14ac:dyDescent="0.2">
      <c r="B1386" t="s">
        <v>3539</v>
      </c>
      <c r="C1386" s="1">
        <v>41061.061828703707</v>
      </c>
      <c r="D1386" s="4">
        <v>46325</v>
      </c>
      <c r="E1386">
        <v>46325</v>
      </c>
      <c r="F1386" t="s">
        <v>6</v>
      </c>
      <c r="G1386" s="10">
        <f>tblSalaries[[#This Row],[clean Salary (in local currency)]]*VLOOKUP(tblSalaries[[#This Row],[Currency]],tblXrate[#Data],2,FALSE)/1000</f>
        <v>46.325000000000003</v>
      </c>
      <c r="H1386" t="s">
        <v>1720</v>
      </c>
      <c r="I1386" t="s">
        <v>488</v>
      </c>
      <c r="J1386" t="s">
        <v>15</v>
      </c>
      <c r="K1386" s="10" t="str">
        <f>VLOOKUP(tblSalaries[[#This Row],[Where do you work]],tblCountries[[Actual]:[Mapping2]],3,FALSE)</f>
        <v>USA</v>
      </c>
      <c r="L1386" t="s">
        <v>9</v>
      </c>
      <c r="M1386">
        <v>1</v>
      </c>
      <c r="N1386" s="10" t="str">
        <f>VLOOKUP(tblSalaries[[#This Row],[Years of Experience]],Table3[#Data],2,FALSE)</f>
        <v>0-1</v>
      </c>
      <c r="O1386" s="10">
        <f>VLOOKUP(tblSalaries[[#This Row],[How many hours of a day you work on Excel]],Table8[#Data],2,FALSE)</f>
        <v>5</v>
      </c>
    </row>
    <row r="1387" spans="2:15" ht="15" customHeight="1" x14ac:dyDescent="0.2">
      <c r="B1387" t="s">
        <v>2878</v>
      </c>
      <c r="C1387" s="1">
        <v>41056.565416666665</v>
      </c>
      <c r="D1387" s="4">
        <v>43000</v>
      </c>
      <c r="E1387">
        <v>43000</v>
      </c>
      <c r="F1387" t="s">
        <v>6</v>
      </c>
      <c r="G1387" s="10">
        <f>tblSalaries[[#This Row],[clean Salary (in local currency)]]*VLOOKUP(tblSalaries[[#This Row],[Currency]],tblXrate[#Data],2,FALSE)/1000</f>
        <v>43</v>
      </c>
      <c r="H1387" t="s">
        <v>14</v>
      </c>
      <c r="I1387" t="s">
        <v>20</v>
      </c>
      <c r="J1387" t="s">
        <v>15</v>
      </c>
      <c r="K1387" s="10" t="str">
        <f>VLOOKUP(tblSalaries[[#This Row],[Where do you work]],tblCountries[[Actual]:[Mapping2]],3,FALSE)</f>
        <v>USA</v>
      </c>
      <c r="L1387" t="s">
        <v>9</v>
      </c>
      <c r="M1387">
        <v>1</v>
      </c>
      <c r="N1387" s="10" t="str">
        <f>VLOOKUP(tblSalaries[[#This Row],[Years of Experience]],Table3[#Data],2,FALSE)</f>
        <v>0-1</v>
      </c>
      <c r="O1387" s="10">
        <f>VLOOKUP(tblSalaries[[#This Row],[How many hours of a day you work on Excel]],Table8[#Data],2,FALSE)</f>
        <v>5</v>
      </c>
    </row>
    <row r="1388" spans="2:15" ht="15" customHeight="1" x14ac:dyDescent="0.2">
      <c r="B1388" t="s">
        <v>3337</v>
      </c>
      <c r="C1388" s="1">
        <v>41058.798668981479</v>
      </c>
      <c r="D1388" s="4" t="s">
        <v>1523</v>
      </c>
      <c r="E1388">
        <v>27000</v>
      </c>
      <c r="F1388" t="s">
        <v>69</v>
      </c>
      <c r="G1388" s="10">
        <f>tblSalaries[[#This Row],[clean Salary (in local currency)]]*VLOOKUP(tblSalaries[[#This Row],[Currency]],tblXrate[#Data],2,FALSE)/1000</f>
        <v>42.556813345816671</v>
      </c>
      <c r="H1388" t="s">
        <v>1524</v>
      </c>
      <c r="I1388" t="s">
        <v>279</v>
      </c>
      <c r="J1388" t="s">
        <v>71</v>
      </c>
      <c r="K1388" s="10" t="str">
        <f>VLOOKUP(tblSalaries[[#This Row],[Where do you work]],tblCountries[[Actual]:[Mapping2]],3,FALSE)</f>
        <v>UK</v>
      </c>
      <c r="L1388" t="s">
        <v>9</v>
      </c>
      <c r="M1388">
        <v>1</v>
      </c>
      <c r="N1388" s="10" t="str">
        <f>VLOOKUP(tblSalaries[[#This Row],[Years of Experience]],Table3[#Data],2,FALSE)</f>
        <v>0-1</v>
      </c>
      <c r="O1388" s="10">
        <f>VLOOKUP(tblSalaries[[#This Row],[How many hours of a day you work on Excel]],Table8[#Data],2,FALSE)</f>
        <v>5</v>
      </c>
    </row>
    <row r="1389" spans="2:15" ht="15" customHeight="1" x14ac:dyDescent="0.2">
      <c r="B1389" t="s">
        <v>3678</v>
      </c>
      <c r="C1389" s="1">
        <v>41066.351342592592</v>
      </c>
      <c r="D1389" s="4">
        <v>42000</v>
      </c>
      <c r="E1389">
        <v>42000</v>
      </c>
      <c r="F1389" t="s">
        <v>6</v>
      </c>
      <c r="G1389" s="10">
        <f>tblSalaries[[#This Row],[clean Salary (in local currency)]]*VLOOKUP(tblSalaries[[#This Row],[Currency]],tblXrate[#Data],2,FALSE)/1000</f>
        <v>42</v>
      </c>
      <c r="H1389" t="s">
        <v>1369</v>
      </c>
      <c r="I1389" t="s">
        <v>310</v>
      </c>
      <c r="J1389" t="s">
        <v>15</v>
      </c>
      <c r="K1389" s="10" t="str">
        <f>VLOOKUP(tblSalaries[[#This Row],[Where do you work]],tblCountries[[Actual]:[Mapping2]],3,FALSE)</f>
        <v>USA</v>
      </c>
      <c r="L1389" t="s">
        <v>9</v>
      </c>
      <c r="M1389">
        <v>1</v>
      </c>
      <c r="N1389" s="10" t="str">
        <f>VLOOKUP(tblSalaries[[#This Row],[Years of Experience]],Table3[#Data],2,FALSE)</f>
        <v>0-1</v>
      </c>
      <c r="O1389" s="10">
        <f>VLOOKUP(tblSalaries[[#This Row],[How many hours of a day you work on Excel]],Table8[#Data],2,FALSE)</f>
        <v>5</v>
      </c>
    </row>
    <row r="1390" spans="2:15" ht="15" customHeight="1" x14ac:dyDescent="0.2">
      <c r="B1390" t="s">
        <v>3232</v>
      </c>
      <c r="C1390" s="1">
        <v>41058.245625000003</v>
      </c>
      <c r="D1390" s="4" t="s">
        <v>1403</v>
      </c>
      <c r="E1390">
        <v>25750</v>
      </c>
      <c r="F1390" t="s">
        <v>69</v>
      </c>
      <c r="G1390" s="10">
        <f>tblSalaries[[#This Row],[clean Salary (in local currency)]]*VLOOKUP(tblSalaries[[#This Row],[Currency]],tblXrate[#Data],2,FALSE)/1000</f>
        <v>40.586590505732566</v>
      </c>
      <c r="H1390" t="s">
        <v>309</v>
      </c>
      <c r="I1390" t="s">
        <v>20</v>
      </c>
      <c r="J1390" t="s">
        <v>71</v>
      </c>
      <c r="K1390" s="10" t="str">
        <f>VLOOKUP(tblSalaries[[#This Row],[Where do you work]],tblCountries[[Actual]:[Mapping2]],3,FALSE)</f>
        <v>UK</v>
      </c>
      <c r="L1390" t="s">
        <v>9</v>
      </c>
      <c r="M1390">
        <v>1</v>
      </c>
      <c r="N1390" s="10" t="str">
        <f>VLOOKUP(tblSalaries[[#This Row],[Years of Experience]],Table3[#Data],2,FALSE)</f>
        <v>0-1</v>
      </c>
      <c r="O1390" s="10">
        <f>VLOOKUP(tblSalaries[[#This Row],[How many hours of a day you work on Excel]],Table8[#Data],2,FALSE)</f>
        <v>5</v>
      </c>
    </row>
    <row r="1391" spans="2:15" ht="15" customHeight="1" x14ac:dyDescent="0.2">
      <c r="B1391" t="s">
        <v>3384</v>
      </c>
      <c r="C1391" s="1">
        <v>41058.972696759258</v>
      </c>
      <c r="D1391" s="4">
        <v>40000</v>
      </c>
      <c r="E1391">
        <v>40000</v>
      </c>
      <c r="F1391" t="s">
        <v>6</v>
      </c>
      <c r="G1391" s="10">
        <f>tblSalaries[[#This Row],[clean Salary (in local currency)]]*VLOOKUP(tblSalaries[[#This Row],[Currency]],tblXrate[#Data],2,FALSE)/1000</f>
        <v>40</v>
      </c>
      <c r="H1391" t="s">
        <v>1566</v>
      </c>
      <c r="I1391" t="s">
        <v>52</v>
      </c>
      <c r="J1391" t="s">
        <v>15</v>
      </c>
      <c r="K1391" s="10" t="str">
        <f>VLOOKUP(tblSalaries[[#This Row],[Where do you work]],tblCountries[[Actual]:[Mapping2]],3,FALSE)</f>
        <v>USA</v>
      </c>
      <c r="L1391" t="s">
        <v>9</v>
      </c>
      <c r="M1391">
        <v>1</v>
      </c>
      <c r="N1391" s="10" t="str">
        <f>VLOOKUP(tblSalaries[[#This Row],[Years of Experience]],Table3[#Data],2,FALSE)</f>
        <v>0-1</v>
      </c>
      <c r="O1391" s="10">
        <f>VLOOKUP(tblSalaries[[#This Row],[How many hours of a day you work on Excel]],Table8[#Data],2,FALSE)</f>
        <v>5</v>
      </c>
    </row>
    <row r="1392" spans="2:15" ht="15" customHeight="1" x14ac:dyDescent="0.2">
      <c r="B1392" t="s">
        <v>3814</v>
      </c>
      <c r="C1392" s="1">
        <v>41075.10050925926</v>
      </c>
      <c r="D1392" s="4">
        <v>40000</v>
      </c>
      <c r="E1392">
        <v>40000</v>
      </c>
      <c r="F1392" t="s">
        <v>6</v>
      </c>
      <c r="G1392" s="10">
        <f>tblSalaries[[#This Row],[clean Salary (in local currency)]]*VLOOKUP(tblSalaries[[#This Row],[Currency]],tblXrate[#Data],2,FALSE)/1000</f>
        <v>40</v>
      </c>
      <c r="H1392" t="s">
        <v>1945</v>
      </c>
      <c r="I1392" t="s">
        <v>67</v>
      </c>
      <c r="J1392" t="s">
        <v>15</v>
      </c>
      <c r="K1392" s="10" t="str">
        <f>VLOOKUP(tblSalaries[[#This Row],[Where do you work]],tblCountries[[Actual]:[Mapping2]],3,FALSE)</f>
        <v>USA</v>
      </c>
      <c r="L1392" t="s">
        <v>9</v>
      </c>
      <c r="M1392">
        <v>1</v>
      </c>
      <c r="N1392" s="10" t="str">
        <f>VLOOKUP(tblSalaries[[#This Row],[Years of Experience]],Table3[#Data],2,FALSE)</f>
        <v>0-1</v>
      </c>
      <c r="O1392" s="10">
        <f>VLOOKUP(tblSalaries[[#This Row],[How many hours of a day you work on Excel]],Table8[#Data],2,FALSE)</f>
        <v>5</v>
      </c>
    </row>
    <row r="1393" spans="2:15" ht="15" customHeight="1" x14ac:dyDescent="0.2">
      <c r="B1393" t="s">
        <v>3764</v>
      </c>
      <c r="C1393" s="1">
        <v>41072.080000000002</v>
      </c>
      <c r="D1393" s="4">
        <v>40000</v>
      </c>
      <c r="E1393">
        <v>40000</v>
      </c>
      <c r="F1393" t="s">
        <v>86</v>
      </c>
      <c r="G1393" s="10">
        <f>tblSalaries[[#This Row],[clean Salary (in local currency)]]*VLOOKUP(tblSalaries[[#This Row],[Currency]],tblXrate[#Data],2,FALSE)/1000</f>
        <v>39.334460921213072</v>
      </c>
      <c r="H1393" t="s">
        <v>1907</v>
      </c>
      <c r="I1393" t="s">
        <v>20</v>
      </c>
      <c r="J1393" t="s">
        <v>88</v>
      </c>
      <c r="K1393" s="10" t="str">
        <f>VLOOKUP(tblSalaries[[#This Row],[Where do you work]],tblCountries[[Actual]:[Mapping2]],3,FALSE)</f>
        <v>Canada</v>
      </c>
      <c r="L1393" t="s">
        <v>25</v>
      </c>
      <c r="M1393">
        <v>1</v>
      </c>
      <c r="N1393" s="10" t="str">
        <f>VLOOKUP(tblSalaries[[#This Row],[Years of Experience]],Table3[#Data],2,FALSE)</f>
        <v>0-1</v>
      </c>
      <c r="O1393" s="10">
        <f>VLOOKUP(tblSalaries[[#This Row],[How many hours of a day you work on Excel]],Table8[#Data],2,FALSE)</f>
        <v>1.5</v>
      </c>
    </row>
    <row r="1394" spans="2:15" ht="15" customHeight="1" x14ac:dyDescent="0.2">
      <c r="B1394" t="s">
        <v>2846</v>
      </c>
      <c r="C1394" s="1">
        <v>41056.13853009259</v>
      </c>
      <c r="D1394" s="4">
        <v>32000</v>
      </c>
      <c r="E1394">
        <v>32000</v>
      </c>
      <c r="F1394" t="s">
        <v>6</v>
      </c>
      <c r="G1394" s="10">
        <f>tblSalaries[[#This Row],[clean Salary (in local currency)]]*VLOOKUP(tblSalaries[[#This Row],[Currency]],tblXrate[#Data],2,FALSE)/1000</f>
        <v>32</v>
      </c>
      <c r="H1394" t="s">
        <v>986</v>
      </c>
      <c r="I1394" t="s">
        <v>52</v>
      </c>
      <c r="J1394" t="s">
        <v>15</v>
      </c>
      <c r="K1394" s="10" t="str">
        <f>VLOOKUP(tblSalaries[[#This Row],[Where do you work]],tblCountries[[Actual]:[Mapping2]],3,FALSE)</f>
        <v>USA</v>
      </c>
      <c r="L1394" t="s">
        <v>9</v>
      </c>
      <c r="M1394">
        <v>1</v>
      </c>
      <c r="N1394" s="10" t="str">
        <f>VLOOKUP(tblSalaries[[#This Row],[Years of Experience]],Table3[#Data],2,FALSE)</f>
        <v>0-1</v>
      </c>
      <c r="O1394" s="10">
        <f>VLOOKUP(tblSalaries[[#This Row],[How many hours of a day you work on Excel]],Table8[#Data],2,FALSE)</f>
        <v>5</v>
      </c>
    </row>
    <row r="1395" spans="2:15" ht="15" customHeight="1" x14ac:dyDescent="0.2">
      <c r="B1395" t="s">
        <v>3065</v>
      </c>
      <c r="C1395" s="1">
        <v>41057.649675925924</v>
      </c>
      <c r="D1395" s="4">
        <v>20000</v>
      </c>
      <c r="E1395">
        <v>20000</v>
      </c>
      <c r="F1395" t="s">
        <v>69</v>
      </c>
      <c r="G1395" s="10">
        <f>tblSalaries[[#This Row],[clean Salary (in local currency)]]*VLOOKUP(tblSalaries[[#This Row],[Currency]],tblXrate[#Data],2,FALSE)/1000</f>
        <v>31.523565441345685</v>
      </c>
      <c r="H1395" t="s">
        <v>1218</v>
      </c>
      <c r="I1395" t="s">
        <v>20</v>
      </c>
      <c r="J1395" t="s">
        <v>71</v>
      </c>
      <c r="K1395" s="10" t="str">
        <f>VLOOKUP(tblSalaries[[#This Row],[Where do you work]],tblCountries[[Actual]:[Mapping2]],3,FALSE)</f>
        <v>UK</v>
      </c>
      <c r="L1395" t="s">
        <v>9</v>
      </c>
      <c r="M1395">
        <v>1</v>
      </c>
      <c r="N1395" s="10" t="str">
        <f>VLOOKUP(tblSalaries[[#This Row],[Years of Experience]],Table3[#Data],2,FALSE)</f>
        <v>0-1</v>
      </c>
      <c r="O1395" s="10">
        <f>VLOOKUP(tblSalaries[[#This Row],[How many hours of a day you work on Excel]],Table8[#Data],2,FALSE)</f>
        <v>5</v>
      </c>
    </row>
    <row r="1396" spans="2:15" ht="15" customHeight="1" x14ac:dyDescent="0.2">
      <c r="B1396" t="s">
        <v>3237</v>
      </c>
      <c r="C1396" s="1">
        <v>41058.311585648145</v>
      </c>
      <c r="D1396" s="4">
        <v>20000</v>
      </c>
      <c r="E1396">
        <v>20000</v>
      </c>
      <c r="F1396" t="s">
        <v>69</v>
      </c>
      <c r="G1396" s="10">
        <f>tblSalaries[[#This Row],[clean Salary (in local currency)]]*VLOOKUP(tblSalaries[[#This Row],[Currency]],tblXrate[#Data],2,FALSE)/1000</f>
        <v>31.523565441345685</v>
      </c>
      <c r="H1396" t="s">
        <v>1407</v>
      </c>
      <c r="I1396" t="s">
        <v>20</v>
      </c>
      <c r="J1396" t="s">
        <v>71</v>
      </c>
      <c r="K1396" s="10" t="str">
        <f>VLOOKUP(tblSalaries[[#This Row],[Where do you work]],tblCountries[[Actual]:[Mapping2]],3,FALSE)</f>
        <v>UK</v>
      </c>
      <c r="L1396" t="s">
        <v>9</v>
      </c>
      <c r="M1396">
        <v>1</v>
      </c>
      <c r="N1396" s="10" t="str">
        <f>VLOOKUP(tblSalaries[[#This Row],[Years of Experience]],Table3[#Data],2,FALSE)</f>
        <v>0-1</v>
      </c>
      <c r="O1396" s="10">
        <f>VLOOKUP(tblSalaries[[#This Row],[How many hours of a day you work on Excel]],Table8[#Data],2,FALSE)</f>
        <v>5</v>
      </c>
    </row>
    <row r="1397" spans="2:15" ht="15" customHeight="1" x14ac:dyDescent="0.2">
      <c r="B1397" t="s">
        <v>3711</v>
      </c>
      <c r="C1397" s="1">
        <v>41068.149201388886</v>
      </c>
      <c r="D1397" s="4">
        <v>30000</v>
      </c>
      <c r="E1397">
        <v>30000</v>
      </c>
      <c r="F1397" t="s">
        <v>6</v>
      </c>
      <c r="G1397" s="10">
        <f>tblSalaries[[#This Row],[clean Salary (in local currency)]]*VLOOKUP(tblSalaries[[#This Row],[Currency]],tblXrate[#Data],2,FALSE)/1000</f>
        <v>30</v>
      </c>
      <c r="H1397" t="s">
        <v>1257</v>
      </c>
      <c r="I1397" t="s">
        <v>52</v>
      </c>
      <c r="J1397" t="s">
        <v>15</v>
      </c>
      <c r="K1397" s="10" t="str">
        <f>VLOOKUP(tblSalaries[[#This Row],[Where do you work]],tblCountries[[Actual]:[Mapping2]],3,FALSE)</f>
        <v>USA</v>
      </c>
      <c r="L1397" t="s">
        <v>9</v>
      </c>
      <c r="M1397">
        <v>1</v>
      </c>
      <c r="N1397" s="10" t="str">
        <f>VLOOKUP(tblSalaries[[#This Row],[Years of Experience]],Table3[#Data],2,FALSE)</f>
        <v>0-1</v>
      </c>
      <c r="O1397" s="10">
        <f>VLOOKUP(tblSalaries[[#This Row],[How many hours of a day you work on Excel]],Table8[#Data],2,FALSE)</f>
        <v>5</v>
      </c>
    </row>
    <row r="1398" spans="2:15" ht="15" customHeight="1" x14ac:dyDescent="0.2">
      <c r="B1398" t="s">
        <v>3816</v>
      </c>
      <c r="C1398" s="1">
        <v>41075.1250462963</v>
      </c>
      <c r="D1398" s="4">
        <v>30000</v>
      </c>
      <c r="E1398">
        <v>30000</v>
      </c>
      <c r="F1398" t="s">
        <v>6</v>
      </c>
      <c r="G1398" s="10">
        <f>tblSalaries[[#This Row],[clean Salary (in local currency)]]*VLOOKUP(tblSalaries[[#This Row],[Currency]],tblXrate[#Data],2,FALSE)/1000</f>
        <v>30</v>
      </c>
      <c r="H1398" t="s">
        <v>1664</v>
      </c>
      <c r="I1398" t="s">
        <v>20</v>
      </c>
      <c r="J1398" t="s">
        <v>143</v>
      </c>
      <c r="K1398" s="10" t="str">
        <f>VLOOKUP(tblSalaries[[#This Row],[Where do you work]],tblCountries[[Actual]:[Mapping2]],3,FALSE)</f>
        <v>Sou&amp;Cen America</v>
      </c>
      <c r="L1398" t="s">
        <v>18</v>
      </c>
      <c r="M1398">
        <v>1</v>
      </c>
      <c r="N1398" s="10" t="str">
        <f>VLOOKUP(tblSalaries[[#This Row],[Years of Experience]],Table3[#Data],2,FALSE)</f>
        <v>0-1</v>
      </c>
      <c r="O1398" s="10">
        <f>VLOOKUP(tblSalaries[[#This Row],[How many hours of a day you work on Excel]],Table8[#Data],2,FALSE)</f>
        <v>2.5</v>
      </c>
    </row>
    <row r="1399" spans="2:15" ht="15" customHeight="1" x14ac:dyDescent="0.2">
      <c r="B1399" t="s">
        <v>3163</v>
      </c>
      <c r="C1399" s="1">
        <v>41057.953506944446</v>
      </c>
      <c r="D1399" s="4">
        <v>27840</v>
      </c>
      <c r="E1399">
        <v>27840</v>
      </c>
      <c r="F1399" t="s">
        <v>6</v>
      </c>
      <c r="G1399" s="10">
        <f>tblSalaries[[#This Row],[clean Salary (in local currency)]]*VLOOKUP(tblSalaries[[#This Row],[Currency]],tblXrate[#Data],2,FALSE)/1000</f>
        <v>27.84</v>
      </c>
      <c r="H1399" t="s">
        <v>1325</v>
      </c>
      <c r="I1399" t="s">
        <v>20</v>
      </c>
      <c r="J1399" t="s">
        <v>15</v>
      </c>
      <c r="K1399" s="10" t="str">
        <f>VLOOKUP(tblSalaries[[#This Row],[Where do you work]],tblCountries[[Actual]:[Mapping2]],3,FALSE)</f>
        <v>USA</v>
      </c>
      <c r="L1399" t="s">
        <v>18</v>
      </c>
      <c r="M1399">
        <v>1</v>
      </c>
      <c r="N1399" s="10" t="str">
        <f>VLOOKUP(tblSalaries[[#This Row],[Years of Experience]],Table3[#Data],2,FALSE)</f>
        <v>0-1</v>
      </c>
      <c r="O1399" s="10">
        <f>VLOOKUP(tblSalaries[[#This Row],[How many hours of a day you work on Excel]],Table8[#Data],2,FALSE)</f>
        <v>2.5</v>
      </c>
    </row>
    <row r="1400" spans="2:15" ht="15" customHeight="1" x14ac:dyDescent="0.2">
      <c r="B1400" t="s">
        <v>2755</v>
      </c>
      <c r="C1400" s="1">
        <v>41055.713055555556</v>
      </c>
      <c r="D1400" s="4">
        <v>2000</v>
      </c>
      <c r="E1400">
        <v>24000</v>
      </c>
      <c r="F1400" t="s">
        <v>6</v>
      </c>
      <c r="G1400" s="10">
        <f>tblSalaries[[#This Row],[clean Salary (in local currency)]]*VLOOKUP(tblSalaries[[#This Row],[Currency]],tblXrate[#Data],2,FALSE)/1000</f>
        <v>24</v>
      </c>
      <c r="H1400" t="s">
        <v>875</v>
      </c>
      <c r="I1400" t="s">
        <v>20</v>
      </c>
      <c r="J1400" t="s">
        <v>8</v>
      </c>
      <c r="K1400" s="10" t="str">
        <f>VLOOKUP(tblSalaries[[#This Row],[Where do you work]],tblCountries[[Actual]:[Mapping2]],3,FALSE)</f>
        <v>India</v>
      </c>
      <c r="L1400" t="s">
        <v>18</v>
      </c>
      <c r="M1400">
        <v>1</v>
      </c>
      <c r="N1400" s="10" t="str">
        <f>VLOOKUP(tblSalaries[[#This Row],[Years of Experience]],Table3[#Data],2,FALSE)</f>
        <v>0-1</v>
      </c>
      <c r="O1400" s="10">
        <f>VLOOKUP(tblSalaries[[#This Row],[How many hours of a day you work on Excel]],Table8[#Data],2,FALSE)</f>
        <v>2.5</v>
      </c>
    </row>
    <row r="1401" spans="2:15" ht="15" customHeight="1" x14ac:dyDescent="0.2">
      <c r="B1401" t="s">
        <v>3575</v>
      </c>
      <c r="C1401" s="1">
        <v>41061.930856481478</v>
      </c>
      <c r="D1401" s="4" t="s">
        <v>1752</v>
      </c>
      <c r="E1401">
        <v>20000</v>
      </c>
      <c r="F1401" t="s">
        <v>6</v>
      </c>
      <c r="G1401" s="10">
        <f>tblSalaries[[#This Row],[clean Salary (in local currency)]]*VLOOKUP(tblSalaries[[#This Row],[Currency]],tblXrate[#Data],2,FALSE)/1000</f>
        <v>20</v>
      </c>
      <c r="H1401" t="s">
        <v>52</v>
      </c>
      <c r="I1401" t="s">
        <v>52</v>
      </c>
      <c r="J1401" t="s">
        <v>8</v>
      </c>
      <c r="K1401" s="10" t="str">
        <f>VLOOKUP(tblSalaries[[#This Row],[Where do you work]],tblCountries[[Actual]:[Mapping2]],3,FALSE)</f>
        <v>India</v>
      </c>
      <c r="L1401" t="s">
        <v>9</v>
      </c>
      <c r="M1401">
        <v>1</v>
      </c>
      <c r="N1401" s="10" t="str">
        <f>VLOOKUP(tblSalaries[[#This Row],[Years of Experience]],Table3[#Data],2,FALSE)</f>
        <v>0-1</v>
      </c>
      <c r="O1401" s="10">
        <f>VLOOKUP(tblSalaries[[#This Row],[How many hours of a day you work on Excel]],Table8[#Data],2,FALSE)</f>
        <v>5</v>
      </c>
    </row>
    <row r="1402" spans="2:15" ht="15" customHeight="1" x14ac:dyDescent="0.2">
      <c r="B1402" t="s">
        <v>3794</v>
      </c>
      <c r="C1402" s="1">
        <v>41073.49895833333</v>
      </c>
      <c r="D1402" s="4">
        <v>20000</v>
      </c>
      <c r="E1402">
        <v>20000</v>
      </c>
      <c r="F1402" t="s">
        <v>6</v>
      </c>
      <c r="G1402" s="10">
        <f>tblSalaries[[#This Row],[clean Salary (in local currency)]]*VLOOKUP(tblSalaries[[#This Row],[Currency]],tblXrate[#Data],2,FALSE)/1000</f>
        <v>20</v>
      </c>
      <c r="H1402" t="s">
        <v>1932</v>
      </c>
      <c r="I1402" t="s">
        <v>20</v>
      </c>
      <c r="J1402" t="s">
        <v>1933</v>
      </c>
      <c r="K1402" s="10" t="str">
        <f>VLOOKUP(tblSalaries[[#This Row],[Where do you work]],tblCountries[[Actual]:[Mapping2]],3,FALSE)</f>
        <v>East&amp;South Asia</v>
      </c>
      <c r="L1402" t="s">
        <v>25</v>
      </c>
      <c r="M1402">
        <v>1</v>
      </c>
      <c r="N1402" s="10" t="str">
        <f>VLOOKUP(tblSalaries[[#This Row],[Years of Experience]],Table3[#Data],2,FALSE)</f>
        <v>0-1</v>
      </c>
      <c r="O1402" s="10">
        <f>VLOOKUP(tblSalaries[[#This Row],[How many hours of a day you work on Excel]],Table8[#Data],2,FALSE)</f>
        <v>1.5</v>
      </c>
    </row>
    <row r="1403" spans="2:15" ht="15" customHeight="1" x14ac:dyDescent="0.2">
      <c r="B1403" t="s">
        <v>2620</v>
      </c>
      <c r="C1403" s="1">
        <v>41055.462326388886</v>
      </c>
      <c r="D1403" s="4">
        <v>100000</v>
      </c>
      <c r="E1403">
        <v>100000</v>
      </c>
      <c r="F1403" t="s">
        <v>82</v>
      </c>
      <c r="G1403" s="10">
        <f>tblSalaries[[#This Row],[clean Salary (in local currency)]]*VLOOKUP(tblSalaries[[#This Row],[Currency]],tblXrate[#Data],2,FALSE)/1000</f>
        <v>101.99096564026357</v>
      </c>
      <c r="H1403" t="s">
        <v>207</v>
      </c>
      <c r="I1403" t="s">
        <v>20</v>
      </c>
      <c r="J1403" t="s">
        <v>84</v>
      </c>
      <c r="K1403" s="10" t="str">
        <f>VLOOKUP(tblSalaries[[#This Row],[Where do you work]],tblCountries[[Actual]:[Mapping2]],3,FALSE)</f>
        <v>Australia &amp; NZ</v>
      </c>
      <c r="L1403" t="s">
        <v>13</v>
      </c>
      <c r="M1403">
        <v>1</v>
      </c>
      <c r="N1403" s="10" t="str">
        <f>VLOOKUP(tblSalaries[[#This Row],[Years of Experience]],Table3[#Data],2,FALSE)</f>
        <v>0-1</v>
      </c>
      <c r="O1403" s="10">
        <f>VLOOKUP(tblSalaries[[#This Row],[How many hours of a day you work on Excel]],Table8[#Data],2,FALSE)</f>
        <v>8</v>
      </c>
    </row>
    <row r="1404" spans="2:15" ht="15" customHeight="1" x14ac:dyDescent="0.2">
      <c r="B1404" t="s">
        <v>2832</v>
      </c>
      <c r="C1404" s="1">
        <v>41056.001909722225</v>
      </c>
      <c r="D1404" s="4">
        <v>85000</v>
      </c>
      <c r="E1404">
        <v>85000</v>
      </c>
      <c r="F1404" t="s">
        <v>6</v>
      </c>
      <c r="G1404" s="10">
        <f>tblSalaries[[#This Row],[clean Salary (in local currency)]]*VLOOKUP(tblSalaries[[#This Row],[Currency]],tblXrate[#Data],2,FALSE)/1000</f>
        <v>85</v>
      </c>
      <c r="H1404" t="s">
        <v>969</v>
      </c>
      <c r="I1404" t="s">
        <v>310</v>
      </c>
      <c r="J1404" t="s">
        <v>15</v>
      </c>
      <c r="K1404" s="10" t="str">
        <f>VLOOKUP(tblSalaries[[#This Row],[Where do you work]],tblCountries[[Actual]:[Mapping2]],3,FALSE)</f>
        <v>USA</v>
      </c>
      <c r="L1404" t="s">
        <v>13</v>
      </c>
      <c r="M1404">
        <v>1</v>
      </c>
      <c r="N1404" s="10" t="str">
        <f>VLOOKUP(tblSalaries[[#This Row],[Years of Experience]],Table3[#Data],2,FALSE)</f>
        <v>0-1</v>
      </c>
      <c r="O1404" s="10">
        <f>VLOOKUP(tblSalaries[[#This Row],[How many hours of a day you work on Excel]],Table8[#Data],2,FALSE)</f>
        <v>8</v>
      </c>
    </row>
    <row r="1405" spans="2:15" ht="15" customHeight="1" x14ac:dyDescent="0.2">
      <c r="B1405" t="s">
        <v>3713</v>
      </c>
      <c r="C1405" s="1">
        <v>41068.279537037037</v>
      </c>
      <c r="D1405" s="4">
        <v>75000</v>
      </c>
      <c r="E1405">
        <v>75000</v>
      </c>
      <c r="F1405" t="s">
        <v>6</v>
      </c>
      <c r="G1405" s="10">
        <f>tblSalaries[[#This Row],[clean Salary (in local currency)]]*VLOOKUP(tblSalaries[[#This Row],[Currency]],tblXrate[#Data],2,FALSE)/1000</f>
        <v>75</v>
      </c>
      <c r="H1405" t="s">
        <v>969</v>
      </c>
      <c r="I1405" t="s">
        <v>310</v>
      </c>
      <c r="J1405" t="s">
        <v>15</v>
      </c>
      <c r="K1405" s="10" t="str">
        <f>VLOOKUP(tblSalaries[[#This Row],[Where do you work]],tblCountries[[Actual]:[Mapping2]],3,FALSE)</f>
        <v>USA</v>
      </c>
      <c r="L1405" t="s">
        <v>13</v>
      </c>
      <c r="M1405">
        <v>1</v>
      </c>
      <c r="N1405" s="10" t="str">
        <f>VLOOKUP(tblSalaries[[#This Row],[Years of Experience]],Table3[#Data],2,FALSE)</f>
        <v>0-1</v>
      </c>
      <c r="O1405" s="10">
        <f>VLOOKUP(tblSalaries[[#This Row],[How many hours of a day you work on Excel]],Table8[#Data],2,FALSE)</f>
        <v>8</v>
      </c>
    </row>
    <row r="1406" spans="2:15" ht="15" customHeight="1" x14ac:dyDescent="0.2">
      <c r="B1406" t="s">
        <v>3837</v>
      </c>
      <c r="C1406" s="1">
        <v>41076.340960648151</v>
      </c>
      <c r="D1406" s="4" t="s">
        <v>423</v>
      </c>
      <c r="E1406">
        <v>63000</v>
      </c>
      <c r="F1406" t="s">
        <v>6</v>
      </c>
      <c r="G1406" s="10">
        <f>tblSalaries[[#This Row],[clean Salary (in local currency)]]*VLOOKUP(tblSalaries[[#This Row],[Currency]],tblXrate[#Data],2,FALSE)/1000</f>
        <v>63</v>
      </c>
      <c r="H1406" t="s">
        <v>14</v>
      </c>
      <c r="I1406" t="s">
        <v>20</v>
      </c>
      <c r="J1406" t="s">
        <v>15</v>
      </c>
      <c r="K1406" s="10" t="str">
        <f>VLOOKUP(tblSalaries[[#This Row],[Where do you work]],tblCountries[[Actual]:[Mapping2]],3,FALSE)</f>
        <v>USA</v>
      </c>
      <c r="L1406" t="s">
        <v>13</v>
      </c>
      <c r="M1406">
        <v>1</v>
      </c>
      <c r="N1406" s="10" t="str">
        <f>VLOOKUP(tblSalaries[[#This Row],[Years of Experience]],Table3[#Data],2,FALSE)</f>
        <v>0-1</v>
      </c>
      <c r="O1406" s="10">
        <f>VLOOKUP(tblSalaries[[#This Row],[How many hours of a day you work on Excel]],Table8[#Data],2,FALSE)</f>
        <v>8</v>
      </c>
    </row>
    <row r="1407" spans="2:15" ht="15" customHeight="1" x14ac:dyDescent="0.2">
      <c r="B1407" t="s">
        <v>3672</v>
      </c>
      <c r="C1407" s="1">
        <v>41066.091643518521</v>
      </c>
      <c r="D1407" s="4" t="s">
        <v>1839</v>
      </c>
      <c r="E1407">
        <v>60000</v>
      </c>
      <c r="F1407" t="s">
        <v>6</v>
      </c>
      <c r="G1407" s="10">
        <f>tblSalaries[[#This Row],[clean Salary (in local currency)]]*VLOOKUP(tblSalaries[[#This Row],[Currency]],tblXrate[#Data],2,FALSE)/1000</f>
        <v>60</v>
      </c>
      <c r="H1407" t="s">
        <v>20</v>
      </c>
      <c r="I1407" t="s">
        <v>20</v>
      </c>
      <c r="J1407" t="s">
        <v>15</v>
      </c>
      <c r="K1407" s="10" t="str">
        <f>VLOOKUP(tblSalaries[[#This Row],[Where do you work]],tblCountries[[Actual]:[Mapping2]],3,FALSE)</f>
        <v>USA</v>
      </c>
      <c r="L1407" t="s">
        <v>13</v>
      </c>
      <c r="M1407">
        <v>1</v>
      </c>
      <c r="N1407" s="10" t="str">
        <f>VLOOKUP(tblSalaries[[#This Row],[Years of Experience]],Table3[#Data],2,FALSE)</f>
        <v>0-1</v>
      </c>
      <c r="O1407" s="10">
        <f>VLOOKUP(tblSalaries[[#This Row],[How many hours of a day you work on Excel]],Table8[#Data],2,FALSE)</f>
        <v>8</v>
      </c>
    </row>
    <row r="1408" spans="2:15" ht="15" customHeight="1" x14ac:dyDescent="0.2">
      <c r="B1408" t="s">
        <v>3634</v>
      </c>
      <c r="C1408" s="1">
        <v>41064.905034722222</v>
      </c>
      <c r="D1408" s="4">
        <v>56000</v>
      </c>
      <c r="E1408">
        <v>56000</v>
      </c>
      <c r="F1408" t="s">
        <v>86</v>
      </c>
      <c r="G1408" s="10">
        <f>tblSalaries[[#This Row],[clean Salary (in local currency)]]*VLOOKUP(tblSalaries[[#This Row],[Currency]],tblXrate[#Data],2,FALSE)/1000</f>
        <v>55.068245289698304</v>
      </c>
      <c r="H1408" t="s">
        <v>83</v>
      </c>
      <c r="I1408" t="s">
        <v>356</v>
      </c>
      <c r="J1408" t="s">
        <v>88</v>
      </c>
      <c r="K1408" s="10" t="str">
        <f>VLOOKUP(tblSalaries[[#This Row],[Where do you work]],tblCountries[[Actual]:[Mapping2]],3,FALSE)</f>
        <v>Canada</v>
      </c>
      <c r="L1408" t="s">
        <v>13</v>
      </c>
      <c r="M1408">
        <v>1</v>
      </c>
      <c r="N1408" s="10" t="str">
        <f>VLOOKUP(tblSalaries[[#This Row],[Years of Experience]],Table3[#Data],2,FALSE)</f>
        <v>0-1</v>
      </c>
      <c r="O1408" s="10">
        <f>VLOOKUP(tblSalaries[[#This Row],[How many hours of a day you work on Excel]],Table8[#Data],2,FALSE)</f>
        <v>8</v>
      </c>
    </row>
    <row r="1409" spans="2:15" ht="15" customHeight="1" x14ac:dyDescent="0.2">
      <c r="B1409" t="s">
        <v>3383</v>
      </c>
      <c r="C1409" s="1">
        <v>41058.967731481483</v>
      </c>
      <c r="D1409" s="4">
        <v>55000</v>
      </c>
      <c r="E1409">
        <v>55000</v>
      </c>
      <c r="F1409" t="s">
        <v>6</v>
      </c>
      <c r="G1409" s="10">
        <f>tblSalaries[[#This Row],[clean Salary (in local currency)]]*VLOOKUP(tblSalaries[[#This Row],[Currency]],tblXrate[#Data],2,FALSE)/1000</f>
        <v>55</v>
      </c>
      <c r="H1409" t="s">
        <v>1565</v>
      </c>
      <c r="I1409" t="s">
        <v>20</v>
      </c>
      <c r="J1409" t="s">
        <v>15</v>
      </c>
      <c r="K1409" s="10" t="str">
        <f>VLOOKUP(tblSalaries[[#This Row],[Where do you work]],tblCountries[[Actual]:[Mapping2]],3,FALSE)</f>
        <v>USA</v>
      </c>
      <c r="L1409" t="s">
        <v>13</v>
      </c>
      <c r="M1409">
        <v>1</v>
      </c>
      <c r="N1409" s="10" t="str">
        <f>VLOOKUP(tblSalaries[[#This Row],[Years of Experience]],Table3[#Data],2,FALSE)</f>
        <v>0-1</v>
      </c>
      <c r="O1409" s="10">
        <f>VLOOKUP(tblSalaries[[#This Row],[How many hours of a day you work on Excel]],Table8[#Data],2,FALSE)</f>
        <v>8</v>
      </c>
    </row>
    <row r="1410" spans="2:15" ht="15" customHeight="1" x14ac:dyDescent="0.2">
      <c r="B1410" t="s">
        <v>3778</v>
      </c>
      <c r="C1410" s="1">
        <v>41072.769895833335</v>
      </c>
      <c r="D1410" s="4">
        <v>32000</v>
      </c>
      <c r="E1410">
        <v>32000</v>
      </c>
      <c r="F1410" t="s">
        <v>69</v>
      </c>
      <c r="G1410" s="10">
        <f>tblSalaries[[#This Row],[clean Salary (in local currency)]]*VLOOKUP(tblSalaries[[#This Row],[Currency]],tblXrate[#Data],2,FALSE)/1000</f>
        <v>50.437704706153092</v>
      </c>
      <c r="H1410" t="s">
        <v>14</v>
      </c>
      <c r="I1410" t="s">
        <v>20</v>
      </c>
      <c r="J1410" t="s">
        <v>71</v>
      </c>
      <c r="K1410" s="10" t="str">
        <f>VLOOKUP(tblSalaries[[#This Row],[Where do you work]],tblCountries[[Actual]:[Mapping2]],3,FALSE)</f>
        <v>UK</v>
      </c>
      <c r="L1410" t="s">
        <v>13</v>
      </c>
      <c r="M1410">
        <v>1</v>
      </c>
      <c r="N1410" s="10" t="str">
        <f>VLOOKUP(tblSalaries[[#This Row],[Years of Experience]],Table3[#Data],2,FALSE)</f>
        <v>0-1</v>
      </c>
      <c r="O1410" s="10">
        <f>VLOOKUP(tblSalaries[[#This Row],[How many hours of a day you work on Excel]],Table8[#Data],2,FALSE)</f>
        <v>8</v>
      </c>
    </row>
    <row r="1411" spans="2:15" ht="15" customHeight="1" x14ac:dyDescent="0.2">
      <c r="B1411" t="s">
        <v>3853</v>
      </c>
      <c r="C1411" s="1">
        <v>41078.260127314818</v>
      </c>
      <c r="D1411" s="4">
        <v>46000</v>
      </c>
      <c r="E1411">
        <v>46000</v>
      </c>
      <c r="F1411" t="s">
        <v>6</v>
      </c>
      <c r="G1411" s="10">
        <f>tblSalaries[[#This Row],[clean Salary (in local currency)]]*VLOOKUP(tblSalaries[[#This Row],[Currency]],tblXrate[#Data],2,FALSE)/1000</f>
        <v>46</v>
      </c>
      <c r="H1411" t="s">
        <v>1979</v>
      </c>
      <c r="I1411" t="s">
        <v>20</v>
      </c>
      <c r="J1411" t="s">
        <v>15</v>
      </c>
      <c r="K1411" s="10" t="str">
        <f>VLOOKUP(tblSalaries[[#This Row],[Where do you work]],tblCountries[[Actual]:[Mapping2]],3,FALSE)</f>
        <v>USA</v>
      </c>
      <c r="L1411" t="s">
        <v>13</v>
      </c>
      <c r="M1411">
        <v>1</v>
      </c>
      <c r="N1411" s="10" t="str">
        <f>VLOOKUP(tblSalaries[[#This Row],[Years of Experience]],Table3[#Data],2,FALSE)</f>
        <v>0-1</v>
      </c>
      <c r="O1411" s="10">
        <f>VLOOKUP(tblSalaries[[#This Row],[How many hours of a day you work on Excel]],Table8[#Data],2,FALSE)</f>
        <v>8</v>
      </c>
    </row>
    <row r="1412" spans="2:15" ht="15" customHeight="1" x14ac:dyDescent="0.2">
      <c r="B1412" t="s">
        <v>2956</v>
      </c>
      <c r="C1412" s="1">
        <v>41057.286168981482</v>
      </c>
      <c r="D1412" s="4">
        <v>43000</v>
      </c>
      <c r="E1412">
        <v>43000</v>
      </c>
      <c r="F1412" t="s">
        <v>82</v>
      </c>
      <c r="G1412" s="10">
        <f>tblSalaries[[#This Row],[clean Salary (in local currency)]]*VLOOKUP(tblSalaries[[#This Row],[Currency]],tblXrate[#Data],2,FALSE)/1000</f>
        <v>43.856115225313339</v>
      </c>
      <c r="H1412" t="s">
        <v>1107</v>
      </c>
      <c r="I1412" t="s">
        <v>52</v>
      </c>
      <c r="J1412" t="s">
        <v>84</v>
      </c>
      <c r="K1412" s="10" t="str">
        <f>VLOOKUP(tblSalaries[[#This Row],[Where do you work]],tblCountries[[Actual]:[Mapping2]],3,FALSE)</f>
        <v>Australia &amp; NZ</v>
      </c>
      <c r="L1412" t="s">
        <v>13</v>
      </c>
      <c r="M1412">
        <v>1</v>
      </c>
      <c r="N1412" s="10" t="str">
        <f>VLOOKUP(tblSalaries[[#This Row],[Years of Experience]],Table3[#Data],2,FALSE)</f>
        <v>0-1</v>
      </c>
      <c r="O1412" s="10">
        <f>VLOOKUP(tblSalaries[[#This Row],[How many hours of a day you work on Excel]],Table8[#Data],2,FALSE)</f>
        <v>8</v>
      </c>
    </row>
    <row r="1413" spans="2:15" ht="15" customHeight="1" x14ac:dyDescent="0.2">
      <c r="B1413" t="s">
        <v>2666</v>
      </c>
      <c r="C1413" s="1">
        <v>41055.537916666668</v>
      </c>
      <c r="D1413" s="4">
        <v>15000</v>
      </c>
      <c r="E1413">
        <v>15000</v>
      </c>
      <c r="F1413" t="s">
        <v>6</v>
      </c>
      <c r="G1413" s="10">
        <f>tblSalaries[[#This Row],[clean Salary (in local currency)]]*VLOOKUP(tblSalaries[[#This Row],[Currency]],tblXrate[#Data],2,FALSE)/1000</f>
        <v>15</v>
      </c>
      <c r="H1413" t="s">
        <v>776</v>
      </c>
      <c r="I1413" t="s">
        <v>20</v>
      </c>
      <c r="J1413" t="s">
        <v>726</v>
      </c>
      <c r="K1413" s="10" t="str">
        <f>VLOOKUP(tblSalaries[[#This Row],[Where do you work]],tblCountries[[Actual]:[Mapping2]],3,FALSE)</f>
        <v>East&amp;South Asia</v>
      </c>
      <c r="L1413" t="s">
        <v>9</v>
      </c>
      <c r="M1413">
        <v>1</v>
      </c>
      <c r="N1413" s="10" t="str">
        <f>VLOOKUP(tblSalaries[[#This Row],[Years of Experience]],Table3[#Data],2,FALSE)</f>
        <v>0-1</v>
      </c>
      <c r="O1413" s="10">
        <f>VLOOKUP(tblSalaries[[#This Row],[How many hours of a day you work on Excel]],Table8[#Data],2,FALSE)</f>
        <v>5</v>
      </c>
    </row>
    <row r="1414" spans="2:15" ht="15" customHeight="1" x14ac:dyDescent="0.2">
      <c r="B1414" t="s">
        <v>3580</v>
      </c>
      <c r="C1414" s="1">
        <v>41062.103125000001</v>
      </c>
      <c r="D1414" s="4">
        <v>38000</v>
      </c>
      <c r="E1414">
        <v>38000</v>
      </c>
      <c r="F1414" t="s">
        <v>6</v>
      </c>
      <c r="G1414" s="10">
        <f>tblSalaries[[#This Row],[clean Salary (in local currency)]]*VLOOKUP(tblSalaries[[#This Row],[Currency]],tblXrate[#Data],2,FALSE)/1000</f>
        <v>38</v>
      </c>
      <c r="H1414" t="s">
        <v>207</v>
      </c>
      <c r="I1414" t="s">
        <v>20</v>
      </c>
      <c r="J1414" t="s">
        <v>15</v>
      </c>
      <c r="K1414" s="10" t="str">
        <f>VLOOKUP(tblSalaries[[#This Row],[Where do you work]],tblCountries[[Actual]:[Mapping2]],3,FALSE)</f>
        <v>USA</v>
      </c>
      <c r="L1414" t="s">
        <v>13</v>
      </c>
      <c r="M1414">
        <v>1</v>
      </c>
      <c r="N1414" s="10" t="str">
        <f>VLOOKUP(tblSalaries[[#This Row],[Years of Experience]],Table3[#Data],2,FALSE)</f>
        <v>0-1</v>
      </c>
      <c r="O1414" s="10">
        <f>VLOOKUP(tblSalaries[[#This Row],[How many hours of a day you work on Excel]],Table8[#Data],2,FALSE)</f>
        <v>8</v>
      </c>
    </row>
    <row r="1415" spans="2:15" ht="15" customHeight="1" x14ac:dyDescent="0.2">
      <c r="B1415" t="s">
        <v>3584</v>
      </c>
      <c r="C1415" s="1">
        <v>41062.145358796297</v>
      </c>
      <c r="D1415" s="4" t="s">
        <v>1755</v>
      </c>
      <c r="E1415">
        <v>21500</v>
      </c>
      <c r="F1415" t="s">
        <v>69</v>
      </c>
      <c r="G1415" s="10">
        <f>tblSalaries[[#This Row],[clean Salary (in local currency)]]*VLOOKUP(tblSalaries[[#This Row],[Currency]],tblXrate[#Data],2,FALSE)/1000</f>
        <v>33.88783284944661</v>
      </c>
      <c r="H1415" t="s">
        <v>153</v>
      </c>
      <c r="I1415" t="s">
        <v>20</v>
      </c>
      <c r="J1415" t="s">
        <v>71</v>
      </c>
      <c r="K1415" s="10" t="str">
        <f>VLOOKUP(tblSalaries[[#This Row],[Where do you work]],tblCountries[[Actual]:[Mapping2]],3,FALSE)</f>
        <v>UK</v>
      </c>
      <c r="L1415" t="s">
        <v>13</v>
      </c>
      <c r="M1415">
        <v>1</v>
      </c>
      <c r="N1415" s="10" t="str">
        <f>VLOOKUP(tblSalaries[[#This Row],[Years of Experience]],Table3[#Data],2,FALSE)</f>
        <v>0-1</v>
      </c>
      <c r="O1415" s="10">
        <f>VLOOKUP(tblSalaries[[#This Row],[How many hours of a day you work on Excel]],Table8[#Data],2,FALSE)</f>
        <v>8</v>
      </c>
    </row>
    <row r="1416" spans="2:15" ht="15" customHeight="1" x14ac:dyDescent="0.2">
      <c r="B1416" t="s">
        <v>3581</v>
      </c>
      <c r="C1416" s="1">
        <v>41062.13113425926</v>
      </c>
      <c r="D1416" s="4">
        <v>1800000</v>
      </c>
      <c r="E1416">
        <v>1800000</v>
      </c>
      <c r="F1416" t="s">
        <v>40</v>
      </c>
      <c r="G1416" s="10">
        <f>tblSalaries[[#This Row],[clean Salary (in local currency)]]*VLOOKUP(tblSalaries[[#This Row],[Currency]],tblXrate[#Data],2,FALSE)/1000</f>
        <v>32.054250037396621</v>
      </c>
      <c r="H1416" t="s">
        <v>256</v>
      </c>
      <c r="I1416" t="s">
        <v>20</v>
      </c>
      <c r="J1416" t="s">
        <v>8</v>
      </c>
      <c r="K1416" s="10" t="str">
        <f>VLOOKUP(tblSalaries[[#This Row],[Where do you work]],tblCountries[[Actual]:[Mapping2]],3,FALSE)</f>
        <v>India</v>
      </c>
      <c r="L1416" t="s">
        <v>13</v>
      </c>
      <c r="M1416">
        <v>1</v>
      </c>
      <c r="N1416" s="10" t="str">
        <f>VLOOKUP(tblSalaries[[#This Row],[Years of Experience]],Table3[#Data],2,FALSE)</f>
        <v>0-1</v>
      </c>
      <c r="O1416" s="10">
        <f>VLOOKUP(tblSalaries[[#This Row],[How many hours of a day you work on Excel]],Table8[#Data],2,FALSE)</f>
        <v>8</v>
      </c>
    </row>
    <row r="1417" spans="2:15" ht="15" customHeight="1" x14ac:dyDescent="0.2">
      <c r="B1417" t="s">
        <v>3818</v>
      </c>
      <c r="C1417" s="1">
        <v>41075.239236111112</v>
      </c>
      <c r="D1417" s="4">
        <v>29000</v>
      </c>
      <c r="E1417">
        <v>29000</v>
      </c>
      <c r="F1417" t="s">
        <v>6</v>
      </c>
      <c r="G1417" s="10">
        <f>tblSalaries[[#This Row],[clean Salary (in local currency)]]*VLOOKUP(tblSalaries[[#This Row],[Currency]],tblXrate[#Data],2,FALSE)/1000</f>
        <v>29</v>
      </c>
      <c r="H1417" t="s">
        <v>1950</v>
      </c>
      <c r="I1417" t="s">
        <v>279</v>
      </c>
      <c r="J1417" t="s">
        <v>15</v>
      </c>
      <c r="K1417" s="10" t="str">
        <f>VLOOKUP(tblSalaries[[#This Row],[Where do you work]],tblCountries[[Actual]:[Mapping2]],3,FALSE)</f>
        <v>USA</v>
      </c>
      <c r="L1417" t="s">
        <v>13</v>
      </c>
      <c r="M1417">
        <v>1</v>
      </c>
      <c r="N1417" s="10" t="str">
        <f>VLOOKUP(tblSalaries[[#This Row],[Years of Experience]],Table3[#Data],2,FALSE)</f>
        <v>0-1</v>
      </c>
      <c r="O1417" s="10">
        <f>VLOOKUP(tblSalaries[[#This Row],[How many hours of a day you work on Excel]],Table8[#Data],2,FALSE)</f>
        <v>8</v>
      </c>
    </row>
    <row r="1418" spans="2:15" ht="15" customHeight="1" x14ac:dyDescent="0.2">
      <c r="B1418" t="s">
        <v>2561</v>
      </c>
      <c r="C1418" s="1">
        <v>41055.259872685187</v>
      </c>
      <c r="D1418" s="4">
        <v>27500</v>
      </c>
      <c r="E1418">
        <v>27500</v>
      </c>
      <c r="F1418" t="s">
        <v>6</v>
      </c>
      <c r="G1418" s="10">
        <f>tblSalaries[[#This Row],[clean Salary (in local currency)]]*VLOOKUP(tblSalaries[[#This Row],[Currency]],tblXrate[#Data],2,FALSE)/1000</f>
        <v>27.5</v>
      </c>
      <c r="H1418" t="s">
        <v>616</v>
      </c>
      <c r="I1418" t="s">
        <v>20</v>
      </c>
      <c r="J1418" t="s">
        <v>15</v>
      </c>
      <c r="K1418" s="10" t="str">
        <f>VLOOKUP(tblSalaries[[#This Row],[Where do you work]],tblCountries[[Actual]:[Mapping2]],3,FALSE)</f>
        <v>USA</v>
      </c>
      <c r="L1418" t="s">
        <v>13</v>
      </c>
      <c r="M1418">
        <v>1</v>
      </c>
      <c r="N1418" s="10" t="str">
        <f>VLOOKUP(tblSalaries[[#This Row],[Years of Experience]],Table3[#Data],2,FALSE)</f>
        <v>0-1</v>
      </c>
      <c r="O1418" s="10">
        <f>VLOOKUP(tblSalaries[[#This Row],[How many hours of a day you work on Excel]],Table8[#Data],2,FALSE)</f>
        <v>8</v>
      </c>
    </row>
    <row r="1419" spans="2:15" ht="15" customHeight="1" x14ac:dyDescent="0.2">
      <c r="B1419" t="s">
        <v>2779</v>
      </c>
      <c r="C1419" s="1">
        <v>41055.812199074076</v>
      </c>
      <c r="D1419" s="4">
        <v>16000</v>
      </c>
      <c r="E1419">
        <v>16000</v>
      </c>
      <c r="F1419" t="s">
        <v>6</v>
      </c>
      <c r="G1419" s="10">
        <f>tblSalaries[[#This Row],[clean Salary (in local currency)]]*VLOOKUP(tblSalaries[[#This Row],[Currency]],tblXrate[#Data],2,FALSE)/1000</f>
        <v>16</v>
      </c>
      <c r="H1419" t="s">
        <v>905</v>
      </c>
      <c r="I1419" t="s">
        <v>3999</v>
      </c>
      <c r="J1419" t="s">
        <v>8</v>
      </c>
      <c r="K1419" s="10" t="str">
        <f>VLOOKUP(tblSalaries[[#This Row],[Where do you work]],tblCountries[[Actual]:[Mapping2]],3,FALSE)</f>
        <v>India</v>
      </c>
      <c r="L1419" t="s">
        <v>13</v>
      </c>
      <c r="M1419">
        <v>1</v>
      </c>
      <c r="N1419" s="10" t="str">
        <f>VLOOKUP(tblSalaries[[#This Row],[Years of Experience]],Table3[#Data],2,FALSE)</f>
        <v>0-1</v>
      </c>
      <c r="O1419" s="10">
        <f>VLOOKUP(tblSalaries[[#This Row],[How many hours of a day you work on Excel]],Table8[#Data],2,FALSE)</f>
        <v>8</v>
      </c>
    </row>
    <row r="1420" spans="2:15" ht="15" customHeight="1" x14ac:dyDescent="0.2">
      <c r="B1420" t="s">
        <v>2925</v>
      </c>
      <c r="C1420" s="1">
        <v>41056.965289351851</v>
      </c>
      <c r="D1420" s="4" t="s">
        <v>1073</v>
      </c>
      <c r="E1420">
        <v>700000</v>
      </c>
      <c r="F1420" t="s">
        <v>40</v>
      </c>
      <c r="G1420" s="10">
        <f>tblSalaries[[#This Row],[clean Salary (in local currency)]]*VLOOKUP(tblSalaries[[#This Row],[Currency]],tblXrate[#Data],2,FALSE)/1000</f>
        <v>12.465541681209798</v>
      </c>
      <c r="H1420" t="s">
        <v>207</v>
      </c>
      <c r="I1420" t="s">
        <v>20</v>
      </c>
      <c r="J1420" t="s">
        <v>8</v>
      </c>
      <c r="K1420" s="10" t="str">
        <f>VLOOKUP(tblSalaries[[#This Row],[Where do you work]],tblCountries[[Actual]:[Mapping2]],3,FALSE)</f>
        <v>India</v>
      </c>
      <c r="L1420" t="s">
        <v>13</v>
      </c>
      <c r="M1420">
        <v>1</v>
      </c>
      <c r="N1420" s="10" t="str">
        <f>VLOOKUP(tblSalaries[[#This Row],[Years of Experience]],Table3[#Data],2,FALSE)</f>
        <v>0-1</v>
      </c>
      <c r="O1420" s="10">
        <f>VLOOKUP(tblSalaries[[#This Row],[How many hours of a day you work on Excel]],Table8[#Data],2,FALSE)</f>
        <v>8</v>
      </c>
    </row>
    <row r="1421" spans="2:15" ht="15" customHeight="1" x14ac:dyDescent="0.2">
      <c r="B1421" t="s">
        <v>3621</v>
      </c>
      <c r="C1421" s="1">
        <v>41064.10429398148</v>
      </c>
      <c r="D1421" s="4">
        <v>10000</v>
      </c>
      <c r="E1421">
        <v>10000</v>
      </c>
      <c r="F1421" t="s">
        <v>6</v>
      </c>
      <c r="G1421" s="10">
        <f>tblSalaries[[#This Row],[clean Salary (in local currency)]]*VLOOKUP(tblSalaries[[#This Row],[Currency]],tblXrate[#Data],2,FALSE)/1000</f>
        <v>10</v>
      </c>
      <c r="H1421" t="s">
        <v>452</v>
      </c>
      <c r="I1421" t="s">
        <v>4001</v>
      </c>
      <c r="J1421" t="s">
        <v>8</v>
      </c>
      <c r="K1421" s="10" t="str">
        <f>VLOOKUP(tblSalaries[[#This Row],[Where do you work]],tblCountries[[Actual]:[Mapping2]],3,FALSE)</f>
        <v>India</v>
      </c>
      <c r="L1421" t="s">
        <v>13</v>
      </c>
      <c r="M1421">
        <v>1</v>
      </c>
      <c r="N1421" s="10" t="str">
        <f>VLOOKUP(tblSalaries[[#This Row],[Years of Experience]],Table3[#Data],2,FALSE)</f>
        <v>0-1</v>
      </c>
      <c r="O1421" s="10">
        <f>VLOOKUP(tblSalaries[[#This Row],[How many hours of a day you work on Excel]],Table8[#Data],2,FALSE)</f>
        <v>8</v>
      </c>
    </row>
    <row r="1422" spans="2:15" ht="15" customHeight="1" x14ac:dyDescent="0.2">
      <c r="B1422" t="s">
        <v>3398</v>
      </c>
      <c r="C1422" s="1">
        <v>41059.050405092596</v>
      </c>
      <c r="D1422" s="4" t="s">
        <v>1578</v>
      </c>
      <c r="E1422">
        <v>750000</v>
      </c>
      <c r="F1422" t="s">
        <v>40</v>
      </c>
      <c r="G1422" s="10">
        <f>tblSalaries[[#This Row],[clean Salary (in local currency)]]*VLOOKUP(tblSalaries[[#This Row],[Currency]],tblXrate[#Data],2,FALSE)/1000</f>
        <v>13.355937515581925</v>
      </c>
      <c r="H1422" t="s">
        <v>1579</v>
      </c>
      <c r="I1422" t="s">
        <v>4001</v>
      </c>
      <c r="J1422" t="s">
        <v>8</v>
      </c>
      <c r="K1422" s="10" t="str">
        <f>VLOOKUP(tblSalaries[[#This Row],[Where do you work]],tblCountries[[Actual]:[Mapping2]],3,FALSE)</f>
        <v>India</v>
      </c>
      <c r="L1422" t="s">
        <v>25</v>
      </c>
      <c r="M1422">
        <v>1</v>
      </c>
      <c r="N1422" s="10" t="str">
        <f>VLOOKUP(tblSalaries[[#This Row],[Years of Experience]],Table3[#Data],2,FALSE)</f>
        <v>0-1</v>
      </c>
      <c r="O1422" s="10">
        <f>VLOOKUP(tblSalaries[[#This Row],[How many hours of a day you work on Excel]],Table8[#Data],2,FALSE)</f>
        <v>1.5</v>
      </c>
    </row>
    <row r="1423" spans="2:15" ht="15" customHeight="1" x14ac:dyDescent="0.2">
      <c r="B1423" t="s">
        <v>2642</v>
      </c>
      <c r="C1423" s="1">
        <v>41055.498877314814</v>
      </c>
      <c r="D1423" s="4">
        <v>8000</v>
      </c>
      <c r="E1423">
        <v>8000</v>
      </c>
      <c r="F1423" t="s">
        <v>6</v>
      </c>
      <c r="G1423" s="10">
        <f>tblSalaries[[#This Row],[clean Salary (in local currency)]]*VLOOKUP(tblSalaries[[#This Row],[Currency]],tblXrate[#Data],2,FALSE)/1000</f>
        <v>8</v>
      </c>
      <c r="H1423" t="s">
        <v>747</v>
      </c>
      <c r="I1423" t="s">
        <v>52</v>
      </c>
      <c r="J1423" t="s">
        <v>748</v>
      </c>
      <c r="K1423" s="10" t="str">
        <f>VLOOKUP(tblSalaries[[#This Row],[Where do you work]],tblCountries[[Actual]:[Mapping2]],3,FALSE)</f>
        <v>East&amp;South Asia</v>
      </c>
      <c r="L1423" t="s">
        <v>13</v>
      </c>
      <c r="M1423">
        <v>1</v>
      </c>
      <c r="N1423" s="10" t="str">
        <f>VLOOKUP(tblSalaries[[#This Row],[Years of Experience]],Table3[#Data],2,FALSE)</f>
        <v>0-1</v>
      </c>
      <c r="O1423" s="10">
        <f>VLOOKUP(tblSalaries[[#This Row],[How many hours of a day you work on Excel]],Table8[#Data],2,FALSE)</f>
        <v>8</v>
      </c>
    </row>
    <row r="1424" spans="2:15" ht="15" customHeight="1" x14ac:dyDescent="0.2">
      <c r="B1424" t="s">
        <v>3106</v>
      </c>
      <c r="C1424" s="1">
        <v>41057.735254629632</v>
      </c>
      <c r="D1424" s="4">
        <v>210000</v>
      </c>
      <c r="E1424">
        <v>210000</v>
      </c>
      <c r="F1424" t="s">
        <v>40</v>
      </c>
      <c r="G1424" s="10">
        <f>tblSalaries[[#This Row],[clean Salary (in local currency)]]*VLOOKUP(tblSalaries[[#This Row],[Currency]],tblXrate[#Data],2,FALSE)/1000</f>
        <v>3.739662504362939</v>
      </c>
      <c r="H1424" t="s">
        <v>1258</v>
      </c>
      <c r="I1424" t="s">
        <v>20</v>
      </c>
      <c r="J1424" t="s">
        <v>8</v>
      </c>
      <c r="K1424" s="10" t="str">
        <f>VLOOKUP(tblSalaries[[#This Row],[Where do you work]],tblCountries[[Actual]:[Mapping2]],3,FALSE)</f>
        <v>India</v>
      </c>
      <c r="L1424" t="s">
        <v>13</v>
      </c>
      <c r="M1424">
        <v>1</v>
      </c>
      <c r="N1424" s="10" t="str">
        <f>VLOOKUP(tblSalaries[[#This Row],[Years of Experience]],Table3[#Data],2,FALSE)</f>
        <v>0-1</v>
      </c>
      <c r="O1424" s="10">
        <f>VLOOKUP(tblSalaries[[#This Row],[How many hours of a day you work on Excel]],Table8[#Data],2,FALSE)</f>
        <v>8</v>
      </c>
    </row>
    <row r="1425" spans="2:15" ht="15" customHeight="1" x14ac:dyDescent="0.2">
      <c r="B1425" t="s">
        <v>2811</v>
      </c>
      <c r="C1425" s="1">
        <v>41055.937048611115</v>
      </c>
      <c r="D1425" s="4">
        <v>144000</v>
      </c>
      <c r="E1425">
        <v>144000</v>
      </c>
      <c r="F1425" t="s">
        <v>40</v>
      </c>
      <c r="G1425" s="10">
        <f>tblSalaries[[#This Row],[clean Salary (in local currency)]]*VLOOKUP(tblSalaries[[#This Row],[Currency]],tblXrate[#Data],2,FALSE)/1000</f>
        <v>2.5643400029917296</v>
      </c>
      <c r="H1425" t="s">
        <v>942</v>
      </c>
      <c r="I1425" t="s">
        <v>20</v>
      </c>
      <c r="J1425" t="s">
        <v>8</v>
      </c>
      <c r="K1425" s="10" t="str">
        <f>VLOOKUP(tblSalaries[[#This Row],[Where do you work]],tblCountries[[Actual]:[Mapping2]],3,FALSE)</f>
        <v>India</v>
      </c>
      <c r="L1425" t="s">
        <v>13</v>
      </c>
      <c r="M1425">
        <v>1</v>
      </c>
      <c r="N1425" s="10" t="str">
        <f>VLOOKUP(tblSalaries[[#This Row],[Years of Experience]],Table3[#Data],2,FALSE)</f>
        <v>0-1</v>
      </c>
      <c r="O1425" s="10">
        <f>VLOOKUP(tblSalaries[[#This Row],[How many hours of a day you work on Excel]],Table8[#Data],2,FALSE)</f>
        <v>8</v>
      </c>
    </row>
    <row r="1426" spans="2:15" ht="15" customHeight="1" x14ac:dyDescent="0.2">
      <c r="B1426" t="s">
        <v>3274</v>
      </c>
      <c r="C1426" s="1">
        <v>41058.553298611114</v>
      </c>
      <c r="D1426" s="4">
        <v>1000</v>
      </c>
      <c r="E1426">
        <v>12000</v>
      </c>
      <c r="F1426" t="s">
        <v>6</v>
      </c>
      <c r="G1426" s="10">
        <f>tblSalaries[[#This Row],[clean Salary (in local currency)]]*VLOOKUP(tblSalaries[[#This Row],[Currency]],tblXrate[#Data],2,FALSE)/1000</f>
        <v>12</v>
      </c>
      <c r="H1426" t="s">
        <v>1447</v>
      </c>
      <c r="I1426" t="s">
        <v>356</v>
      </c>
      <c r="J1426" t="s">
        <v>1448</v>
      </c>
      <c r="K1426" s="10" t="str">
        <f>VLOOKUP(tblSalaries[[#This Row],[Where do you work]],tblCountries[[Actual]:[Mapping2]],3,FALSE)</f>
        <v>East&amp;South Asia</v>
      </c>
      <c r="L1426" t="s">
        <v>9</v>
      </c>
      <c r="M1426">
        <v>1</v>
      </c>
      <c r="N1426" s="10" t="str">
        <f>VLOOKUP(tblSalaries[[#This Row],[Years of Experience]],Table3[#Data],2,FALSE)</f>
        <v>0-1</v>
      </c>
      <c r="O1426" s="10">
        <f>VLOOKUP(tblSalaries[[#This Row],[How many hours of a day you work on Excel]],Table8[#Data],2,FALSE)</f>
        <v>5</v>
      </c>
    </row>
    <row r="1427" spans="2:15" ht="15" customHeight="1" x14ac:dyDescent="0.2">
      <c r="B1427" t="s">
        <v>3647</v>
      </c>
      <c r="C1427" s="1">
        <v>41065.210462962961</v>
      </c>
      <c r="D1427" s="4">
        <v>1000</v>
      </c>
      <c r="E1427">
        <v>12000</v>
      </c>
      <c r="F1427" t="s">
        <v>6</v>
      </c>
      <c r="G1427" s="10">
        <f>tblSalaries[[#This Row],[clean Salary (in local currency)]]*VLOOKUP(tblSalaries[[#This Row],[Currency]],tblXrate[#Data],2,FALSE)/1000</f>
        <v>12</v>
      </c>
      <c r="H1427" t="s">
        <v>1818</v>
      </c>
      <c r="I1427" t="s">
        <v>20</v>
      </c>
      <c r="J1427" t="s">
        <v>15</v>
      </c>
      <c r="K1427" s="10" t="str">
        <f>VLOOKUP(tblSalaries[[#This Row],[Where do you work]],tblCountries[[Actual]:[Mapping2]],3,FALSE)</f>
        <v>USA</v>
      </c>
      <c r="L1427" t="s">
        <v>18</v>
      </c>
      <c r="M1427">
        <v>1</v>
      </c>
      <c r="N1427" s="10" t="str">
        <f>VLOOKUP(tblSalaries[[#This Row],[Years of Experience]],Table3[#Data],2,FALSE)</f>
        <v>0-1</v>
      </c>
      <c r="O1427" s="10">
        <f>VLOOKUP(tblSalaries[[#This Row],[How many hours of a day you work on Excel]],Table8[#Data],2,FALSE)</f>
        <v>2.5</v>
      </c>
    </row>
    <row r="1428" spans="2:15" ht="15" customHeight="1" x14ac:dyDescent="0.2">
      <c r="B1428" t="s">
        <v>2994</v>
      </c>
      <c r="C1428" s="1">
        <v>41057.466585648152</v>
      </c>
      <c r="D1428" s="4">
        <v>650000</v>
      </c>
      <c r="E1428">
        <v>650000</v>
      </c>
      <c r="F1428" t="s">
        <v>40</v>
      </c>
      <c r="G1428" s="10">
        <f>tblSalaries[[#This Row],[clean Salary (in local currency)]]*VLOOKUP(tblSalaries[[#This Row],[Currency]],tblXrate[#Data],2,FALSE)/1000</f>
        <v>11.575145846837669</v>
      </c>
      <c r="H1428" t="s">
        <v>1143</v>
      </c>
      <c r="I1428" t="s">
        <v>52</v>
      </c>
      <c r="J1428" t="s">
        <v>8</v>
      </c>
      <c r="K1428" s="10" t="str">
        <f>VLOOKUP(tblSalaries[[#This Row],[Where do you work]],tblCountries[[Actual]:[Mapping2]],3,FALSE)</f>
        <v>India</v>
      </c>
      <c r="L1428" t="s">
        <v>18</v>
      </c>
      <c r="M1428">
        <v>1</v>
      </c>
      <c r="N1428" s="10" t="str">
        <f>VLOOKUP(tblSalaries[[#This Row],[Years of Experience]],Table3[#Data],2,FALSE)</f>
        <v>0-1</v>
      </c>
      <c r="O1428" s="10">
        <f>VLOOKUP(tblSalaries[[#This Row],[How many hours of a day you work on Excel]],Table8[#Data],2,FALSE)</f>
        <v>2.5</v>
      </c>
    </row>
    <row r="1429" spans="2:15" ht="15" customHeight="1" x14ac:dyDescent="0.2">
      <c r="B1429" t="s">
        <v>3484</v>
      </c>
      <c r="C1429" s="1">
        <v>41060.047986111109</v>
      </c>
      <c r="D1429" s="4" t="s">
        <v>1663</v>
      </c>
      <c r="E1429">
        <v>10000</v>
      </c>
      <c r="F1429" t="s">
        <v>6</v>
      </c>
      <c r="G1429" s="10">
        <f>tblSalaries[[#This Row],[clean Salary (in local currency)]]*VLOOKUP(tblSalaries[[#This Row],[Currency]],tblXrate[#Data],2,FALSE)/1000</f>
        <v>10</v>
      </c>
      <c r="H1429" t="s">
        <v>1664</v>
      </c>
      <c r="I1429" t="s">
        <v>20</v>
      </c>
      <c r="J1429" t="s">
        <v>143</v>
      </c>
      <c r="K1429" s="10" t="str">
        <f>VLOOKUP(tblSalaries[[#This Row],[Where do you work]],tblCountries[[Actual]:[Mapping2]],3,FALSE)</f>
        <v>Sou&amp;Cen America</v>
      </c>
      <c r="L1429" t="s">
        <v>9</v>
      </c>
      <c r="M1429">
        <v>1</v>
      </c>
      <c r="N1429" s="10" t="str">
        <f>VLOOKUP(tblSalaries[[#This Row],[Years of Experience]],Table3[#Data],2,FALSE)</f>
        <v>0-1</v>
      </c>
      <c r="O1429" s="10">
        <f>VLOOKUP(tblSalaries[[#This Row],[How many hours of a day you work on Excel]],Table8[#Data],2,FALSE)</f>
        <v>5</v>
      </c>
    </row>
    <row r="1430" spans="2:15" ht="15" customHeight="1" x14ac:dyDescent="0.2">
      <c r="B1430" t="s">
        <v>2824</v>
      </c>
      <c r="C1430" s="1">
        <v>41055.968726851854</v>
      </c>
      <c r="D1430" s="4" t="s">
        <v>957</v>
      </c>
      <c r="E1430">
        <v>550000</v>
      </c>
      <c r="F1430" t="s">
        <v>40</v>
      </c>
      <c r="G1430" s="10">
        <f>tblSalaries[[#This Row],[clean Salary (in local currency)]]*VLOOKUP(tblSalaries[[#This Row],[Currency]],tblXrate[#Data],2,FALSE)/1000</f>
        <v>9.7943541780934122</v>
      </c>
      <c r="H1430" t="s">
        <v>537</v>
      </c>
      <c r="I1430" t="s">
        <v>20</v>
      </c>
      <c r="J1430" t="s">
        <v>8</v>
      </c>
      <c r="K1430" s="10" t="str">
        <f>VLOOKUP(tblSalaries[[#This Row],[Where do you work]],tblCountries[[Actual]:[Mapping2]],3,FALSE)</f>
        <v>India</v>
      </c>
      <c r="L1430" t="s">
        <v>9</v>
      </c>
      <c r="M1430">
        <v>1</v>
      </c>
      <c r="N1430" s="10" t="str">
        <f>VLOOKUP(tblSalaries[[#This Row],[Years of Experience]],Table3[#Data],2,FALSE)</f>
        <v>0-1</v>
      </c>
      <c r="O1430" s="10">
        <f>VLOOKUP(tblSalaries[[#This Row],[How many hours of a day you work on Excel]],Table8[#Data],2,FALSE)</f>
        <v>5</v>
      </c>
    </row>
    <row r="1431" spans="2:15" ht="15" customHeight="1" x14ac:dyDescent="0.2">
      <c r="B1431" t="s">
        <v>2845</v>
      </c>
      <c r="C1431" s="1">
        <v>41056.13616898148</v>
      </c>
      <c r="D1431" s="4" t="s">
        <v>985</v>
      </c>
      <c r="E1431">
        <v>550000</v>
      </c>
      <c r="F1431" t="s">
        <v>40</v>
      </c>
      <c r="G1431" s="10">
        <f>tblSalaries[[#This Row],[clean Salary (in local currency)]]*VLOOKUP(tblSalaries[[#This Row],[Currency]],tblXrate[#Data],2,FALSE)/1000</f>
        <v>9.7943541780934122</v>
      </c>
      <c r="H1431" t="s">
        <v>20</v>
      </c>
      <c r="I1431" t="s">
        <v>20</v>
      </c>
      <c r="J1431" t="s">
        <v>8</v>
      </c>
      <c r="K1431" s="10" t="str">
        <f>VLOOKUP(tblSalaries[[#This Row],[Where do you work]],tblCountries[[Actual]:[Mapping2]],3,FALSE)</f>
        <v>India</v>
      </c>
      <c r="L1431" t="s">
        <v>9</v>
      </c>
      <c r="M1431">
        <v>1</v>
      </c>
      <c r="N1431" s="10" t="str">
        <f>VLOOKUP(tblSalaries[[#This Row],[Years of Experience]],Table3[#Data],2,FALSE)</f>
        <v>0-1</v>
      </c>
      <c r="O1431" s="10">
        <f>VLOOKUP(tblSalaries[[#This Row],[How many hours of a day you work on Excel]],Table8[#Data],2,FALSE)</f>
        <v>5</v>
      </c>
    </row>
    <row r="1432" spans="2:15" ht="15" customHeight="1" x14ac:dyDescent="0.2">
      <c r="B1432" t="s">
        <v>3209</v>
      </c>
      <c r="C1432" s="1">
        <v>41058.074756944443</v>
      </c>
      <c r="D1432" s="4">
        <v>750</v>
      </c>
      <c r="E1432">
        <v>9000</v>
      </c>
      <c r="F1432" t="s">
        <v>6</v>
      </c>
      <c r="G1432" s="10">
        <f>tblSalaries[[#This Row],[clean Salary (in local currency)]]*VLOOKUP(tblSalaries[[#This Row],[Currency]],tblXrate[#Data],2,FALSE)/1000</f>
        <v>9</v>
      </c>
      <c r="H1432" t="s">
        <v>1378</v>
      </c>
      <c r="I1432" t="s">
        <v>52</v>
      </c>
      <c r="J1432" t="s">
        <v>8</v>
      </c>
      <c r="K1432" s="10" t="str">
        <f>VLOOKUP(tblSalaries[[#This Row],[Where do you work]],tblCountries[[Actual]:[Mapping2]],3,FALSE)</f>
        <v>India</v>
      </c>
      <c r="L1432" t="s">
        <v>9</v>
      </c>
      <c r="M1432">
        <v>1</v>
      </c>
      <c r="N1432" s="10" t="str">
        <f>VLOOKUP(tblSalaries[[#This Row],[Years of Experience]],Table3[#Data],2,FALSE)</f>
        <v>0-1</v>
      </c>
      <c r="O1432" s="10">
        <f>VLOOKUP(tblSalaries[[#This Row],[How many hours of a day you work on Excel]],Table8[#Data],2,FALSE)</f>
        <v>5</v>
      </c>
    </row>
    <row r="1433" spans="2:15" ht="15" customHeight="1" x14ac:dyDescent="0.2">
      <c r="B1433" t="s">
        <v>3303</v>
      </c>
      <c r="C1433" s="1">
        <v>41058.672685185185</v>
      </c>
      <c r="D1433" s="4">
        <v>9000</v>
      </c>
      <c r="E1433">
        <v>9000</v>
      </c>
      <c r="F1433" t="s">
        <v>6</v>
      </c>
      <c r="G1433" s="10">
        <f>tblSalaries[[#This Row],[clean Salary (in local currency)]]*VLOOKUP(tblSalaries[[#This Row],[Currency]],tblXrate[#Data],2,FALSE)/1000</f>
        <v>9</v>
      </c>
      <c r="H1433" t="s">
        <v>153</v>
      </c>
      <c r="I1433" t="s">
        <v>20</v>
      </c>
      <c r="J1433" t="s">
        <v>8</v>
      </c>
      <c r="K1433" s="10" t="str">
        <f>VLOOKUP(tblSalaries[[#This Row],[Where do you work]],tblCountries[[Actual]:[Mapping2]],3,FALSE)</f>
        <v>India</v>
      </c>
      <c r="L1433" t="s">
        <v>9</v>
      </c>
      <c r="M1433">
        <v>1</v>
      </c>
      <c r="N1433" s="10" t="str">
        <f>VLOOKUP(tblSalaries[[#This Row],[Years of Experience]],Table3[#Data],2,FALSE)</f>
        <v>0-1</v>
      </c>
      <c r="O1433" s="10">
        <f>VLOOKUP(tblSalaries[[#This Row],[How many hours of a day you work on Excel]],Table8[#Data],2,FALSE)</f>
        <v>5</v>
      </c>
    </row>
    <row r="1434" spans="2:15" ht="15" customHeight="1" x14ac:dyDescent="0.2">
      <c r="B1434" t="s">
        <v>2709</v>
      </c>
      <c r="C1434" s="1">
        <v>41055.599861111114</v>
      </c>
      <c r="D1434" s="4">
        <v>500000</v>
      </c>
      <c r="E1434">
        <v>500000</v>
      </c>
      <c r="F1434" t="s">
        <v>40</v>
      </c>
      <c r="G1434" s="10">
        <f>tblSalaries[[#This Row],[clean Salary (in local currency)]]*VLOOKUP(tblSalaries[[#This Row],[Currency]],tblXrate[#Data],2,FALSE)/1000</f>
        <v>8.9039583437212837</v>
      </c>
      <c r="H1434" t="s">
        <v>821</v>
      </c>
      <c r="I1434" t="s">
        <v>3999</v>
      </c>
      <c r="J1434" t="s">
        <v>8</v>
      </c>
      <c r="K1434" s="10" t="str">
        <f>VLOOKUP(tblSalaries[[#This Row],[Where do you work]],tblCountries[[Actual]:[Mapping2]],3,FALSE)</f>
        <v>India</v>
      </c>
      <c r="L1434" t="s">
        <v>18</v>
      </c>
      <c r="M1434">
        <v>1</v>
      </c>
      <c r="N1434" s="10" t="str">
        <f>VLOOKUP(tblSalaries[[#This Row],[Years of Experience]],Table3[#Data],2,FALSE)</f>
        <v>0-1</v>
      </c>
      <c r="O1434" s="10">
        <f>VLOOKUP(tblSalaries[[#This Row],[How many hours of a day you work on Excel]],Table8[#Data],2,FALSE)</f>
        <v>2.5</v>
      </c>
    </row>
    <row r="1435" spans="2:15" ht="15" customHeight="1" x14ac:dyDescent="0.2">
      <c r="B1435" t="s">
        <v>3754</v>
      </c>
      <c r="C1435" s="1">
        <v>41071.709699074076</v>
      </c>
      <c r="D1435" s="4" t="s">
        <v>766</v>
      </c>
      <c r="E1435">
        <v>480000</v>
      </c>
      <c r="F1435" t="s">
        <v>40</v>
      </c>
      <c r="G1435" s="10">
        <f>tblSalaries[[#This Row],[clean Salary (in local currency)]]*VLOOKUP(tblSalaries[[#This Row],[Currency]],tblXrate[#Data],2,FALSE)/1000</f>
        <v>8.5478000099724323</v>
      </c>
      <c r="H1435" t="s">
        <v>1904</v>
      </c>
      <c r="I1435" t="s">
        <v>20</v>
      </c>
      <c r="J1435" t="s">
        <v>8</v>
      </c>
      <c r="K1435" s="10" t="str">
        <f>VLOOKUP(tblSalaries[[#This Row],[Where do you work]],tblCountries[[Actual]:[Mapping2]],3,FALSE)</f>
        <v>India</v>
      </c>
      <c r="L1435" t="s">
        <v>9</v>
      </c>
      <c r="M1435">
        <v>1</v>
      </c>
      <c r="N1435" s="10" t="str">
        <f>VLOOKUP(tblSalaries[[#This Row],[Years of Experience]],Table3[#Data],2,FALSE)</f>
        <v>0-1</v>
      </c>
      <c r="O1435" s="10">
        <f>VLOOKUP(tblSalaries[[#This Row],[How many hours of a day you work on Excel]],Table8[#Data],2,FALSE)</f>
        <v>5</v>
      </c>
    </row>
    <row r="1436" spans="2:15" ht="15" customHeight="1" x14ac:dyDescent="0.2">
      <c r="B1436" t="s">
        <v>3214</v>
      </c>
      <c r="C1436" s="1">
        <v>41058.098761574074</v>
      </c>
      <c r="D1436" s="4">
        <v>400000</v>
      </c>
      <c r="E1436">
        <v>400000</v>
      </c>
      <c r="F1436" t="s">
        <v>40</v>
      </c>
      <c r="G1436" s="10">
        <f>tblSalaries[[#This Row],[clean Salary (in local currency)]]*VLOOKUP(tblSalaries[[#This Row],[Currency]],tblXrate[#Data],2,FALSE)/1000</f>
        <v>7.1231666749770275</v>
      </c>
      <c r="H1436" t="s">
        <v>1384</v>
      </c>
      <c r="I1436" t="s">
        <v>52</v>
      </c>
      <c r="J1436" t="s">
        <v>8</v>
      </c>
      <c r="K1436" s="10" t="str">
        <f>VLOOKUP(tblSalaries[[#This Row],[Where do you work]],tblCountries[[Actual]:[Mapping2]],3,FALSE)</f>
        <v>India</v>
      </c>
      <c r="L1436" t="s">
        <v>9</v>
      </c>
      <c r="M1436">
        <v>1</v>
      </c>
      <c r="N1436" s="10" t="str">
        <f>VLOOKUP(tblSalaries[[#This Row],[Years of Experience]],Table3[#Data],2,FALSE)</f>
        <v>0-1</v>
      </c>
      <c r="O1436" s="10">
        <f>VLOOKUP(tblSalaries[[#This Row],[How many hours of a day you work on Excel]],Table8[#Data],2,FALSE)</f>
        <v>5</v>
      </c>
    </row>
    <row r="1437" spans="2:15" ht="15" customHeight="1" x14ac:dyDescent="0.2">
      <c r="B1437" t="s">
        <v>3593</v>
      </c>
      <c r="C1437" s="1">
        <v>41062.783009259256</v>
      </c>
      <c r="D1437" s="4">
        <v>7000</v>
      </c>
      <c r="E1437">
        <v>7000</v>
      </c>
      <c r="F1437" t="s">
        <v>6</v>
      </c>
      <c r="G1437" s="10">
        <f>tblSalaries[[#This Row],[clean Salary (in local currency)]]*VLOOKUP(tblSalaries[[#This Row],[Currency]],tblXrate[#Data],2,FALSE)/1000</f>
        <v>7</v>
      </c>
      <c r="H1437" t="s">
        <v>1763</v>
      </c>
      <c r="I1437" t="s">
        <v>3999</v>
      </c>
      <c r="J1437" t="s">
        <v>8</v>
      </c>
      <c r="K1437" s="10" t="str">
        <f>VLOOKUP(tblSalaries[[#This Row],[Where do you work]],tblCountries[[Actual]:[Mapping2]],3,FALSE)</f>
        <v>India</v>
      </c>
      <c r="L1437" t="s">
        <v>9</v>
      </c>
      <c r="M1437">
        <v>1</v>
      </c>
      <c r="N1437" s="10" t="str">
        <f>VLOOKUP(tblSalaries[[#This Row],[Years of Experience]],Table3[#Data],2,FALSE)</f>
        <v>0-1</v>
      </c>
      <c r="O1437" s="10">
        <f>VLOOKUP(tblSalaries[[#This Row],[How many hours of a day you work on Excel]],Table8[#Data],2,FALSE)</f>
        <v>5</v>
      </c>
    </row>
    <row r="1438" spans="2:15" ht="15" customHeight="1" x14ac:dyDescent="0.2">
      <c r="B1438" t="s">
        <v>2721</v>
      </c>
      <c r="C1438" s="1">
        <v>41055.628159722219</v>
      </c>
      <c r="D1438" s="4" t="s">
        <v>835</v>
      </c>
      <c r="E1438">
        <v>390000</v>
      </c>
      <c r="F1438" t="s">
        <v>40</v>
      </c>
      <c r="G1438" s="10">
        <f>tblSalaries[[#This Row],[clean Salary (in local currency)]]*VLOOKUP(tblSalaries[[#This Row],[Currency]],tblXrate[#Data],2,FALSE)/1000</f>
        <v>6.9450875081026018</v>
      </c>
      <c r="H1438" t="s">
        <v>207</v>
      </c>
      <c r="I1438" t="s">
        <v>20</v>
      </c>
      <c r="J1438" t="s">
        <v>8</v>
      </c>
      <c r="K1438" s="10" t="str">
        <f>VLOOKUP(tblSalaries[[#This Row],[Where do you work]],tblCountries[[Actual]:[Mapping2]],3,FALSE)</f>
        <v>India</v>
      </c>
      <c r="L1438" t="s">
        <v>9</v>
      </c>
      <c r="M1438">
        <v>1</v>
      </c>
      <c r="N1438" s="10" t="str">
        <f>VLOOKUP(tblSalaries[[#This Row],[Years of Experience]],Table3[#Data],2,FALSE)</f>
        <v>0-1</v>
      </c>
      <c r="O1438" s="10">
        <f>VLOOKUP(tblSalaries[[#This Row],[How many hours of a day you work on Excel]],Table8[#Data],2,FALSE)</f>
        <v>5</v>
      </c>
    </row>
    <row r="1439" spans="2:15" ht="15" customHeight="1" x14ac:dyDescent="0.2">
      <c r="B1439" t="s">
        <v>2638</v>
      </c>
      <c r="C1439" s="1">
        <v>41055.491412037038</v>
      </c>
      <c r="D1439" s="4" t="s">
        <v>742</v>
      </c>
      <c r="E1439">
        <v>300000</v>
      </c>
      <c r="F1439" t="s">
        <v>40</v>
      </c>
      <c r="G1439" s="10">
        <f>tblSalaries[[#This Row],[clean Salary (in local currency)]]*VLOOKUP(tblSalaries[[#This Row],[Currency]],tblXrate[#Data],2,FALSE)/1000</f>
        <v>5.3423750062327704</v>
      </c>
      <c r="H1439" t="s">
        <v>360</v>
      </c>
      <c r="I1439" t="s">
        <v>3999</v>
      </c>
      <c r="J1439" t="s">
        <v>8</v>
      </c>
      <c r="K1439" s="10" t="str">
        <f>VLOOKUP(tblSalaries[[#This Row],[Where do you work]],tblCountries[[Actual]:[Mapping2]],3,FALSE)</f>
        <v>India</v>
      </c>
      <c r="L1439" t="s">
        <v>9</v>
      </c>
      <c r="M1439">
        <v>1</v>
      </c>
      <c r="N1439" s="10" t="str">
        <f>VLOOKUP(tblSalaries[[#This Row],[Years of Experience]],Table3[#Data],2,FALSE)</f>
        <v>0-1</v>
      </c>
      <c r="O1439" s="10">
        <f>VLOOKUP(tblSalaries[[#This Row],[How many hours of a day you work on Excel]],Table8[#Data],2,FALSE)</f>
        <v>5</v>
      </c>
    </row>
    <row r="1440" spans="2:15" ht="15" customHeight="1" x14ac:dyDescent="0.2">
      <c r="B1440" t="s">
        <v>3052</v>
      </c>
      <c r="C1440" s="1">
        <v>41057.61996527778</v>
      </c>
      <c r="D1440" s="4" t="s">
        <v>1204</v>
      </c>
      <c r="E1440">
        <v>300000</v>
      </c>
      <c r="F1440" t="s">
        <v>40</v>
      </c>
      <c r="G1440" s="10">
        <f>tblSalaries[[#This Row],[clean Salary (in local currency)]]*VLOOKUP(tblSalaries[[#This Row],[Currency]],tblXrate[#Data],2,FALSE)/1000</f>
        <v>5.3423750062327704</v>
      </c>
      <c r="H1440" t="s">
        <v>1205</v>
      </c>
      <c r="I1440" t="s">
        <v>356</v>
      </c>
      <c r="J1440" t="s">
        <v>8</v>
      </c>
      <c r="K1440" s="10" t="str">
        <f>VLOOKUP(tblSalaries[[#This Row],[Where do you work]],tblCountries[[Actual]:[Mapping2]],3,FALSE)</f>
        <v>India</v>
      </c>
      <c r="L1440" t="s">
        <v>18</v>
      </c>
      <c r="M1440">
        <v>1</v>
      </c>
      <c r="N1440" s="10" t="str">
        <f>VLOOKUP(tblSalaries[[#This Row],[Years of Experience]],Table3[#Data],2,FALSE)</f>
        <v>0-1</v>
      </c>
      <c r="O1440" s="10">
        <f>VLOOKUP(tblSalaries[[#This Row],[How many hours of a day you work on Excel]],Table8[#Data],2,FALSE)</f>
        <v>2.5</v>
      </c>
    </row>
    <row r="1441" spans="2:15" ht="15" customHeight="1" x14ac:dyDescent="0.2">
      <c r="B1441" t="s">
        <v>2838</v>
      </c>
      <c r="C1441" s="1">
        <v>41056.044976851852</v>
      </c>
      <c r="D1441" s="4">
        <v>5000</v>
      </c>
      <c r="E1441">
        <v>5000</v>
      </c>
      <c r="F1441" t="s">
        <v>6</v>
      </c>
      <c r="G1441" s="10">
        <f>tblSalaries[[#This Row],[clean Salary (in local currency)]]*VLOOKUP(tblSalaries[[#This Row],[Currency]],tblXrate[#Data],2,FALSE)/1000</f>
        <v>5</v>
      </c>
      <c r="H1441" t="s">
        <v>975</v>
      </c>
      <c r="I1441" t="s">
        <v>52</v>
      </c>
      <c r="J1441" t="s">
        <v>8</v>
      </c>
      <c r="K1441" s="10" t="str">
        <f>VLOOKUP(tblSalaries[[#This Row],[Where do you work]],tblCountries[[Actual]:[Mapping2]],3,FALSE)</f>
        <v>India</v>
      </c>
      <c r="L1441" t="s">
        <v>9</v>
      </c>
      <c r="M1441">
        <v>1</v>
      </c>
      <c r="N1441" s="10" t="str">
        <f>VLOOKUP(tblSalaries[[#This Row],[Years of Experience]],Table3[#Data],2,FALSE)</f>
        <v>0-1</v>
      </c>
      <c r="O1441" s="10">
        <f>VLOOKUP(tblSalaries[[#This Row],[How many hours of a day you work on Excel]],Table8[#Data],2,FALSE)</f>
        <v>5</v>
      </c>
    </row>
    <row r="1442" spans="2:15" ht="15" customHeight="1" x14ac:dyDescent="0.2">
      <c r="B1442" t="s">
        <v>3187</v>
      </c>
      <c r="C1442" s="1">
        <v>41058.004861111112</v>
      </c>
      <c r="D1442" s="4">
        <v>250000</v>
      </c>
      <c r="E1442">
        <v>250000</v>
      </c>
      <c r="F1442" t="s">
        <v>40</v>
      </c>
      <c r="G1442" s="10">
        <f>tblSalaries[[#This Row],[clean Salary (in local currency)]]*VLOOKUP(tblSalaries[[#This Row],[Currency]],tblXrate[#Data],2,FALSE)/1000</f>
        <v>4.4519791718606418</v>
      </c>
      <c r="H1442" t="s">
        <v>1355</v>
      </c>
      <c r="I1442" t="s">
        <v>52</v>
      </c>
      <c r="J1442" t="s">
        <v>8</v>
      </c>
      <c r="K1442" s="10" t="str">
        <f>VLOOKUP(tblSalaries[[#This Row],[Where do you work]],tblCountries[[Actual]:[Mapping2]],3,FALSE)</f>
        <v>India</v>
      </c>
      <c r="L1442" t="s">
        <v>9</v>
      </c>
      <c r="M1442">
        <v>1</v>
      </c>
      <c r="N1442" s="10" t="str">
        <f>VLOOKUP(tblSalaries[[#This Row],[Years of Experience]],Table3[#Data],2,FALSE)</f>
        <v>0-1</v>
      </c>
      <c r="O1442" s="10">
        <f>VLOOKUP(tblSalaries[[#This Row],[How many hours of a day you work on Excel]],Table8[#Data],2,FALSE)</f>
        <v>5</v>
      </c>
    </row>
    <row r="1443" spans="2:15" ht="15" customHeight="1" x14ac:dyDescent="0.2">
      <c r="B1443" t="s">
        <v>3759</v>
      </c>
      <c r="C1443" s="1">
        <v>41071.895474537036</v>
      </c>
      <c r="D1443" s="4">
        <v>300</v>
      </c>
      <c r="E1443">
        <v>3600</v>
      </c>
      <c r="F1443" t="s">
        <v>6</v>
      </c>
      <c r="G1443" s="10">
        <f>tblSalaries[[#This Row],[clean Salary (in local currency)]]*VLOOKUP(tblSalaries[[#This Row],[Currency]],tblXrate[#Data],2,FALSE)/1000</f>
        <v>3.6</v>
      </c>
      <c r="H1443" t="s">
        <v>20</v>
      </c>
      <c r="I1443" t="s">
        <v>20</v>
      </c>
      <c r="J1443" t="s">
        <v>8</v>
      </c>
      <c r="K1443" s="10" t="str">
        <f>VLOOKUP(tblSalaries[[#This Row],[Where do you work]],tblCountries[[Actual]:[Mapping2]],3,FALSE)</f>
        <v>India</v>
      </c>
      <c r="L1443" t="s">
        <v>9</v>
      </c>
      <c r="M1443">
        <v>1</v>
      </c>
      <c r="N1443" s="10" t="str">
        <f>VLOOKUP(tblSalaries[[#This Row],[Years of Experience]],Table3[#Data],2,FALSE)</f>
        <v>0-1</v>
      </c>
      <c r="O1443" s="10">
        <f>VLOOKUP(tblSalaries[[#This Row],[How many hours of a day you work on Excel]],Table8[#Data],2,FALSE)</f>
        <v>5</v>
      </c>
    </row>
    <row r="1444" spans="2:15" ht="15" customHeight="1" x14ac:dyDescent="0.2">
      <c r="B1444" t="s">
        <v>2837</v>
      </c>
      <c r="C1444" s="1">
        <v>41056.037037037036</v>
      </c>
      <c r="D1444" s="4" t="s">
        <v>973</v>
      </c>
      <c r="E1444">
        <v>200000</v>
      </c>
      <c r="F1444" t="s">
        <v>40</v>
      </c>
      <c r="G1444" s="10">
        <f>tblSalaries[[#This Row],[clean Salary (in local currency)]]*VLOOKUP(tblSalaries[[#This Row],[Currency]],tblXrate[#Data],2,FALSE)/1000</f>
        <v>3.5615833374885137</v>
      </c>
      <c r="H1444" t="s">
        <v>974</v>
      </c>
      <c r="I1444" t="s">
        <v>3999</v>
      </c>
      <c r="J1444" t="s">
        <v>8</v>
      </c>
      <c r="K1444" s="10" t="str">
        <f>VLOOKUP(tblSalaries[[#This Row],[Where do you work]],tblCountries[[Actual]:[Mapping2]],3,FALSE)</f>
        <v>India</v>
      </c>
      <c r="L1444" t="s">
        <v>9</v>
      </c>
      <c r="M1444">
        <v>1</v>
      </c>
      <c r="N1444" s="10" t="str">
        <f>VLOOKUP(tblSalaries[[#This Row],[Years of Experience]],Table3[#Data],2,FALSE)</f>
        <v>0-1</v>
      </c>
      <c r="O1444" s="10">
        <f>VLOOKUP(tblSalaries[[#This Row],[How many hours of a day you work on Excel]],Table8[#Data],2,FALSE)</f>
        <v>5</v>
      </c>
    </row>
    <row r="1445" spans="2:15" ht="15" customHeight="1" x14ac:dyDescent="0.2">
      <c r="B1445" t="s">
        <v>3749</v>
      </c>
      <c r="C1445" s="1">
        <v>41071.133090277777</v>
      </c>
      <c r="D1445" s="4">
        <v>150000</v>
      </c>
      <c r="E1445">
        <v>150000</v>
      </c>
      <c r="F1445" t="s">
        <v>40</v>
      </c>
      <c r="G1445" s="10">
        <f>tblSalaries[[#This Row],[clean Salary (in local currency)]]*VLOOKUP(tblSalaries[[#This Row],[Currency]],tblXrate[#Data],2,FALSE)/1000</f>
        <v>2.6711875031163852</v>
      </c>
      <c r="H1445" t="s">
        <v>485</v>
      </c>
      <c r="I1445" t="s">
        <v>279</v>
      </c>
      <c r="J1445" t="s">
        <v>8</v>
      </c>
      <c r="K1445" s="10" t="str">
        <f>VLOOKUP(tblSalaries[[#This Row],[Where do you work]],tblCountries[[Actual]:[Mapping2]],3,FALSE)</f>
        <v>India</v>
      </c>
      <c r="L1445" t="s">
        <v>18</v>
      </c>
      <c r="M1445">
        <v>1</v>
      </c>
      <c r="N1445" s="10" t="str">
        <f>VLOOKUP(tblSalaries[[#This Row],[Years of Experience]],Table3[#Data],2,FALSE)</f>
        <v>0-1</v>
      </c>
      <c r="O1445" s="10">
        <f>VLOOKUP(tblSalaries[[#This Row],[How many hours of a day you work on Excel]],Table8[#Data],2,FALSE)</f>
        <v>2.5</v>
      </c>
    </row>
    <row r="1446" spans="2:15" ht="15" customHeight="1" x14ac:dyDescent="0.2">
      <c r="B1446" t="s">
        <v>2869</v>
      </c>
      <c r="C1446" s="1">
        <v>41056.50267361111</v>
      </c>
      <c r="D1446" s="4">
        <v>144000</v>
      </c>
      <c r="E1446">
        <v>144000</v>
      </c>
      <c r="F1446" t="s">
        <v>40</v>
      </c>
      <c r="G1446" s="10">
        <f>tblSalaries[[#This Row],[clean Salary (in local currency)]]*VLOOKUP(tblSalaries[[#This Row],[Currency]],tblXrate[#Data],2,FALSE)/1000</f>
        <v>2.5643400029917296</v>
      </c>
      <c r="H1446" t="s">
        <v>1008</v>
      </c>
      <c r="I1446" t="s">
        <v>20</v>
      </c>
      <c r="J1446" t="s">
        <v>8</v>
      </c>
      <c r="K1446" s="10" t="str">
        <f>VLOOKUP(tblSalaries[[#This Row],[Where do you work]],tblCountries[[Actual]:[Mapping2]],3,FALSE)</f>
        <v>India</v>
      </c>
      <c r="L1446" t="s">
        <v>9</v>
      </c>
      <c r="M1446">
        <v>1</v>
      </c>
      <c r="N1446" s="10" t="str">
        <f>VLOOKUP(tblSalaries[[#This Row],[Years of Experience]],Table3[#Data],2,FALSE)</f>
        <v>0-1</v>
      </c>
      <c r="O1446" s="10">
        <f>VLOOKUP(tblSalaries[[#This Row],[How many hours of a day you work on Excel]],Table8[#Data],2,FALSE)</f>
        <v>5</v>
      </c>
    </row>
    <row r="1447" spans="2:15" ht="15" customHeight="1" x14ac:dyDescent="0.2">
      <c r="B1447" t="s">
        <v>3153</v>
      </c>
      <c r="C1447" s="1">
        <v>41057.9453125</v>
      </c>
      <c r="D1447" s="4">
        <v>500000</v>
      </c>
      <c r="E1447">
        <v>500000</v>
      </c>
      <c r="F1447" t="s">
        <v>40</v>
      </c>
      <c r="G1447" s="10">
        <f>tblSalaries[[#This Row],[clean Salary (in local currency)]]*VLOOKUP(tblSalaries[[#This Row],[Currency]],tblXrate[#Data],2,FALSE)/1000</f>
        <v>8.9039583437212837</v>
      </c>
      <c r="H1447" t="s">
        <v>207</v>
      </c>
      <c r="I1447" t="s">
        <v>20</v>
      </c>
      <c r="J1447" t="s">
        <v>8</v>
      </c>
      <c r="K1447" s="10" t="str">
        <f>VLOOKUP(tblSalaries[[#This Row],[Where do you work]],tblCountries[[Actual]:[Mapping2]],3,FALSE)</f>
        <v>India</v>
      </c>
      <c r="L1447" t="s">
        <v>9</v>
      </c>
      <c r="M1447">
        <v>0.8</v>
      </c>
      <c r="N1447" s="10" t="str">
        <f>VLOOKUP(tblSalaries[[#This Row],[Years of Experience]],Table3[#Data],2,FALSE)</f>
        <v>0-1</v>
      </c>
      <c r="O1447" s="10">
        <f>VLOOKUP(tblSalaries[[#This Row],[How many hours of a day you work on Excel]],Table8[#Data],2,FALSE)</f>
        <v>5</v>
      </c>
    </row>
    <row r="1448" spans="2:15" ht="15" customHeight="1" x14ac:dyDescent="0.2">
      <c r="B1448" t="s">
        <v>3302</v>
      </c>
      <c r="C1448" s="1">
        <v>41058.672210648147</v>
      </c>
      <c r="D1448" s="4">
        <v>9000</v>
      </c>
      <c r="E1448">
        <v>9000</v>
      </c>
      <c r="F1448" t="s">
        <v>6</v>
      </c>
      <c r="G1448" s="10">
        <f>tblSalaries[[#This Row],[clean Salary (in local currency)]]*VLOOKUP(tblSalaries[[#This Row],[Currency]],tblXrate[#Data],2,FALSE)/1000</f>
        <v>9</v>
      </c>
      <c r="H1448" t="s">
        <v>153</v>
      </c>
      <c r="I1448" t="s">
        <v>20</v>
      </c>
      <c r="J1448" t="s">
        <v>8</v>
      </c>
      <c r="K1448" s="10" t="str">
        <f>VLOOKUP(tblSalaries[[#This Row],[Where do you work]],tblCountries[[Actual]:[Mapping2]],3,FALSE)</f>
        <v>India</v>
      </c>
      <c r="L1448" t="s">
        <v>13</v>
      </c>
      <c r="M1448">
        <v>0.6</v>
      </c>
      <c r="N1448" s="10" t="str">
        <f>VLOOKUP(tblSalaries[[#This Row],[Years of Experience]],Table3[#Data],2,FALSE)</f>
        <v>0-1</v>
      </c>
      <c r="O1448" s="10">
        <f>VLOOKUP(tblSalaries[[#This Row],[How many hours of a day you work on Excel]],Table8[#Data],2,FALSE)</f>
        <v>8</v>
      </c>
    </row>
    <row r="1449" spans="2:15" ht="15" customHeight="1" x14ac:dyDescent="0.2">
      <c r="B1449" t="s">
        <v>3353</v>
      </c>
      <c r="C1449" s="1">
        <v>41058.887106481481</v>
      </c>
      <c r="D1449" s="4">
        <v>50000</v>
      </c>
      <c r="E1449">
        <v>50000</v>
      </c>
      <c r="F1449" t="s">
        <v>6</v>
      </c>
      <c r="G1449" s="10">
        <f>tblSalaries[[#This Row],[clean Salary (in local currency)]]*VLOOKUP(tblSalaries[[#This Row],[Currency]],tblXrate[#Data],2,FALSE)/1000</f>
        <v>50</v>
      </c>
      <c r="H1449" t="s">
        <v>1540</v>
      </c>
      <c r="I1449" t="s">
        <v>279</v>
      </c>
      <c r="J1449" t="s">
        <v>15</v>
      </c>
      <c r="K1449" s="10" t="str">
        <f>VLOOKUP(tblSalaries[[#This Row],[Where do you work]],tblCountries[[Actual]:[Mapping2]],3,FALSE)</f>
        <v>USA</v>
      </c>
      <c r="L1449" t="s">
        <v>9</v>
      </c>
      <c r="M1449">
        <v>0.5</v>
      </c>
      <c r="N1449" s="10" t="str">
        <f>VLOOKUP(tblSalaries[[#This Row],[Years of Experience]],Table3[#Data],2,FALSE)</f>
        <v>0-1</v>
      </c>
      <c r="O1449" s="10">
        <f>VLOOKUP(tblSalaries[[#This Row],[How many hours of a day you work on Excel]],Table8[#Data],2,FALSE)</f>
        <v>5</v>
      </c>
    </row>
    <row r="1450" spans="2:15" ht="15" customHeight="1" x14ac:dyDescent="0.2">
      <c r="B1450" t="s">
        <v>3301</v>
      </c>
      <c r="C1450" s="1">
        <v>41058.66196759259</v>
      </c>
      <c r="D1450" s="4">
        <v>10000</v>
      </c>
      <c r="E1450">
        <v>10000</v>
      </c>
      <c r="F1450" t="s">
        <v>6</v>
      </c>
      <c r="G1450" s="10">
        <f>tblSalaries[[#This Row],[clean Salary (in local currency)]]*VLOOKUP(tblSalaries[[#This Row],[Currency]],tblXrate[#Data],2,FALSE)/1000</f>
        <v>10</v>
      </c>
      <c r="H1450" t="s">
        <v>360</v>
      </c>
      <c r="I1450" t="s">
        <v>3999</v>
      </c>
      <c r="J1450" t="s">
        <v>8</v>
      </c>
      <c r="K1450" s="10" t="str">
        <f>VLOOKUP(tblSalaries[[#This Row],[Where do you work]],tblCountries[[Actual]:[Mapping2]],3,FALSE)</f>
        <v>India</v>
      </c>
      <c r="L1450" t="s">
        <v>25</v>
      </c>
      <c r="M1450">
        <v>0.5</v>
      </c>
      <c r="N1450" s="10" t="str">
        <f>VLOOKUP(tblSalaries[[#This Row],[Years of Experience]],Table3[#Data],2,FALSE)</f>
        <v>0-1</v>
      </c>
      <c r="O1450" s="10">
        <f>VLOOKUP(tblSalaries[[#This Row],[How many hours of a day you work on Excel]],Table8[#Data],2,FALSE)</f>
        <v>1.5</v>
      </c>
    </row>
    <row r="1451" spans="2:15" ht="15" customHeight="1" x14ac:dyDescent="0.2">
      <c r="B1451" t="s">
        <v>2908</v>
      </c>
      <c r="C1451" s="1">
        <v>41056.773506944446</v>
      </c>
      <c r="D1451" s="4" t="s">
        <v>1057</v>
      </c>
      <c r="E1451">
        <v>300000</v>
      </c>
      <c r="F1451" t="s">
        <v>40</v>
      </c>
      <c r="G1451" s="10">
        <f>tblSalaries[[#This Row],[clean Salary (in local currency)]]*VLOOKUP(tblSalaries[[#This Row],[Currency]],tblXrate[#Data],2,FALSE)/1000</f>
        <v>5.3423750062327704</v>
      </c>
      <c r="H1451" t="s">
        <v>1058</v>
      </c>
      <c r="I1451" t="s">
        <v>20</v>
      </c>
      <c r="J1451" t="s">
        <v>8</v>
      </c>
      <c r="K1451" s="10" t="str">
        <f>VLOOKUP(tblSalaries[[#This Row],[Where do you work]],tblCountries[[Actual]:[Mapping2]],3,FALSE)</f>
        <v>India</v>
      </c>
      <c r="L1451" t="s">
        <v>9</v>
      </c>
      <c r="M1451">
        <v>0.5</v>
      </c>
      <c r="N1451" s="10" t="str">
        <f>VLOOKUP(tblSalaries[[#This Row],[Years of Experience]],Table3[#Data],2,FALSE)</f>
        <v>0-1</v>
      </c>
      <c r="O1451" s="10">
        <f>VLOOKUP(tblSalaries[[#This Row],[How many hours of a day you work on Excel]],Table8[#Data],2,FALSE)</f>
        <v>5</v>
      </c>
    </row>
    <row r="1452" spans="2:15" ht="15" customHeight="1" x14ac:dyDescent="0.2">
      <c r="B1452" t="s">
        <v>3795</v>
      </c>
      <c r="C1452" s="1">
        <v>41073.72415509259</v>
      </c>
      <c r="D1452" s="4">
        <v>15000</v>
      </c>
      <c r="E1452">
        <v>15000</v>
      </c>
      <c r="F1452" t="s">
        <v>6</v>
      </c>
      <c r="G1452" s="10">
        <f>tblSalaries[[#This Row],[clean Salary (in local currency)]]*VLOOKUP(tblSalaries[[#This Row],[Currency]],tblXrate[#Data],2,FALSE)/1000</f>
        <v>15</v>
      </c>
      <c r="H1452" t="s">
        <v>1002</v>
      </c>
      <c r="I1452" t="s">
        <v>20</v>
      </c>
      <c r="J1452" t="s">
        <v>8</v>
      </c>
      <c r="K1452" s="10" t="str">
        <f>VLOOKUP(tblSalaries[[#This Row],[Where do you work]],tblCountries[[Actual]:[Mapping2]],3,FALSE)</f>
        <v>India</v>
      </c>
      <c r="L1452" t="s">
        <v>18</v>
      </c>
      <c r="M1452">
        <v>0.3</v>
      </c>
      <c r="N1452" s="10" t="str">
        <f>VLOOKUP(tblSalaries[[#This Row],[Years of Experience]],Table3[#Data],2,FALSE)</f>
        <v>0-1</v>
      </c>
      <c r="O1452" s="10">
        <f>VLOOKUP(tblSalaries[[#This Row],[How many hours of a day you work on Excel]],Table8[#Data],2,FALSE)</f>
        <v>2.5</v>
      </c>
    </row>
    <row r="1453" spans="2:15" ht="15" customHeight="1" x14ac:dyDescent="0.2">
      <c r="B1453" t="s">
        <v>3299</v>
      </c>
      <c r="C1453" s="1">
        <v>41058.659502314818</v>
      </c>
      <c r="D1453" s="4">
        <v>314000</v>
      </c>
      <c r="E1453">
        <v>314000</v>
      </c>
      <c r="F1453" t="s">
        <v>40</v>
      </c>
      <c r="G1453" s="10">
        <f>tblSalaries[[#This Row],[clean Salary (in local currency)]]*VLOOKUP(tblSalaries[[#This Row],[Currency]],tblXrate[#Data],2,FALSE)/1000</f>
        <v>5.5916858398569662</v>
      </c>
      <c r="H1453" t="s">
        <v>1484</v>
      </c>
      <c r="I1453" t="s">
        <v>52</v>
      </c>
      <c r="J1453" t="s">
        <v>8</v>
      </c>
      <c r="K1453" s="10" t="str">
        <f>VLOOKUP(tblSalaries[[#This Row],[Where do you work]],tblCountries[[Actual]:[Mapping2]],3,FALSE)</f>
        <v>India</v>
      </c>
      <c r="L1453" t="s">
        <v>25</v>
      </c>
      <c r="M1453">
        <v>0.1</v>
      </c>
      <c r="N1453" s="10" t="str">
        <f>VLOOKUP(tblSalaries[[#This Row],[Years of Experience]],Table3[#Data],2,FALSE)</f>
        <v>0-1</v>
      </c>
      <c r="O1453" s="10">
        <f>VLOOKUP(tblSalaries[[#This Row],[How many hours of a day you work on Excel]],Table8[#Data],2,FALSE)</f>
        <v>1.5</v>
      </c>
    </row>
    <row r="1454" spans="2:15" ht="15" customHeight="1" x14ac:dyDescent="0.2">
      <c r="B1454" t="s">
        <v>3804</v>
      </c>
      <c r="C1454" s="1">
        <v>41074.18236111111</v>
      </c>
      <c r="D1454" s="4">
        <v>40000</v>
      </c>
      <c r="E1454">
        <v>40000</v>
      </c>
      <c r="F1454" t="s">
        <v>6</v>
      </c>
      <c r="G1454" s="10">
        <f>tblSalaries[[#This Row],[clean Salary (in local currency)]]*VLOOKUP(tblSalaries[[#This Row],[Currency]],tblXrate[#Data],2,FALSE)/1000</f>
        <v>40</v>
      </c>
      <c r="H1454" t="s">
        <v>1940</v>
      </c>
      <c r="I1454" t="s">
        <v>20</v>
      </c>
      <c r="J1454" t="s">
        <v>15</v>
      </c>
      <c r="K1454" s="10" t="str">
        <f>VLOOKUP(tblSalaries[[#This Row],[Where do you work]],tblCountries[[Actual]:[Mapping2]],3,FALSE)</f>
        <v>USA</v>
      </c>
      <c r="L1454" t="s">
        <v>18</v>
      </c>
      <c r="M1454">
        <v>0</v>
      </c>
      <c r="N1454" s="10" t="str">
        <f>VLOOKUP(tblSalaries[[#This Row],[Years of Experience]],Table3[#Data],2,FALSE)</f>
        <v>0-1</v>
      </c>
      <c r="O1454" s="10">
        <f>VLOOKUP(tblSalaries[[#This Row],[How many hours of a day you work on Excel]],Table8[#Data],2,FALSE)</f>
        <v>2.5</v>
      </c>
    </row>
    <row r="1455" spans="2:15" ht="15" customHeight="1" x14ac:dyDescent="0.2">
      <c r="B1455" t="s">
        <v>3720</v>
      </c>
      <c r="C1455" s="1">
        <v>41068.655046296299</v>
      </c>
      <c r="D1455" s="4" t="s">
        <v>1876</v>
      </c>
      <c r="E1455">
        <v>800000</v>
      </c>
      <c r="F1455" t="s">
        <v>40</v>
      </c>
      <c r="G1455" s="10">
        <f>tblSalaries[[#This Row],[clean Salary (in local currency)]]*VLOOKUP(tblSalaries[[#This Row],[Currency]],tblXrate[#Data],2,FALSE)/1000</f>
        <v>14.246333349954055</v>
      </c>
      <c r="H1455" t="s">
        <v>755</v>
      </c>
      <c r="I1455" t="s">
        <v>52</v>
      </c>
      <c r="J1455" t="s">
        <v>8</v>
      </c>
      <c r="K1455" s="10" t="str">
        <f>VLOOKUP(tblSalaries[[#This Row],[Where do you work]],tblCountries[[Actual]:[Mapping2]],3,FALSE)</f>
        <v>India</v>
      </c>
      <c r="L1455" t="s">
        <v>18</v>
      </c>
      <c r="M1455">
        <v>0</v>
      </c>
      <c r="N1455" s="10" t="str">
        <f>VLOOKUP(tblSalaries[[#This Row],[Years of Experience]],Table3[#Data],2,FALSE)</f>
        <v>0-1</v>
      </c>
      <c r="O1455" s="10">
        <f>VLOOKUP(tblSalaries[[#This Row],[How many hours of a day you work on Excel]],Table8[#Data],2,FALSE)</f>
        <v>2.5</v>
      </c>
    </row>
    <row r="1456" spans="2:15" ht="15" customHeight="1" x14ac:dyDescent="0.2">
      <c r="B1456" t="s">
        <v>3721</v>
      </c>
      <c r="C1456" s="1">
        <v>41068.656412037039</v>
      </c>
      <c r="D1456" s="4">
        <v>800000</v>
      </c>
      <c r="E1456">
        <v>800000</v>
      </c>
      <c r="F1456" t="s">
        <v>40</v>
      </c>
      <c r="G1456" s="10">
        <f>tblSalaries[[#This Row],[clean Salary (in local currency)]]*VLOOKUP(tblSalaries[[#This Row],[Currency]],tblXrate[#Data],2,FALSE)/1000</f>
        <v>14.246333349954055</v>
      </c>
      <c r="H1456" t="s">
        <v>755</v>
      </c>
      <c r="I1456" t="s">
        <v>52</v>
      </c>
      <c r="J1456" t="s">
        <v>8</v>
      </c>
      <c r="K1456" s="10" t="str">
        <f>VLOOKUP(tblSalaries[[#This Row],[Where do you work]],tblCountries[[Actual]:[Mapping2]],3,FALSE)</f>
        <v>India</v>
      </c>
      <c r="L1456" t="s">
        <v>18</v>
      </c>
      <c r="M1456">
        <v>0</v>
      </c>
      <c r="N1456" s="10" t="str">
        <f>VLOOKUP(tblSalaries[[#This Row],[Years of Experience]],Table3[#Data],2,FALSE)</f>
        <v>0-1</v>
      </c>
      <c r="O1456" s="10">
        <f>VLOOKUP(tblSalaries[[#This Row],[How many hours of a day you work on Excel]],Table8[#Data],2,FALSE)</f>
        <v>2.5</v>
      </c>
    </row>
    <row r="1457" spans="2:15" ht="15" customHeight="1" x14ac:dyDescent="0.2">
      <c r="B1457" t="s">
        <v>3813</v>
      </c>
      <c r="C1457" s="1">
        <v>41075.048715277779</v>
      </c>
      <c r="D1457" s="4">
        <v>37500</v>
      </c>
      <c r="E1457">
        <v>37500</v>
      </c>
      <c r="F1457" t="s">
        <v>6</v>
      </c>
      <c r="G1457" s="10">
        <f>tblSalaries[[#This Row],[clean Salary (in local currency)]]*VLOOKUP(tblSalaries[[#This Row],[Currency]],tblXrate[#Data],2,FALSE)/1000</f>
        <v>37.5</v>
      </c>
      <c r="H1457" t="s">
        <v>83</v>
      </c>
      <c r="I1457" t="s">
        <v>356</v>
      </c>
      <c r="J1457" t="s">
        <v>8</v>
      </c>
      <c r="K1457" s="10" t="str">
        <f>VLOOKUP(tblSalaries[[#This Row],[Where do you work]],tblCountries[[Actual]:[Mapping2]],3,FALSE)</f>
        <v>India</v>
      </c>
      <c r="L1457" t="s">
        <v>13</v>
      </c>
      <c r="M1457">
        <v>0</v>
      </c>
      <c r="N1457" s="10" t="str">
        <f>VLOOKUP(tblSalaries[[#This Row],[Years of Experience]],Table3[#Data],2,FALSE)</f>
        <v>0-1</v>
      </c>
      <c r="O1457" s="10">
        <f>VLOOKUP(tblSalaries[[#This Row],[How many hours of a day you work on Excel]],Table8[#Data],2,FALSE)</f>
        <v>8</v>
      </c>
    </row>
    <row r="1458" spans="2:15" ht="15" customHeight="1" x14ac:dyDescent="0.2">
      <c r="B1458" t="s">
        <v>3055</v>
      </c>
      <c r="C1458" s="1">
        <v>41057.622534722221</v>
      </c>
      <c r="D1458" s="4">
        <v>15600</v>
      </c>
      <c r="E1458">
        <v>15600</v>
      </c>
      <c r="F1458" t="s">
        <v>69</v>
      </c>
      <c r="G1458" s="10">
        <f>tblSalaries[[#This Row],[clean Salary (in local currency)]]*VLOOKUP(tblSalaries[[#This Row],[Currency]],tblXrate[#Data],2,FALSE)/1000</f>
        <v>24.588381044249633</v>
      </c>
      <c r="H1458" t="s">
        <v>1208</v>
      </c>
      <c r="I1458" t="s">
        <v>20</v>
      </c>
      <c r="J1458" t="s">
        <v>71</v>
      </c>
      <c r="K1458" s="10" t="str">
        <f>VLOOKUP(tblSalaries[[#This Row],[Where do you work]],tblCountries[[Actual]:[Mapping2]],3,FALSE)</f>
        <v>UK</v>
      </c>
      <c r="L1458" t="s">
        <v>13</v>
      </c>
      <c r="M1458">
        <v>0</v>
      </c>
      <c r="N1458" s="10" t="str">
        <f>VLOOKUP(tblSalaries[[#This Row],[Years of Experience]],Table3[#Data],2,FALSE)</f>
        <v>0-1</v>
      </c>
      <c r="O1458" s="10">
        <f>VLOOKUP(tblSalaries[[#This Row],[How many hours of a day you work on Excel]],Table8[#Data],2,FALSE)</f>
        <v>8</v>
      </c>
    </row>
    <row r="1459" spans="2:15" ht="15" customHeight="1" x14ac:dyDescent="0.2">
      <c r="B1459" t="s">
        <v>3741</v>
      </c>
      <c r="C1459" s="1">
        <v>41070.177835648145</v>
      </c>
      <c r="D1459" s="4">
        <v>500000</v>
      </c>
      <c r="E1459">
        <v>500000</v>
      </c>
      <c r="F1459" t="s">
        <v>40</v>
      </c>
      <c r="G1459" s="10">
        <f>tblSalaries[[#This Row],[clean Salary (in local currency)]]*VLOOKUP(tblSalaries[[#This Row],[Currency]],tblXrate[#Data],2,FALSE)/1000</f>
        <v>8.9039583437212837</v>
      </c>
      <c r="H1459" t="s">
        <v>1891</v>
      </c>
      <c r="I1459" t="s">
        <v>20</v>
      </c>
      <c r="J1459" t="s">
        <v>8</v>
      </c>
      <c r="K1459" s="10" t="str">
        <f>VLOOKUP(tblSalaries[[#This Row],[Where do you work]],tblCountries[[Actual]:[Mapping2]],3,FALSE)</f>
        <v>India</v>
      </c>
      <c r="L1459" t="s">
        <v>13</v>
      </c>
      <c r="M1459">
        <v>0</v>
      </c>
      <c r="N1459" s="10" t="str">
        <f>VLOOKUP(tblSalaries[[#This Row],[Years of Experience]],Table3[#Data],2,FALSE)</f>
        <v>0-1</v>
      </c>
      <c r="O1459" s="10">
        <f>VLOOKUP(tblSalaries[[#This Row],[How many hours of a day you work on Excel]],Table8[#Data],2,FALSE)</f>
        <v>8</v>
      </c>
    </row>
    <row r="1460" spans="2:15" ht="15" customHeight="1" x14ac:dyDescent="0.2">
      <c r="B1460" t="s">
        <v>2809</v>
      </c>
      <c r="C1460" s="1">
        <v>41055.933078703703</v>
      </c>
      <c r="D1460" s="4">
        <v>516000</v>
      </c>
      <c r="E1460">
        <v>516000</v>
      </c>
      <c r="F1460" t="s">
        <v>40</v>
      </c>
      <c r="G1460" s="10">
        <f>tblSalaries[[#This Row],[clean Salary (in local currency)]]*VLOOKUP(tblSalaries[[#This Row],[Currency]],tblXrate[#Data],2,FALSE)/1000</f>
        <v>9.1888850107203659</v>
      </c>
      <c r="H1460" t="s">
        <v>939</v>
      </c>
      <c r="I1460" t="s">
        <v>52</v>
      </c>
      <c r="J1460" t="s">
        <v>8</v>
      </c>
      <c r="K1460" s="10" t="str">
        <f>VLOOKUP(tblSalaries[[#This Row],[Where do you work]],tblCountries[[Actual]:[Mapping2]],3,FALSE)</f>
        <v>India</v>
      </c>
      <c r="L1460" t="s">
        <v>9</v>
      </c>
      <c r="M1460">
        <v>0</v>
      </c>
      <c r="N1460" s="10" t="str">
        <f>VLOOKUP(tblSalaries[[#This Row],[Years of Experience]],Table3[#Data],2,FALSE)</f>
        <v>0-1</v>
      </c>
      <c r="O1460" s="10">
        <f>VLOOKUP(tblSalaries[[#This Row],[How many hours of a day you work on Excel]],Table8[#Data],2,FALSE)</f>
        <v>5</v>
      </c>
    </row>
    <row r="1461" spans="2:15" ht="15" customHeight="1" x14ac:dyDescent="0.2">
      <c r="B1461" t="s">
        <v>3428</v>
      </c>
      <c r="C1461" s="1">
        <v>41059.556319444448</v>
      </c>
      <c r="D1461" s="4">
        <v>500000</v>
      </c>
      <c r="E1461">
        <v>500000</v>
      </c>
      <c r="F1461" t="s">
        <v>40</v>
      </c>
      <c r="G1461" s="10">
        <f>tblSalaries[[#This Row],[clean Salary (in local currency)]]*VLOOKUP(tblSalaries[[#This Row],[Currency]],tblXrate[#Data],2,FALSE)/1000</f>
        <v>8.9039583437212837</v>
      </c>
      <c r="H1461" t="s">
        <v>1603</v>
      </c>
      <c r="I1461" t="s">
        <v>52</v>
      </c>
      <c r="J1461" t="s">
        <v>8</v>
      </c>
      <c r="K1461" s="10" t="str">
        <f>VLOOKUP(tblSalaries[[#This Row],[Where do you work]],tblCountries[[Actual]:[Mapping2]],3,FALSE)</f>
        <v>India</v>
      </c>
      <c r="L1461" t="s">
        <v>18</v>
      </c>
      <c r="M1461">
        <v>0</v>
      </c>
      <c r="N1461" s="10" t="str">
        <f>VLOOKUP(tblSalaries[[#This Row],[Years of Experience]],Table3[#Data],2,FALSE)</f>
        <v>0-1</v>
      </c>
      <c r="O1461" s="10">
        <f>VLOOKUP(tblSalaries[[#This Row],[How many hours of a day you work on Excel]],Table8[#Data],2,FALSE)</f>
        <v>2.5</v>
      </c>
    </row>
    <row r="1462" spans="2:15" ht="15" customHeight="1" x14ac:dyDescent="0.2">
      <c r="B1462" t="s">
        <v>2704</v>
      </c>
      <c r="C1462" s="1">
        <v>41055.593460648146</v>
      </c>
      <c r="D1462" s="4">
        <v>400000</v>
      </c>
      <c r="E1462">
        <v>400000</v>
      </c>
      <c r="F1462" t="s">
        <v>40</v>
      </c>
      <c r="G1462" s="10">
        <f>tblSalaries[[#This Row],[clean Salary (in local currency)]]*VLOOKUP(tblSalaries[[#This Row],[Currency]],tblXrate[#Data],2,FALSE)/1000</f>
        <v>7.1231666749770275</v>
      </c>
      <c r="H1462" t="s">
        <v>356</v>
      </c>
      <c r="I1462" t="s">
        <v>356</v>
      </c>
      <c r="J1462" t="s">
        <v>8</v>
      </c>
      <c r="K1462" s="10" t="str">
        <f>VLOOKUP(tblSalaries[[#This Row],[Where do you work]],tblCountries[[Actual]:[Mapping2]],3,FALSE)</f>
        <v>India</v>
      </c>
      <c r="L1462" t="s">
        <v>9</v>
      </c>
      <c r="M1462">
        <v>0</v>
      </c>
      <c r="N1462" s="10" t="str">
        <f>VLOOKUP(tblSalaries[[#This Row],[Years of Experience]],Table3[#Data],2,FALSE)</f>
        <v>0-1</v>
      </c>
      <c r="O1462" s="10">
        <f>VLOOKUP(tblSalaries[[#This Row],[How many hours of a day you work on Excel]],Table8[#Data],2,FALSE)</f>
        <v>5</v>
      </c>
    </row>
    <row r="1463" spans="2:15" ht="15" customHeight="1" x14ac:dyDescent="0.2">
      <c r="B1463" t="s">
        <v>2982</v>
      </c>
      <c r="C1463" s="1">
        <v>41057.40351851852</v>
      </c>
      <c r="D1463" s="4">
        <v>204000</v>
      </c>
      <c r="E1463">
        <v>204000</v>
      </c>
      <c r="F1463" t="s">
        <v>40</v>
      </c>
      <c r="G1463" s="10">
        <f>tblSalaries[[#This Row],[clean Salary (in local currency)]]*VLOOKUP(tblSalaries[[#This Row],[Currency]],tblXrate[#Data],2,FALSE)/1000</f>
        <v>3.6328150042382839</v>
      </c>
      <c r="H1463" t="s">
        <v>1127</v>
      </c>
      <c r="I1463" t="s">
        <v>52</v>
      </c>
      <c r="J1463" t="s">
        <v>8</v>
      </c>
      <c r="K1463" s="10" t="str">
        <f>VLOOKUP(tblSalaries[[#This Row],[Where do you work]],tblCountries[[Actual]:[Mapping2]],3,FALSE)</f>
        <v>India</v>
      </c>
      <c r="L1463" t="s">
        <v>9</v>
      </c>
      <c r="M1463">
        <v>0</v>
      </c>
      <c r="N1463" s="10" t="str">
        <f>VLOOKUP(tblSalaries[[#This Row],[Years of Experience]],Table3[#Data],2,FALSE)</f>
        <v>0-1</v>
      </c>
      <c r="O1463" s="10">
        <f>VLOOKUP(tblSalaries[[#This Row],[How many hours of a day you work on Excel]],Table8[#Data],2,FALSE)</f>
        <v>5</v>
      </c>
    </row>
    <row r="1464" spans="2:15" ht="15" customHeight="1" x14ac:dyDescent="0.2">
      <c r="B1464" t="s">
        <v>2701</v>
      </c>
      <c r="C1464" s="1">
        <v>41055.586516203701</v>
      </c>
      <c r="D1464" s="4" t="s">
        <v>810</v>
      </c>
      <c r="E1464">
        <v>120000</v>
      </c>
      <c r="F1464" t="s">
        <v>40</v>
      </c>
      <c r="G1464" s="10">
        <f>tblSalaries[[#This Row],[clean Salary (in local currency)]]*VLOOKUP(tblSalaries[[#This Row],[Currency]],tblXrate[#Data],2,FALSE)/1000</f>
        <v>2.1369500024931081</v>
      </c>
      <c r="H1464" t="s">
        <v>811</v>
      </c>
      <c r="I1464" t="s">
        <v>20</v>
      </c>
      <c r="J1464" t="s">
        <v>8</v>
      </c>
      <c r="K1464" s="10" t="str">
        <f>VLOOKUP(tblSalaries[[#This Row],[Where do you work]],tblCountries[[Actual]:[Mapping2]],3,FALSE)</f>
        <v>India</v>
      </c>
      <c r="L1464" t="s">
        <v>25</v>
      </c>
      <c r="M1464">
        <v>0</v>
      </c>
      <c r="N1464" s="10" t="str">
        <f>VLOOKUP(tblSalaries[[#This Row],[Years of Experience]],Table3[#Data],2,FALSE)</f>
        <v>0-1</v>
      </c>
      <c r="O1464" s="10">
        <f>VLOOKUP(tblSalaries[[#This Row],[How many hours of a day you work on Excel]],Table8[#Data],2,FALSE)</f>
        <v>1.5</v>
      </c>
    </row>
    <row r="1465" spans="2:15" ht="15" customHeight="1" x14ac:dyDescent="0.2">
      <c r="B1465" t="s">
        <v>2213</v>
      </c>
      <c r="C1465" s="1">
        <v>41055.037824074076</v>
      </c>
      <c r="D1465" s="4">
        <v>400000</v>
      </c>
      <c r="E1465">
        <v>400000</v>
      </c>
      <c r="F1465" t="s">
        <v>6</v>
      </c>
      <c r="G1465" s="10">
        <f>tblSalaries[[#This Row],[clean Salary (in local currency)]]*VLOOKUP(tblSalaries[[#This Row],[Currency]],tblXrate[#Data],2,FALSE)/1000</f>
        <v>400</v>
      </c>
      <c r="H1465" t="s">
        <v>284</v>
      </c>
      <c r="I1465" t="s">
        <v>52</v>
      </c>
      <c r="J1465" t="s">
        <v>15</v>
      </c>
      <c r="K1465" s="10" t="str">
        <f>VLOOKUP(tblSalaries[[#This Row],[Where do you work]],tblCountries[[Actual]:[Mapping2]],3,FALSE)</f>
        <v>USA</v>
      </c>
      <c r="L1465" t="s">
        <v>25</v>
      </c>
      <c r="M1465" t="s">
        <v>4015</v>
      </c>
      <c r="N1465" s="10" t="str">
        <f>VLOOKUP(tblSalaries[[#This Row],[Years of Experience]],Table3[#Data],2,FALSE)</f>
        <v>Missing</v>
      </c>
      <c r="O1465" s="10">
        <f>VLOOKUP(tblSalaries[[#This Row],[How many hours of a day you work on Excel]],Table8[#Data],2,FALSE)</f>
        <v>1.5</v>
      </c>
    </row>
    <row r="1466" spans="2:15" ht="15" customHeight="1" x14ac:dyDescent="0.2">
      <c r="B1466" t="s">
        <v>2491</v>
      </c>
      <c r="C1466" s="1">
        <v>41055.151076388887</v>
      </c>
      <c r="D1466" s="4">
        <v>190000</v>
      </c>
      <c r="E1466">
        <v>190000</v>
      </c>
      <c r="F1466" t="s">
        <v>69</v>
      </c>
      <c r="G1466" s="10">
        <f>tblSalaries[[#This Row],[clean Salary (in local currency)]]*VLOOKUP(tblSalaries[[#This Row],[Currency]],tblXrate[#Data],2,FALSE)/1000</f>
        <v>299.47387169278397</v>
      </c>
      <c r="H1466" t="s">
        <v>593</v>
      </c>
      <c r="I1466" t="s">
        <v>4001</v>
      </c>
      <c r="J1466" t="s">
        <v>71</v>
      </c>
      <c r="K1466" s="10" t="str">
        <f>VLOOKUP(tblSalaries[[#This Row],[Where do you work]],tblCountries[[Actual]:[Mapping2]],3,FALSE)</f>
        <v>UK</v>
      </c>
      <c r="L1466" t="s">
        <v>9</v>
      </c>
      <c r="M1466" t="s">
        <v>4015</v>
      </c>
      <c r="N1466" s="10" t="str">
        <f>VLOOKUP(tblSalaries[[#This Row],[Years of Experience]],Table3[#Data],2,FALSE)</f>
        <v>Missing</v>
      </c>
      <c r="O1466" s="10">
        <f>VLOOKUP(tblSalaries[[#This Row],[How many hours of a day you work on Excel]],Table8[#Data],2,FALSE)</f>
        <v>5</v>
      </c>
    </row>
    <row r="1467" spans="2:15" ht="15" customHeight="1" x14ac:dyDescent="0.2">
      <c r="B1467" t="s">
        <v>2525</v>
      </c>
      <c r="C1467" s="1">
        <v>41055.200624999998</v>
      </c>
      <c r="D1467" s="4">
        <v>200000</v>
      </c>
      <c r="E1467">
        <v>200000</v>
      </c>
      <c r="F1467" t="s">
        <v>6</v>
      </c>
      <c r="G1467" s="10">
        <f>tblSalaries[[#This Row],[clean Salary (in local currency)]]*VLOOKUP(tblSalaries[[#This Row],[Currency]],tblXrate[#Data],2,FALSE)/1000</f>
        <v>200</v>
      </c>
      <c r="H1467" t="s">
        <v>625</v>
      </c>
      <c r="I1467" t="s">
        <v>4001</v>
      </c>
      <c r="J1467" t="s">
        <v>15</v>
      </c>
      <c r="K1467" s="10" t="str">
        <f>VLOOKUP(tblSalaries[[#This Row],[Where do you work]],tblCountries[[Actual]:[Mapping2]],3,FALSE)</f>
        <v>USA</v>
      </c>
      <c r="L1467" t="s">
        <v>18</v>
      </c>
      <c r="M1467" t="s">
        <v>4015</v>
      </c>
      <c r="N1467" s="10" t="str">
        <f>VLOOKUP(tblSalaries[[#This Row],[Years of Experience]],Table3[#Data],2,FALSE)</f>
        <v>Missing</v>
      </c>
      <c r="O1467" s="10">
        <f>VLOOKUP(tblSalaries[[#This Row],[How many hours of a day you work on Excel]],Table8[#Data],2,FALSE)</f>
        <v>2.5</v>
      </c>
    </row>
    <row r="1468" spans="2:15" ht="15" customHeight="1" x14ac:dyDescent="0.2">
      <c r="B1468" t="s">
        <v>2375</v>
      </c>
      <c r="C1468" s="1">
        <v>41055.077824074076</v>
      </c>
      <c r="D1468" s="4">
        <v>194000</v>
      </c>
      <c r="E1468">
        <v>194000</v>
      </c>
      <c r="F1468" t="s">
        <v>6</v>
      </c>
      <c r="G1468" s="10">
        <f>tblSalaries[[#This Row],[clean Salary (in local currency)]]*VLOOKUP(tblSalaries[[#This Row],[Currency]],tblXrate[#Data],2,FALSE)/1000</f>
        <v>194</v>
      </c>
      <c r="H1468" t="s">
        <v>456</v>
      </c>
      <c r="I1468" t="s">
        <v>4001</v>
      </c>
      <c r="J1468" t="s">
        <v>15</v>
      </c>
      <c r="K1468" s="10" t="str">
        <f>VLOOKUP(tblSalaries[[#This Row],[Where do you work]],tblCountries[[Actual]:[Mapping2]],3,FALSE)</f>
        <v>USA</v>
      </c>
      <c r="L1468" t="s">
        <v>18</v>
      </c>
      <c r="M1468" t="s">
        <v>4015</v>
      </c>
      <c r="N1468" s="10" t="str">
        <f>VLOOKUP(tblSalaries[[#This Row],[Years of Experience]],Table3[#Data],2,FALSE)</f>
        <v>Missing</v>
      </c>
      <c r="O1468" s="10">
        <f>VLOOKUP(tblSalaries[[#This Row],[How many hours of a day you work on Excel]],Table8[#Data],2,FALSE)</f>
        <v>2.5</v>
      </c>
    </row>
    <row r="1469" spans="2:15" ht="15" customHeight="1" x14ac:dyDescent="0.2">
      <c r="B1469" t="s">
        <v>2015</v>
      </c>
      <c r="C1469" s="1">
        <v>41054.148506944446</v>
      </c>
      <c r="D1469" s="4">
        <v>145000</v>
      </c>
      <c r="E1469">
        <v>145000</v>
      </c>
      <c r="F1469" t="s">
        <v>22</v>
      </c>
      <c r="G1469" s="10">
        <f>tblSalaries[[#This Row],[clean Salary (in local currency)]]*VLOOKUP(tblSalaries[[#This Row],[Currency]],tblXrate[#Data],2,FALSE)/1000</f>
        <v>184.20791865378314</v>
      </c>
      <c r="H1469" t="s">
        <v>23</v>
      </c>
      <c r="I1469" t="s">
        <v>52</v>
      </c>
      <c r="J1469" t="s">
        <v>24</v>
      </c>
      <c r="K1469" s="10" t="str">
        <f>VLOOKUP(tblSalaries[[#This Row],[Where do you work]],tblCountries[[Actual]:[Mapping2]],3,FALSE)</f>
        <v>EU-16</v>
      </c>
      <c r="L1469" t="s">
        <v>25</v>
      </c>
      <c r="M1469" t="s">
        <v>4015</v>
      </c>
      <c r="N1469" s="10" t="str">
        <f>VLOOKUP(tblSalaries[[#This Row],[Years of Experience]],Table3[#Data],2,FALSE)</f>
        <v>Missing</v>
      </c>
      <c r="O1469" s="10">
        <f>VLOOKUP(tblSalaries[[#This Row],[How many hours of a day you work on Excel]],Table8[#Data],2,FALSE)</f>
        <v>1.5</v>
      </c>
    </row>
    <row r="1470" spans="2:15" ht="15" customHeight="1" x14ac:dyDescent="0.2">
      <c r="B1470" t="s">
        <v>2359</v>
      </c>
      <c r="C1470" s="1">
        <v>41055.071446759262</v>
      </c>
      <c r="D1470" s="4" t="s">
        <v>440</v>
      </c>
      <c r="E1470">
        <v>170000</v>
      </c>
      <c r="F1470" t="s">
        <v>6</v>
      </c>
      <c r="G1470" s="10">
        <f>tblSalaries[[#This Row],[clean Salary (in local currency)]]*VLOOKUP(tblSalaries[[#This Row],[Currency]],tblXrate[#Data],2,FALSE)/1000</f>
        <v>170</v>
      </c>
      <c r="H1470" t="s">
        <v>441</v>
      </c>
      <c r="I1470" t="s">
        <v>20</v>
      </c>
      <c r="J1470" t="s">
        <v>71</v>
      </c>
      <c r="K1470" s="10" t="str">
        <f>VLOOKUP(tblSalaries[[#This Row],[Where do you work]],tblCountries[[Actual]:[Mapping2]],3,FALSE)</f>
        <v>UK</v>
      </c>
      <c r="L1470" t="s">
        <v>186</v>
      </c>
      <c r="M1470" t="s">
        <v>4015</v>
      </c>
      <c r="N1470" s="10" t="str">
        <f>VLOOKUP(tblSalaries[[#This Row],[Years of Experience]],Table3[#Data],2,FALSE)</f>
        <v>Missing</v>
      </c>
      <c r="O1470" s="10">
        <f>VLOOKUP(tblSalaries[[#This Row],[How many hours of a day you work on Excel]],Table8[#Data],2,FALSE)</f>
        <v>0</v>
      </c>
    </row>
    <row r="1471" spans="2:15" ht="15" customHeight="1" x14ac:dyDescent="0.2">
      <c r="B1471" t="s">
        <v>2481</v>
      </c>
      <c r="C1471" s="1">
        <v>41055.141562500001</v>
      </c>
      <c r="D1471" s="4" t="s">
        <v>580</v>
      </c>
      <c r="E1471">
        <v>169000</v>
      </c>
      <c r="F1471" t="s">
        <v>6</v>
      </c>
      <c r="G1471" s="10">
        <f>tblSalaries[[#This Row],[clean Salary (in local currency)]]*VLOOKUP(tblSalaries[[#This Row],[Currency]],tblXrate[#Data],2,FALSE)/1000</f>
        <v>169</v>
      </c>
      <c r="H1471" t="s">
        <v>581</v>
      </c>
      <c r="I1471" t="s">
        <v>4001</v>
      </c>
      <c r="J1471" t="s">
        <v>15</v>
      </c>
      <c r="K1471" s="10" t="str">
        <f>VLOOKUP(tblSalaries[[#This Row],[Where do you work]],tblCountries[[Actual]:[Mapping2]],3,FALSE)</f>
        <v>USA</v>
      </c>
      <c r="L1471" t="s">
        <v>18</v>
      </c>
      <c r="M1471" t="s">
        <v>4015</v>
      </c>
      <c r="N1471" s="10" t="str">
        <f>VLOOKUP(tblSalaries[[#This Row],[Years of Experience]],Table3[#Data],2,FALSE)</f>
        <v>Missing</v>
      </c>
      <c r="O1471" s="10">
        <f>VLOOKUP(tblSalaries[[#This Row],[How many hours of a day you work on Excel]],Table8[#Data],2,FALSE)</f>
        <v>2.5</v>
      </c>
    </row>
    <row r="1472" spans="2:15" ht="15" customHeight="1" x14ac:dyDescent="0.2">
      <c r="B1472" t="s">
        <v>2376</v>
      </c>
      <c r="C1472" s="1">
        <v>41055.07949074074</v>
      </c>
      <c r="D1472" s="4">
        <v>9000000</v>
      </c>
      <c r="E1472">
        <v>9000000</v>
      </c>
      <c r="F1472" t="s">
        <v>40</v>
      </c>
      <c r="G1472" s="10">
        <f>tblSalaries[[#This Row],[clean Salary (in local currency)]]*VLOOKUP(tblSalaries[[#This Row],[Currency]],tblXrate[#Data],2,FALSE)/1000</f>
        <v>160.27125018698311</v>
      </c>
      <c r="H1472" t="s">
        <v>14</v>
      </c>
      <c r="I1472" t="s">
        <v>20</v>
      </c>
      <c r="J1472" t="s">
        <v>8</v>
      </c>
      <c r="K1472" s="10" t="str">
        <f>VLOOKUP(tblSalaries[[#This Row],[Where do you work]],tblCountries[[Actual]:[Mapping2]],3,FALSE)</f>
        <v>India</v>
      </c>
      <c r="L1472" t="s">
        <v>9</v>
      </c>
      <c r="M1472" t="s">
        <v>4015</v>
      </c>
      <c r="N1472" s="10" t="str">
        <f>VLOOKUP(tblSalaries[[#This Row],[Years of Experience]],Table3[#Data],2,FALSE)</f>
        <v>Missing</v>
      </c>
      <c r="O1472" s="10">
        <f>VLOOKUP(tblSalaries[[#This Row],[How many hours of a day you work on Excel]],Table8[#Data],2,FALSE)</f>
        <v>5</v>
      </c>
    </row>
    <row r="1473" spans="2:15" ht="15" customHeight="1" x14ac:dyDescent="0.2">
      <c r="B1473" t="s">
        <v>2084</v>
      </c>
      <c r="C1473" s="1">
        <v>41054.971354166664</v>
      </c>
      <c r="D1473" s="4">
        <v>100000</v>
      </c>
      <c r="E1473">
        <v>100000</v>
      </c>
      <c r="F1473" t="s">
        <v>69</v>
      </c>
      <c r="G1473" s="10">
        <f>tblSalaries[[#This Row],[clean Salary (in local currency)]]*VLOOKUP(tblSalaries[[#This Row],[Currency]],tblXrate[#Data],2,FALSE)/1000</f>
        <v>157.61782720672841</v>
      </c>
      <c r="H1473" t="s">
        <v>20</v>
      </c>
      <c r="I1473" t="s">
        <v>20</v>
      </c>
      <c r="J1473" t="s">
        <v>71</v>
      </c>
      <c r="K1473" s="10" t="str">
        <f>VLOOKUP(tblSalaries[[#This Row],[Where do you work]],tblCountries[[Actual]:[Mapping2]],3,FALSE)</f>
        <v>UK</v>
      </c>
      <c r="L1473" t="s">
        <v>18</v>
      </c>
      <c r="M1473" t="s">
        <v>4015</v>
      </c>
      <c r="N1473" s="10" t="str">
        <f>VLOOKUP(tblSalaries[[#This Row],[Years of Experience]],Table3[#Data],2,FALSE)</f>
        <v>Missing</v>
      </c>
      <c r="O1473" s="10">
        <f>VLOOKUP(tblSalaries[[#This Row],[How many hours of a day you work on Excel]],Table8[#Data],2,FALSE)</f>
        <v>2.5</v>
      </c>
    </row>
    <row r="1474" spans="2:15" ht="15" customHeight="1" x14ac:dyDescent="0.2">
      <c r="B1474" t="s">
        <v>2354</v>
      </c>
      <c r="C1474" s="1">
        <v>41055.070752314816</v>
      </c>
      <c r="D1474" s="4">
        <v>160000</v>
      </c>
      <c r="E1474">
        <v>160000</v>
      </c>
      <c r="F1474" t="s">
        <v>86</v>
      </c>
      <c r="G1474" s="10">
        <f>tblSalaries[[#This Row],[clean Salary (in local currency)]]*VLOOKUP(tblSalaries[[#This Row],[Currency]],tblXrate[#Data],2,FALSE)/1000</f>
        <v>157.33784368485229</v>
      </c>
      <c r="H1474" t="s">
        <v>356</v>
      </c>
      <c r="I1474" t="s">
        <v>356</v>
      </c>
      <c r="J1474" t="s">
        <v>88</v>
      </c>
      <c r="K1474" s="10" t="str">
        <f>VLOOKUP(tblSalaries[[#This Row],[Where do you work]],tblCountries[[Actual]:[Mapping2]],3,FALSE)</f>
        <v>Canada</v>
      </c>
      <c r="L1474" t="s">
        <v>18</v>
      </c>
      <c r="M1474" t="s">
        <v>4015</v>
      </c>
      <c r="N1474" s="10" t="str">
        <f>VLOOKUP(tblSalaries[[#This Row],[Years of Experience]],Table3[#Data],2,FALSE)</f>
        <v>Missing</v>
      </c>
      <c r="O1474" s="10">
        <f>VLOOKUP(tblSalaries[[#This Row],[How many hours of a day you work on Excel]],Table8[#Data],2,FALSE)</f>
        <v>2.5</v>
      </c>
    </row>
    <row r="1475" spans="2:15" ht="15" customHeight="1" x14ac:dyDescent="0.2">
      <c r="B1475" t="s">
        <v>2043</v>
      </c>
      <c r="C1475" s="1">
        <v>41054.213553240741</v>
      </c>
      <c r="D1475" s="4">
        <v>150000</v>
      </c>
      <c r="E1475">
        <v>150000</v>
      </c>
      <c r="F1475" t="s">
        <v>6</v>
      </c>
      <c r="G1475" s="10">
        <f>tblSalaries[[#This Row],[clean Salary (in local currency)]]*VLOOKUP(tblSalaries[[#This Row],[Currency]],tblXrate[#Data],2,FALSE)/1000</f>
        <v>150</v>
      </c>
      <c r="H1475" t="s">
        <v>77</v>
      </c>
      <c r="I1475" t="s">
        <v>52</v>
      </c>
      <c r="J1475" t="s">
        <v>15</v>
      </c>
      <c r="K1475" s="10" t="str">
        <f>VLOOKUP(tblSalaries[[#This Row],[Where do you work]],tblCountries[[Actual]:[Mapping2]],3,FALSE)</f>
        <v>USA</v>
      </c>
      <c r="L1475" t="s">
        <v>18</v>
      </c>
      <c r="M1475" t="s">
        <v>4015</v>
      </c>
      <c r="N1475" s="10" t="str">
        <f>VLOOKUP(tblSalaries[[#This Row],[Years of Experience]],Table3[#Data],2,FALSE)</f>
        <v>Missing</v>
      </c>
      <c r="O1475" s="10">
        <f>VLOOKUP(tblSalaries[[#This Row],[How many hours of a day you work on Excel]],Table8[#Data],2,FALSE)</f>
        <v>2.5</v>
      </c>
    </row>
    <row r="1476" spans="2:15" ht="15" customHeight="1" x14ac:dyDescent="0.2">
      <c r="B1476" t="s">
        <v>2339</v>
      </c>
      <c r="C1476" s="1">
        <v>41055.065104166664</v>
      </c>
      <c r="D1476" s="4">
        <v>150000</v>
      </c>
      <c r="E1476">
        <v>150000</v>
      </c>
      <c r="F1476" t="s">
        <v>6</v>
      </c>
      <c r="G1476" s="10">
        <f>tblSalaries[[#This Row],[clean Salary (in local currency)]]*VLOOKUP(tblSalaries[[#This Row],[Currency]],tblXrate[#Data],2,FALSE)/1000</f>
        <v>150</v>
      </c>
      <c r="H1476" t="s">
        <v>415</v>
      </c>
      <c r="I1476" t="s">
        <v>52</v>
      </c>
      <c r="J1476" t="s">
        <v>416</v>
      </c>
      <c r="K1476" s="10" t="str">
        <f>VLOOKUP(tblSalaries[[#This Row],[Where do you work]],tblCountries[[Actual]:[Mapping2]],3,FALSE)</f>
        <v>Middle East</v>
      </c>
      <c r="L1476" t="s">
        <v>9</v>
      </c>
      <c r="M1476" t="s">
        <v>4015</v>
      </c>
      <c r="N1476" s="10" t="str">
        <f>VLOOKUP(tblSalaries[[#This Row],[Years of Experience]],Table3[#Data],2,FALSE)</f>
        <v>Missing</v>
      </c>
      <c r="O1476" s="10">
        <f>VLOOKUP(tblSalaries[[#This Row],[How many hours of a day you work on Excel]],Table8[#Data],2,FALSE)</f>
        <v>5</v>
      </c>
    </row>
    <row r="1477" spans="2:15" ht="15" customHeight="1" x14ac:dyDescent="0.2">
      <c r="B1477" t="s">
        <v>2470</v>
      </c>
      <c r="C1477" s="1">
        <v>41055.135231481479</v>
      </c>
      <c r="D1477" s="4">
        <v>150000</v>
      </c>
      <c r="E1477">
        <v>150000</v>
      </c>
      <c r="F1477" t="s">
        <v>6</v>
      </c>
      <c r="G1477" s="10">
        <f>tblSalaries[[#This Row],[clean Salary (in local currency)]]*VLOOKUP(tblSalaries[[#This Row],[Currency]],tblXrate[#Data],2,FALSE)/1000</f>
        <v>150</v>
      </c>
      <c r="H1477" t="s">
        <v>29</v>
      </c>
      <c r="I1477" t="s">
        <v>4001</v>
      </c>
      <c r="J1477" t="s">
        <v>15</v>
      </c>
      <c r="K1477" s="10" t="str">
        <f>VLOOKUP(tblSalaries[[#This Row],[Where do you work]],tblCountries[[Actual]:[Mapping2]],3,FALSE)</f>
        <v>USA</v>
      </c>
      <c r="L1477" t="s">
        <v>18</v>
      </c>
      <c r="M1477" t="s">
        <v>4015</v>
      </c>
      <c r="N1477" s="10" t="str">
        <f>VLOOKUP(tblSalaries[[#This Row],[Years of Experience]],Table3[#Data],2,FALSE)</f>
        <v>Missing</v>
      </c>
      <c r="O1477" s="10">
        <f>VLOOKUP(tblSalaries[[#This Row],[How many hours of a day you work on Excel]],Table8[#Data],2,FALSE)</f>
        <v>2.5</v>
      </c>
    </row>
    <row r="1478" spans="2:15" ht="15" customHeight="1" x14ac:dyDescent="0.2">
      <c r="B1478" t="s">
        <v>2250</v>
      </c>
      <c r="C1478" s="1">
        <v>41055.044374999998</v>
      </c>
      <c r="D1478" s="4">
        <v>140000</v>
      </c>
      <c r="E1478">
        <v>140000</v>
      </c>
      <c r="F1478" t="s">
        <v>6</v>
      </c>
      <c r="G1478" s="10">
        <f>tblSalaries[[#This Row],[clean Salary (in local currency)]]*VLOOKUP(tblSalaries[[#This Row],[Currency]],tblXrate[#Data],2,FALSE)/1000</f>
        <v>140</v>
      </c>
      <c r="H1478" t="s">
        <v>52</v>
      </c>
      <c r="I1478" t="s">
        <v>52</v>
      </c>
      <c r="J1478" t="s">
        <v>15</v>
      </c>
      <c r="K1478" s="10" t="str">
        <f>VLOOKUP(tblSalaries[[#This Row],[Where do you work]],tblCountries[[Actual]:[Mapping2]],3,FALSE)</f>
        <v>USA</v>
      </c>
      <c r="L1478" t="s">
        <v>9</v>
      </c>
      <c r="M1478" t="s">
        <v>4015</v>
      </c>
      <c r="N1478" s="10" t="str">
        <f>VLOOKUP(tblSalaries[[#This Row],[Years of Experience]],Table3[#Data],2,FALSE)</f>
        <v>Missing</v>
      </c>
      <c r="O1478" s="10">
        <f>VLOOKUP(tblSalaries[[#This Row],[How many hours of a day you work on Excel]],Table8[#Data],2,FALSE)</f>
        <v>5</v>
      </c>
    </row>
    <row r="1479" spans="2:15" ht="15" customHeight="1" x14ac:dyDescent="0.2">
      <c r="B1479" t="s">
        <v>2226</v>
      </c>
      <c r="C1479" s="1">
        <v>41055.040185185186</v>
      </c>
      <c r="D1479" s="4" t="s">
        <v>297</v>
      </c>
      <c r="E1479">
        <v>138000</v>
      </c>
      <c r="F1479" t="s">
        <v>6</v>
      </c>
      <c r="G1479" s="10">
        <f>tblSalaries[[#This Row],[clean Salary (in local currency)]]*VLOOKUP(tblSalaries[[#This Row],[Currency]],tblXrate[#Data],2,FALSE)/1000</f>
        <v>138</v>
      </c>
      <c r="H1479" t="s">
        <v>298</v>
      </c>
      <c r="I1479" t="s">
        <v>279</v>
      </c>
      <c r="J1479" t="s">
        <v>299</v>
      </c>
      <c r="K1479" s="10" t="str">
        <f>VLOOKUP(tblSalaries[[#This Row],[Where do you work]],tblCountries[[Actual]:[Mapping2]],3,FALSE)</f>
        <v>East&amp;South Asia</v>
      </c>
      <c r="L1479" t="s">
        <v>9</v>
      </c>
      <c r="M1479" t="s">
        <v>4015</v>
      </c>
      <c r="N1479" s="10" t="str">
        <f>VLOOKUP(tblSalaries[[#This Row],[Years of Experience]],Table3[#Data],2,FALSE)</f>
        <v>Missing</v>
      </c>
      <c r="O1479" s="10">
        <f>VLOOKUP(tblSalaries[[#This Row],[How many hours of a day you work on Excel]],Table8[#Data],2,FALSE)</f>
        <v>5</v>
      </c>
    </row>
    <row r="1480" spans="2:15" ht="15" customHeight="1" x14ac:dyDescent="0.2">
      <c r="B1480" t="s">
        <v>2325</v>
      </c>
      <c r="C1480" s="1">
        <v>41055.061539351853</v>
      </c>
      <c r="D1480" s="4">
        <v>137500</v>
      </c>
      <c r="E1480">
        <v>137500</v>
      </c>
      <c r="F1480" t="s">
        <v>6</v>
      </c>
      <c r="G1480" s="10">
        <f>tblSalaries[[#This Row],[clean Salary (in local currency)]]*VLOOKUP(tblSalaries[[#This Row],[Currency]],tblXrate[#Data],2,FALSE)/1000</f>
        <v>137.5</v>
      </c>
      <c r="H1480" t="s">
        <v>397</v>
      </c>
      <c r="I1480" t="s">
        <v>20</v>
      </c>
      <c r="J1480" t="s">
        <v>15</v>
      </c>
      <c r="K1480" s="10" t="str">
        <f>VLOOKUP(tblSalaries[[#This Row],[Where do you work]],tblCountries[[Actual]:[Mapping2]],3,FALSE)</f>
        <v>USA</v>
      </c>
      <c r="L1480" t="s">
        <v>9</v>
      </c>
      <c r="M1480" t="s">
        <v>4015</v>
      </c>
      <c r="N1480" s="10" t="str">
        <f>VLOOKUP(tblSalaries[[#This Row],[Years of Experience]],Table3[#Data],2,FALSE)</f>
        <v>Missing</v>
      </c>
      <c r="O1480" s="10">
        <f>VLOOKUP(tblSalaries[[#This Row],[How many hours of a day you work on Excel]],Table8[#Data],2,FALSE)</f>
        <v>5</v>
      </c>
    </row>
    <row r="1481" spans="2:15" ht="15" customHeight="1" x14ac:dyDescent="0.2">
      <c r="B1481" t="s">
        <v>2483</v>
      </c>
      <c r="C1481" s="1">
        <v>41055.14439814815</v>
      </c>
      <c r="D1481" s="4" t="s">
        <v>584</v>
      </c>
      <c r="E1481">
        <v>1080000</v>
      </c>
      <c r="F1481" t="s">
        <v>585</v>
      </c>
      <c r="G1481" s="10">
        <f>tblSalaries[[#This Row],[clean Salary (in local currency)]]*VLOOKUP(tblSalaries[[#This Row],[Currency]],tblXrate[#Data],2,FALSE)/1000</f>
        <v>131.67552225194402</v>
      </c>
      <c r="H1481" t="s">
        <v>586</v>
      </c>
      <c r="I1481" t="s">
        <v>52</v>
      </c>
      <c r="J1481" t="s">
        <v>587</v>
      </c>
      <c r="K1481" s="10" t="str">
        <f>VLOOKUP(tblSalaries[[#This Row],[Where do you work]],tblCountries[[Actual]:[Mapping2]],3,FALSE)</f>
        <v>Africa</v>
      </c>
      <c r="L1481" t="s">
        <v>18</v>
      </c>
      <c r="M1481" t="s">
        <v>4015</v>
      </c>
      <c r="N1481" s="10" t="str">
        <f>VLOOKUP(tblSalaries[[#This Row],[Years of Experience]],Table3[#Data],2,FALSE)</f>
        <v>Missing</v>
      </c>
      <c r="O1481" s="10">
        <f>VLOOKUP(tblSalaries[[#This Row],[How many hours of a day you work on Excel]],Table8[#Data],2,FALSE)</f>
        <v>2.5</v>
      </c>
    </row>
    <row r="1482" spans="2:15" ht="15" customHeight="1" x14ac:dyDescent="0.2">
      <c r="B1482" t="s">
        <v>2259</v>
      </c>
      <c r="C1482" s="1">
        <v>41055.04619212963</v>
      </c>
      <c r="D1482" s="4">
        <v>130000</v>
      </c>
      <c r="E1482">
        <v>130000</v>
      </c>
      <c r="F1482" t="s">
        <v>6</v>
      </c>
      <c r="G1482" s="10">
        <f>tblSalaries[[#This Row],[clean Salary (in local currency)]]*VLOOKUP(tblSalaries[[#This Row],[Currency]],tblXrate[#Data],2,FALSE)/1000</f>
        <v>130</v>
      </c>
      <c r="H1482" t="s">
        <v>326</v>
      </c>
      <c r="I1482" t="s">
        <v>52</v>
      </c>
      <c r="J1482" t="s">
        <v>15</v>
      </c>
      <c r="K1482" s="10" t="str">
        <f>VLOOKUP(tblSalaries[[#This Row],[Where do you work]],tblCountries[[Actual]:[Mapping2]],3,FALSE)</f>
        <v>USA</v>
      </c>
      <c r="L1482" t="s">
        <v>9</v>
      </c>
      <c r="M1482" t="s">
        <v>4015</v>
      </c>
      <c r="N1482" s="10" t="str">
        <f>VLOOKUP(tblSalaries[[#This Row],[Years of Experience]],Table3[#Data],2,FALSE)</f>
        <v>Missing</v>
      </c>
      <c r="O1482" s="10">
        <f>VLOOKUP(tblSalaries[[#This Row],[How many hours of a day you work on Excel]],Table8[#Data],2,FALSE)</f>
        <v>5</v>
      </c>
    </row>
    <row r="1483" spans="2:15" ht="15" customHeight="1" x14ac:dyDescent="0.2">
      <c r="B1483" t="s">
        <v>2352</v>
      </c>
      <c r="C1483" s="1">
        <v>41055.070034722223</v>
      </c>
      <c r="D1483" s="4">
        <v>130000</v>
      </c>
      <c r="E1483">
        <v>130000</v>
      </c>
      <c r="F1483" t="s">
        <v>6</v>
      </c>
      <c r="G1483" s="10">
        <f>tblSalaries[[#This Row],[clean Salary (in local currency)]]*VLOOKUP(tblSalaries[[#This Row],[Currency]],tblXrate[#Data],2,FALSE)/1000</f>
        <v>130</v>
      </c>
      <c r="H1483" t="s">
        <v>433</v>
      </c>
      <c r="I1483" t="s">
        <v>279</v>
      </c>
      <c r="J1483" t="s">
        <v>15</v>
      </c>
      <c r="K1483" s="10" t="str">
        <f>VLOOKUP(tblSalaries[[#This Row],[Where do you work]],tblCountries[[Actual]:[Mapping2]],3,FALSE)</f>
        <v>USA</v>
      </c>
      <c r="L1483" t="s">
        <v>9</v>
      </c>
      <c r="M1483" t="s">
        <v>4015</v>
      </c>
      <c r="N1483" s="10" t="str">
        <f>VLOOKUP(tblSalaries[[#This Row],[Years of Experience]],Table3[#Data],2,FALSE)</f>
        <v>Missing</v>
      </c>
      <c r="O1483" s="10">
        <f>VLOOKUP(tblSalaries[[#This Row],[How many hours of a day you work on Excel]],Table8[#Data],2,FALSE)</f>
        <v>5</v>
      </c>
    </row>
    <row r="1484" spans="2:15" ht="15" customHeight="1" x14ac:dyDescent="0.2">
      <c r="B1484" t="s">
        <v>2370</v>
      </c>
      <c r="C1484" s="1">
        <v>41055.076736111114</v>
      </c>
      <c r="D1484" s="4">
        <v>130000</v>
      </c>
      <c r="E1484">
        <v>130000</v>
      </c>
      <c r="F1484" t="s">
        <v>6</v>
      </c>
      <c r="G1484" s="10">
        <f>tblSalaries[[#This Row],[clean Salary (in local currency)]]*VLOOKUP(tblSalaries[[#This Row],[Currency]],tblXrate[#Data],2,FALSE)/1000</f>
        <v>130</v>
      </c>
      <c r="H1484" t="s">
        <v>201</v>
      </c>
      <c r="I1484" t="s">
        <v>52</v>
      </c>
      <c r="J1484" t="s">
        <v>15</v>
      </c>
      <c r="K1484" s="10" t="str">
        <f>VLOOKUP(tblSalaries[[#This Row],[Where do you work]],tblCountries[[Actual]:[Mapping2]],3,FALSE)</f>
        <v>USA</v>
      </c>
      <c r="L1484" t="s">
        <v>18</v>
      </c>
      <c r="M1484" t="s">
        <v>4015</v>
      </c>
      <c r="N1484" s="10" t="str">
        <f>VLOOKUP(tblSalaries[[#This Row],[Years of Experience]],Table3[#Data],2,FALSE)</f>
        <v>Missing</v>
      </c>
      <c r="O1484" s="10">
        <f>VLOOKUP(tblSalaries[[#This Row],[How many hours of a day you work on Excel]],Table8[#Data],2,FALSE)</f>
        <v>2.5</v>
      </c>
    </row>
    <row r="1485" spans="2:15" ht="15" customHeight="1" x14ac:dyDescent="0.2">
      <c r="B1485" t="s">
        <v>2097</v>
      </c>
      <c r="C1485" s="1">
        <v>41055.027499999997</v>
      </c>
      <c r="D1485" s="4">
        <v>125000</v>
      </c>
      <c r="E1485">
        <v>125000</v>
      </c>
      <c r="F1485" t="s">
        <v>6</v>
      </c>
      <c r="G1485" s="10">
        <f>tblSalaries[[#This Row],[clean Salary (in local currency)]]*VLOOKUP(tblSalaries[[#This Row],[Currency]],tblXrate[#Data],2,FALSE)/1000</f>
        <v>125</v>
      </c>
      <c r="H1485" t="s">
        <v>149</v>
      </c>
      <c r="I1485" t="s">
        <v>4001</v>
      </c>
      <c r="J1485" t="s">
        <v>15</v>
      </c>
      <c r="K1485" s="10" t="str">
        <f>VLOOKUP(tblSalaries[[#This Row],[Where do you work]],tblCountries[[Actual]:[Mapping2]],3,FALSE)</f>
        <v>USA</v>
      </c>
      <c r="L1485" t="s">
        <v>9</v>
      </c>
      <c r="M1485" t="s">
        <v>4015</v>
      </c>
      <c r="N1485" s="10" t="str">
        <f>VLOOKUP(tblSalaries[[#This Row],[Years of Experience]],Table3[#Data],2,FALSE)</f>
        <v>Missing</v>
      </c>
      <c r="O1485" s="10">
        <f>VLOOKUP(tblSalaries[[#This Row],[How many hours of a day you work on Excel]],Table8[#Data],2,FALSE)</f>
        <v>5</v>
      </c>
    </row>
    <row r="1486" spans="2:15" ht="15" customHeight="1" x14ac:dyDescent="0.2">
      <c r="B1486" t="s">
        <v>2316</v>
      </c>
      <c r="C1486" s="1">
        <v>41055.059374999997</v>
      </c>
      <c r="D1486" s="4">
        <v>125000</v>
      </c>
      <c r="E1486">
        <v>125000</v>
      </c>
      <c r="F1486" t="s">
        <v>6</v>
      </c>
      <c r="G1486" s="10">
        <f>tblSalaries[[#This Row],[clean Salary (in local currency)]]*VLOOKUP(tblSalaries[[#This Row],[Currency]],tblXrate[#Data],2,FALSE)/1000</f>
        <v>125</v>
      </c>
      <c r="H1486" t="s">
        <v>388</v>
      </c>
      <c r="I1486" t="s">
        <v>52</v>
      </c>
      <c r="J1486" t="s">
        <v>15</v>
      </c>
      <c r="K1486" s="10" t="str">
        <f>VLOOKUP(tblSalaries[[#This Row],[Where do you work]],tblCountries[[Actual]:[Mapping2]],3,FALSE)</f>
        <v>USA</v>
      </c>
      <c r="L1486" t="s">
        <v>9</v>
      </c>
      <c r="M1486" t="s">
        <v>4015</v>
      </c>
      <c r="N1486" s="10" t="str">
        <f>VLOOKUP(tblSalaries[[#This Row],[Years of Experience]],Table3[#Data],2,FALSE)</f>
        <v>Missing</v>
      </c>
      <c r="O1486" s="10">
        <f>VLOOKUP(tblSalaries[[#This Row],[How many hours of a day you work on Excel]],Table8[#Data],2,FALSE)</f>
        <v>5</v>
      </c>
    </row>
    <row r="1487" spans="2:15" ht="15" customHeight="1" x14ac:dyDescent="0.2">
      <c r="B1487" t="s">
        <v>2461</v>
      </c>
      <c r="C1487" s="1">
        <v>41055.129351851851</v>
      </c>
      <c r="D1487" s="4">
        <v>125000</v>
      </c>
      <c r="E1487">
        <v>125000</v>
      </c>
      <c r="F1487" t="s">
        <v>6</v>
      </c>
      <c r="G1487" s="10">
        <f>tblSalaries[[#This Row],[clean Salary (in local currency)]]*VLOOKUP(tblSalaries[[#This Row],[Currency]],tblXrate[#Data],2,FALSE)/1000</f>
        <v>125</v>
      </c>
      <c r="H1487" t="s">
        <v>560</v>
      </c>
      <c r="I1487" t="s">
        <v>52</v>
      </c>
      <c r="J1487" t="s">
        <v>15</v>
      </c>
      <c r="K1487" s="10" t="str">
        <f>VLOOKUP(tblSalaries[[#This Row],[Where do you work]],tblCountries[[Actual]:[Mapping2]],3,FALSE)</f>
        <v>USA</v>
      </c>
      <c r="L1487" t="s">
        <v>18</v>
      </c>
      <c r="M1487" t="s">
        <v>4015</v>
      </c>
      <c r="N1487" s="10" t="str">
        <f>VLOOKUP(tblSalaries[[#This Row],[Years of Experience]],Table3[#Data],2,FALSE)</f>
        <v>Missing</v>
      </c>
      <c r="O1487" s="10">
        <f>VLOOKUP(tblSalaries[[#This Row],[How many hours of a day you work on Excel]],Table8[#Data],2,FALSE)</f>
        <v>2.5</v>
      </c>
    </row>
    <row r="1488" spans="2:15" ht="15" customHeight="1" x14ac:dyDescent="0.2">
      <c r="B1488" t="s">
        <v>2512</v>
      </c>
      <c r="C1488" s="1">
        <v>41055.180752314816</v>
      </c>
      <c r="D1488" s="4">
        <v>78000</v>
      </c>
      <c r="E1488">
        <v>78000</v>
      </c>
      <c r="F1488" t="s">
        <v>69</v>
      </c>
      <c r="G1488" s="10">
        <f>tblSalaries[[#This Row],[clean Salary (in local currency)]]*VLOOKUP(tblSalaries[[#This Row],[Currency]],tblXrate[#Data],2,FALSE)/1000</f>
        <v>122.94190522124816</v>
      </c>
      <c r="H1488" t="s">
        <v>616</v>
      </c>
      <c r="I1488" t="s">
        <v>20</v>
      </c>
      <c r="J1488" t="s">
        <v>71</v>
      </c>
      <c r="K1488" s="10" t="str">
        <f>VLOOKUP(tblSalaries[[#This Row],[Where do you work]],tblCountries[[Actual]:[Mapping2]],3,FALSE)</f>
        <v>UK</v>
      </c>
      <c r="L1488" t="s">
        <v>25</v>
      </c>
      <c r="M1488" t="s">
        <v>4015</v>
      </c>
      <c r="N1488" s="10" t="str">
        <f>VLOOKUP(tblSalaries[[#This Row],[Years of Experience]],Table3[#Data],2,FALSE)</f>
        <v>Missing</v>
      </c>
      <c r="O1488" s="10">
        <f>VLOOKUP(tblSalaries[[#This Row],[How many hours of a day you work on Excel]],Table8[#Data],2,FALSE)</f>
        <v>1.5</v>
      </c>
    </row>
    <row r="1489" spans="2:15" ht="15" customHeight="1" x14ac:dyDescent="0.2">
      <c r="B1489" t="s">
        <v>2090</v>
      </c>
      <c r="C1489" s="1">
        <v>41055.003993055558</v>
      </c>
      <c r="D1489" s="4">
        <v>120000</v>
      </c>
      <c r="E1489">
        <v>120000</v>
      </c>
      <c r="F1489" t="s">
        <v>6</v>
      </c>
      <c r="G1489" s="10">
        <f>tblSalaries[[#This Row],[clean Salary (in local currency)]]*VLOOKUP(tblSalaries[[#This Row],[Currency]],tblXrate[#Data],2,FALSE)/1000</f>
        <v>120</v>
      </c>
      <c r="H1489" t="s">
        <v>140</v>
      </c>
      <c r="I1489" t="s">
        <v>52</v>
      </c>
      <c r="J1489" t="s">
        <v>15</v>
      </c>
      <c r="K1489" s="10" t="str">
        <f>VLOOKUP(tblSalaries[[#This Row],[Where do you work]],tblCountries[[Actual]:[Mapping2]],3,FALSE)</f>
        <v>USA</v>
      </c>
      <c r="L1489" t="s">
        <v>9</v>
      </c>
      <c r="M1489" t="s">
        <v>4015</v>
      </c>
      <c r="N1489" s="10" t="str">
        <f>VLOOKUP(tblSalaries[[#This Row],[Years of Experience]],Table3[#Data],2,FALSE)</f>
        <v>Missing</v>
      </c>
      <c r="O1489" s="10">
        <f>VLOOKUP(tblSalaries[[#This Row],[How many hours of a day you work on Excel]],Table8[#Data],2,FALSE)</f>
        <v>5</v>
      </c>
    </row>
    <row r="1490" spans="2:15" ht="15" customHeight="1" x14ac:dyDescent="0.2">
      <c r="B1490" t="s">
        <v>2440</v>
      </c>
      <c r="C1490" s="1">
        <v>41055.111064814817</v>
      </c>
      <c r="D1490" s="4">
        <v>120000</v>
      </c>
      <c r="E1490">
        <v>120000</v>
      </c>
      <c r="F1490" t="s">
        <v>6</v>
      </c>
      <c r="G1490" s="10">
        <f>tblSalaries[[#This Row],[clean Salary (in local currency)]]*VLOOKUP(tblSalaries[[#This Row],[Currency]],tblXrate[#Data],2,FALSE)/1000</f>
        <v>120</v>
      </c>
      <c r="H1490" t="s">
        <v>139</v>
      </c>
      <c r="I1490" t="s">
        <v>4001</v>
      </c>
      <c r="J1490" t="s">
        <v>15</v>
      </c>
      <c r="K1490" s="10" t="str">
        <f>VLOOKUP(tblSalaries[[#This Row],[Where do you work]],tblCountries[[Actual]:[Mapping2]],3,FALSE)</f>
        <v>USA</v>
      </c>
      <c r="L1490" t="s">
        <v>25</v>
      </c>
      <c r="M1490" t="s">
        <v>4015</v>
      </c>
      <c r="N1490" s="10" t="str">
        <f>VLOOKUP(tblSalaries[[#This Row],[Years of Experience]],Table3[#Data],2,FALSE)</f>
        <v>Missing</v>
      </c>
      <c r="O1490" s="10">
        <f>VLOOKUP(tblSalaries[[#This Row],[How many hours of a day you work on Excel]],Table8[#Data],2,FALSE)</f>
        <v>1.5</v>
      </c>
    </row>
    <row r="1491" spans="2:15" ht="15" customHeight="1" x14ac:dyDescent="0.2">
      <c r="B1491" t="s">
        <v>2533</v>
      </c>
      <c r="C1491" s="1">
        <v>41055.220972222225</v>
      </c>
      <c r="D1491" s="4" t="s">
        <v>634</v>
      </c>
      <c r="E1491">
        <v>120000</v>
      </c>
      <c r="F1491" t="s">
        <v>6</v>
      </c>
      <c r="G1491" s="10">
        <f>tblSalaries[[#This Row],[clean Salary (in local currency)]]*VLOOKUP(tblSalaries[[#This Row],[Currency]],tblXrate[#Data],2,FALSE)/1000</f>
        <v>120</v>
      </c>
      <c r="H1491" t="s">
        <v>635</v>
      </c>
      <c r="I1491" t="s">
        <v>52</v>
      </c>
      <c r="J1491" t="s">
        <v>636</v>
      </c>
      <c r="K1491" s="10" t="str">
        <f>VLOOKUP(tblSalaries[[#This Row],[Where do you work]],tblCountries[[Actual]:[Mapping2]],3,FALSE)</f>
        <v>Australia &amp; NZ</v>
      </c>
      <c r="L1491" t="s">
        <v>18</v>
      </c>
      <c r="M1491" t="s">
        <v>4015</v>
      </c>
      <c r="N1491" s="10" t="str">
        <f>VLOOKUP(tblSalaries[[#This Row],[Years of Experience]],Table3[#Data],2,FALSE)</f>
        <v>Missing</v>
      </c>
      <c r="O1491" s="10">
        <f>VLOOKUP(tblSalaries[[#This Row],[How many hours of a day you work on Excel]],Table8[#Data],2,FALSE)</f>
        <v>2.5</v>
      </c>
    </row>
    <row r="1492" spans="2:15" ht="15" customHeight="1" x14ac:dyDescent="0.2">
      <c r="B1492" t="s">
        <v>2551</v>
      </c>
      <c r="C1492" s="1">
        <v>41055.241782407407</v>
      </c>
      <c r="D1492" s="4">
        <v>120000</v>
      </c>
      <c r="E1492">
        <v>120000</v>
      </c>
      <c r="F1492" t="s">
        <v>6</v>
      </c>
      <c r="G1492" s="10">
        <f>tblSalaries[[#This Row],[clean Salary (in local currency)]]*VLOOKUP(tblSalaries[[#This Row],[Currency]],tblXrate[#Data],2,FALSE)/1000</f>
        <v>120</v>
      </c>
      <c r="H1492" t="s">
        <v>139</v>
      </c>
      <c r="I1492" t="s">
        <v>4001</v>
      </c>
      <c r="J1492" t="s">
        <v>15</v>
      </c>
      <c r="K1492" s="10" t="str">
        <f>VLOOKUP(tblSalaries[[#This Row],[Where do you work]],tblCountries[[Actual]:[Mapping2]],3,FALSE)</f>
        <v>USA</v>
      </c>
      <c r="L1492" t="s">
        <v>9</v>
      </c>
      <c r="M1492" t="s">
        <v>4015</v>
      </c>
      <c r="N1492" s="10" t="str">
        <f>VLOOKUP(tblSalaries[[#This Row],[Years of Experience]],Table3[#Data],2,FALSE)</f>
        <v>Missing</v>
      </c>
      <c r="O1492" s="10">
        <f>VLOOKUP(tblSalaries[[#This Row],[How many hours of a day you work on Excel]],Table8[#Data],2,FALSE)</f>
        <v>5</v>
      </c>
    </row>
    <row r="1493" spans="2:15" ht="15" customHeight="1" x14ac:dyDescent="0.2">
      <c r="B1493" t="s">
        <v>2536</v>
      </c>
      <c r="C1493" s="1">
        <v>41055.224537037036</v>
      </c>
      <c r="D1493" s="4" t="s">
        <v>641</v>
      </c>
      <c r="E1493">
        <v>73000</v>
      </c>
      <c r="F1493" t="s">
        <v>69</v>
      </c>
      <c r="G1493" s="10">
        <f>tblSalaries[[#This Row],[clean Salary (in local currency)]]*VLOOKUP(tblSalaries[[#This Row],[Currency]],tblXrate[#Data],2,FALSE)/1000</f>
        <v>115.06101386091174</v>
      </c>
      <c r="H1493" t="s">
        <v>642</v>
      </c>
      <c r="I1493" t="s">
        <v>52</v>
      </c>
      <c r="J1493" t="s">
        <v>71</v>
      </c>
      <c r="K1493" s="10" t="str">
        <f>VLOOKUP(tblSalaries[[#This Row],[Where do you work]],tblCountries[[Actual]:[Mapping2]],3,FALSE)</f>
        <v>UK</v>
      </c>
      <c r="L1493" t="s">
        <v>9</v>
      </c>
      <c r="M1493" t="s">
        <v>4015</v>
      </c>
      <c r="N1493" s="10" t="str">
        <f>VLOOKUP(tblSalaries[[#This Row],[Years of Experience]],Table3[#Data],2,FALSE)</f>
        <v>Missing</v>
      </c>
      <c r="O1493" s="10">
        <f>VLOOKUP(tblSalaries[[#This Row],[How many hours of a day you work on Excel]],Table8[#Data],2,FALSE)</f>
        <v>5</v>
      </c>
    </row>
    <row r="1494" spans="2:15" ht="15" customHeight="1" x14ac:dyDescent="0.2">
      <c r="B1494" t="s">
        <v>2418</v>
      </c>
      <c r="C1494" s="1">
        <v>41055.095578703702</v>
      </c>
      <c r="D1494" s="4" t="s">
        <v>505</v>
      </c>
      <c r="E1494">
        <v>115000</v>
      </c>
      <c r="F1494" t="s">
        <v>6</v>
      </c>
      <c r="G1494" s="10">
        <f>tblSalaries[[#This Row],[clean Salary (in local currency)]]*VLOOKUP(tblSalaries[[#This Row],[Currency]],tblXrate[#Data],2,FALSE)/1000</f>
        <v>115</v>
      </c>
      <c r="H1494" t="s">
        <v>356</v>
      </c>
      <c r="I1494" t="s">
        <v>356</v>
      </c>
      <c r="J1494" t="s">
        <v>15</v>
      </c>
      <c r="K1494" s="10" t="str">
        <f>VLOOKUP(tblSalaries[[#This Row],[Where do you work]],tblCountries[[Actual]:[Mapping2]],3,FALSE)</f>
        <v>USA</v>
      </c>
      <c r="L1494" t="s">
        <v>18</v>
      </c>
      <c r="M1494" t="s">
        <v>4015</v>
      </c>
      <c r="N1494" s="10" t="str">
        <f>VLOOKUP(tblSalaries[[#This Row],[Years of Experience]],Table3[#Data],2,FALSE)</f>
        <v>Missing</v>
      </c>
      <c r="O1494" s="10">
        <f>VLOOKUP(tblSalaries[[#This Row],[How many hours of a day you work on Excel]],Table8[#Data],2,FALSE)</f>
        <v>2.5</v>
      </c>
    </row>
    <row r="1495" spans="2:15" ht="15" customHeight="1" x14ac:dyDescent="0.2">
      <c r="B1495" t="s">
        <v>2234</v>
      </c>
      <c r="C1495" s="1">
        <v>41055.041076388887</v>
      </c>
      <c r="D1495" s="4">
        <v>114000</v>
      </c>
      <c r="E1495">
        <v>114000</v>
      </c>
      <c r="F1495" t="s">
        <v>6</v>
      </c>
      <c r="G1495" s="10">
        <f>tblSalaries[[#This Row],[clean Salary (in local currency)]]*VLOOKUP(tblSalaries[[#This Row],[Currency]],tblXrate[#Data],2,FALSE)/1000</f>
        <v>114</v>
      </c>
      <c r="H1495" t="s">
        <v>139</v>
      </c>
      <c r="I1495" t="s">
        <v>4001</v>
      </c>
      <c r="J1495" t="s">
        <v>15</v>
      </c>
      <c r="K1495" s="10" t="str">
        <f>VLOOKUP(tblSalaries[[#This Row],[Where do you work]],tblCountries[[Actual]:[Mapping2]],3,FALSE)</f>
        <v>USA</v>
      </c>
      <c r="L1495" t="s">
        <v>18</v>
      </c>
      <c r="M1495" t="s">
        <v>4015</v>
      </c>
      <c r="N1495" s="10" t="str">
        <f>VLOOKUP(tblSalaries[[#This Row],[Years of Experience]],Table3[#Data],2,FALSE)</f>
        <v>Missing</v>
      </c>
      <c r="O1495" s="10">
        <f>VLOOKUP(tblSalaries[[#This Row],[How many hours of a day you work on Excel]],Table8[#Data],2,FALSE)</f>
        <v>2.5</v>
      </c>
    </row>
    <row r="1496" spans="2:15" ht="15" customHeight="1" x14ac:dyDescent="0.2">
      <c r="B1496" t="s">
        <v>2186</v>
      </c>
      <c r="C1496" s="1">
        <v>41055.034710648149</v>
      </c>
      <c r="D1496" s="4">
        <v>111680</v>
      </c>
      <c r="E1496">
        <v>111680</v>
      </c>
      <c r="F1496" t="s">
        <v>6</v>
      </c>
      <c r="G1496" s="10">
        <f>tblSalaries[[#This Row],[clean Salary (in local currency)]]*VLOOKUP(tblSalaries[[#This Row],[Currency]],tblXrate[#Data],2,FALSE)/1000</f>
        <v>111.68</v>
      </c>
      <c r="H1496" t="s">
        <v>252</v>
      </c>
      <c r="I1496" t="s">
        <v>20</v>
      </c>
      <c r="J1496" t="s">
        <v>15</v>
      </c>
      <c r="K1496" s="10" t="str">
        <f>VLOOKUP(tblSalaries[[#This Row],[Where do you work]],tblCountries[[Actual]:[Mapping2]],3,FALSE)</f>
        <v>USA</v>
      </c>
      <c r="L1496" t="s">
        <v>18</v>
      </c>
      <c r="M1496" t="s">
        <v>4015</v>
      </c>
      <c r="N1496" s="10" t="str">
        <f>VLOOKUP(tblSalaries[[#This Row],[Years of Experience]],Table3[#Data],2,FALSE)</f>
        <v>Missing</v>
      </c>
      <c r="O1496" s="10">
        <f>VLOOKUP(tblSalaries[[#This Row],[How many hours of a day you work on Excel]],Table8[#Data],2,FALSE)</f>
        <v>2.5</v>
      </c>
    </row>
    <row r="1497" spans="2:15" ht="15" customHeight="1" x14ac:dyDescent="0.2">
      <c r="B1497" t="s">
        <v>2139</v>
      </c>
      <c r="C1497" s="1">
        <v>41055.029895833337</v>
      </c>
      <c r="D1497" s="4">
        <v>70000</v>
      </c>
      <c r="E1497">
        <v>70000</v>
      </c>
      <c r="F1497" t="s">
        <v>69</v>
      </c>
      <c r="G1497" s="10">
        <f>tblSalaries[[#This Row],[clean Salary (in local currency)]]*VLOOKUP(tblSalaries[[#This Row],[Currency]],tblXrate[#Data],2,FALSE)/1000</f>
        <v>110.3324790447099</v>
      </c>
      <c r="H1497" t="s">
        <v>201</v>
      </c>
      <c r="I1497" t="s">
        <v>52</v>
      </c>
      <c r="J1497" t="s">
        <v>71</v>
      </c>
      <c r="K1497" s="10" t="str">
        <f>VLOOKUP(tblSalaries[[#This Row],[Where do you work]],tblCountries[[Actual]:[Mapping2]],3,FALSE)</f>
        <v>UK</v>
      </c>
      <c r="L1497" t="s">
        <v>18</v>
      </c>
      <c r="M1497" t="s">
        <v>4015</v>
      </c>
      <c r="N1497" s="10" t="str">
        <f>VLOOKUP(tblSalaries[[#This Row],[Years of Experience]],Table3[#Data],2,FALSE)</f>
        <v>Missing</v>
      </c>
      <c r="O1497" s="10">
        <f>VLOOKUP(tblSalaries[[#This Row],[How many hours of a day you work on Excel]],Table8[#Data],2,FALSE)</f>
        <v>2.5</v>
      </c>
    </row>
    <row r="1498" spans="2:15" ht="15" customHeight="1" x14ac:dyDescent="0.2">
      <c r="B1498" t="s">
        <v>2093</v>
      </c>
      <c r="C1498" s="1">
        <v>41055.010613425926</v>
      </c>
      <c r="D1498" s="4">
        <v>110000</v>
      </c>
      <c r="E1498">
        <v>110000</v>
      </c>
      <c r="F1498" t="s">
        <v>6</v>
      </c>
      <c r="G1498" s="10">
        <f>tblSalaries[[#This Row],[clean Salary (in local currency)]]*VLOOKUP(tblSalaries[[#This Row],[Currency]],tblXrate[#Data],2,FALSE)/1000</f>
        <v>110</v>
      </c>
      <c r="H1498" t="s">
        <v>144</v>
      </c>
      <c r="I1498" t="s">
        <v>279</v>
      </c>
      <c r="J1498" t="s">
        <v>15</v>
      </c>
      <c r="K1498" s="10" t="str">
        <f>VLOOKUP(tblSalaries[[#This Row],[Where do you work]],tblCountries[[Actual]:[Mapping2]],3,FALSE)</f>
        <v>USA</v>
      </c>
      <c r="L1498" t="s">
        <v>18</v>
      </c>
      <c r="M1498" t="s">
        <v>4015</v>
      </c>
      <c r="N1498" s="10" t="str">
        <f>VLOOKUP(tblSalaries[[#This Row],[Years of Experience]],Table3[#Data],2,FALSE)</f>
        <v>Missing</v>
      </c>
      <c r="O1498" s="10">
        <f>VLOOKUP(tblSalaries[[#This Row],[How many hours of a day you work on Excel]],Table8[#Data],2,FALSE)</f>
        <v>2.5</v>
      </c>
    </row>
    <row r="1499" spans="2:15" ht="15" customHeight="1" x14ac:dyDescent="0.2">
      <c r="B1499" t="s">
        <v>2482</v>
      </c>
      <c r="C1499" s="1">
        <v>41055.143020833333</v>
      </c>
      <c r="D1499" s="4">
        <v>110000</v>
      </c>
      <c r="E1499">
        <v>110000</v>
      </c>
      <c r="F1499" t="s">
        <v>6</v>
      </c>
      <c r="G1499" s="10">
        <f>tblSalaries[[#This Row],[clean Salary (in local currency)]]*VLOOKUP(tblSalaries[[#This Row],[Currency]],tblXrate[#Data],2,FALSE)/1000</f>
        <v>110</v>
      </c>
      <c r="H1499" t="s">
        <v>582</v>
      </c>
      <c r="I1499" t="s">
        <v>310</v>
      </c>
      <c r="J1499" t="s">
        <v>583</v>
      </c>
      <c r="K1499" s="10" t="str">
        <f>VLOOKUP(tblSalaries[[#This Row],[Where do you work]],tblCountries[[Actual]:[Mapping2]],3,FALSE)</f>
        <v>EU</v>
      </c>
      <c r="L1499" t="s">
        <v>18</v>
      </c>
      <c r="M1499" t="s">
        <v>4015</v>
      </c>
      <c r="N1499" s="10" t="str">
        <f>VLOOKUP(tblSalaries[[#This Row],[Years of Experience]],Table3[#Data],2,FALSE)</f>
        <v>Missing</v>
      </c>
      <c r="O1499" s="10">
        <f>VLOOKUP(tblSalaries[[#This Row],[How many hours of a day you work on Excel]],Table8[#Data],2,FALSE)</f>
        <v>2.5</v>
      </c>
    </row>
    <row r="1500" spans="2:15" ht="15" customHeight="1" x14ac:dyDescent="0.2">
      <c r="B1500" t="s">
        <v>2446</v>
      </c>
      <c r="C1500" s="1">
        <v>41055.117037037038</v>
      </c>
      <c r="D1500" s="4">
        <v>110000</v>
      </c>
      <c r="E1500">
        <v>110000</v>
      </c>
      <c r="F1500" t="s">
        <v>86</v>
      </c>
      <c r="G1500" s="10">
        <f>tblSalaries[[#This Row],[clean Salary (in local currency)]]*VLOOKUP(tblSalaries[[#This Row],[Currency]],tblXrate[#Data],2,FALSE)/1000</f>
        <v>108.16976753333596</v>
      </c>
      <c r="H1500" t="s">
        <v>540</v>
      </c>
      <c r="I1500" t="s">
        <v>488</v>
      </c>
      <c r="J1500" t="s">
        <v>541</v>
      </c>
      <c r="K1500" s="10" t="str">
        <f>VLOOKUP(tblSalaries[[#This Row],[Where do you work]],tblCountries[[Actual]:[Mapping2]],3,FALSE)</f>
        <v>Canada</v>
      </c>
      <c r="L1500" t="s">
        <v>18</v>
      </c>
      <c r="M1500" t="s">
        <v>4015</v>
      </c>
      <c r="N1500" s="10" t="str">
        <f>VLOOKUP(tblSalaries[[#This Row],[Years of Experience]],Table3[#Data],2,FALSE)</f>
        <v>Missing</v>
      </c>
      <c r="O1500" s="10">
        <f>VLOOKUP(tblSalaries[[#This Row],[How many hours of a day you work on Excel]],Table8[#Data],2,FALSE)</f>
        <v>2.5</v>
      </c>
    </row>
    <row r="1501" spans="2:15" ht="15" customHeight="1" x14ac:dyDescent="0.2">
      <c r="B1501" t="s">
        <v>2211</v>
      </c>
      <c r="C1501" s="1">
        <v>41055.037685185183</v>
      </c>
      <c r="D1501" s="4">
        <v>108160</v>
      </c>
      <c r="E1501">
        <v>108160</v>
      </c>
      <c r="F1501" t="s">
        <v>6</v>
      </c>
      <c r="G1501" s="10">
        <f>tblSalaries[[#This Row],[clean Salary (in local currency)]]*VLOOKUP(tblSalaries[[#This Row],[Currency]],tblXrate[#Data],2,FALSE)/1000</f>
        <v>108.16</v>
      </c>
      <c r="H1501" t="s">
        <v>282</v>
      </c>
      <c r="I1501" t="s">
        <v>20</v>
      </c>
      <c r="J1501" t="s">
        <v>15</v>
      </c>
      <c r="K1501" s="10" t="str">
        <f>VLOOKUP(tblSalaries[[#This Row],[Where do you work]],tblCountries[[Actual]:[Mapping2]],3,FALSE)</f>
        <v>USA</v>
      </c>
      <c r="L1501" t="s">
        <v>9</v>
      </c>
      <c r="M1501" t="s">
        <v>4015</v>
      </c>
      <c r="N1501" s="10" t="str">
        <f>VLOOKUP(tblSalaries[[#This Row],[Years of Experience]],Table3[#Data],2,FALSE)</f>
        <v>Missing</v>
      </c>
      <c r="O1501" s="10">
        <f>VLOOKUP(tblSalaries[[#This Row],[How many hours of a day you work on Excel]],Table8[#Data],2,FALSE)</f>
        <v>5</v>
      </c>
    </row>
    <row r="1502" spans="2:15" ht="15" customHeight="1" x14ac:dyDescent="0.2">
      <c r="B1502" t="s">
        <v>2333</v>
      </c>
      <c r="C1502" s="1">
        <v>41055.06386574074</v>
      </c>
      <c r="D1502" s="4">
        <v>108000</v>
      </c>
      <c r="E1502">
        <v>108000</v>
      </c>
      <c r="F1502" t="s">
        <v>6</v>
      </c>
      <c r="G1502" s="10">
        <f>tblSalaries[[#This Row],[clean Salary (in local currency)]]*VLOOKUP(tblSalaries[[#This Row],[Currency]],tblXrate[#Data],2,FALSE)/1000</f>
        <v>108</v>
      </c>
      <c r="H1502" t="s">
        <v>408</v>
      </c>
      <c r="I1502" t="s">
        <v>52</v>
      </c>
      <c r="J1502" t="s">
        <v>15</v>
      </c>
      <c r="K1502" s="10" t="str">
        <f>VLOOKUP(tblSalaries[[#This Row],[Where do you work]],tblCountries[[Actual]:[Mapping2]],3,FALSE)</f>
        <v>USA</v>
      </c>
      <c r="L1502" t="s">
        <v>18</v>
      </c>
      <c r="M1502" t="s">
        <v>4015</v>
      </c>
      <c r="N1502" s="10" t="str">
        <f>VLOOKUP(tblSalaries[[#This Row],[Years of Experience]],Table3[#Data],2,FALSE)</f>
        <v>Missing</v>
      </c>
      <c r="O1502" s="10">
        <f>VLOOKUP(tblSalaries[[#This Row],[How many hours of a day you work on Excel]],Table8[#Data],2,FALSE)</f>
        <v>2.5</v>
      </c>
    </row>
    <row r="1503" spans="2:15" ht="15" customHeight="1" x14ac:dyDescent="0.2">
      <c r="B1503" t="s">
        <v>2494</v>
      </c>
      <c r="C1503" s="1">
        <v>41055.158819444441</v>
      </c>
      <c r="D1503" s="4" t="s">
        <v>596</v>
      </c>
      <c r="E1503">
        <v>108000</v>
      </c>
      <c r="F1503" t="s">
        <v>6</v>
      </c>
      <c r="G1503" s="10">
        <f>tblSalaries[[#This Row],[clean Salary (in local currency)]]*VLOOKUP(tblSalaries[[#This Row],[Currency]],tblXrate[#Data],2,FALSE)/1000</f>
        <v>108</v>
      </c>
      <c r="H1503" t="s">
        <v>52</v>
      </c>
      <c r="I1503" t="s">
        <v>52</v>
      </c>
      <c r="J1503" t="s">
        <v>583</v>
      </c>
      <c r="K1503" s="10" t="str">
        <f>VLOOKUP(tblSalaries[[#This Row],[Where do you work]],tblCountries[[Actual]:[Mapping2]],3,FALSE)</f>
        <v>EU</v>
      </c>
      <c r="L1503" t="s">
        <v>9</v>
      </c>
      <c r="M1503" t="s">
        <v>4015</v>
      </c>
      <c r="N1503" s="10" t="str">
        <f>VLOOKUP(tblSalaries[[#This Row],[Years of Experience]],Table3[#Data],2,FALSE)</f>
        <v>Missing</v>
      </c>
      <c r="O1503" s="10">
        <f>VLOOKUP(tblSalaries[[#This Row],[How many hours of a day you work on Excel]],Table8[#Data],2,FALSE)</f>
        <v>5</v>
      </c>
    </row>
    <row r="1504" spans="2:15" ht="15" customHeight="1" x14ac:dyDescent="0.2">
      <c r="B1504" t="s">
        <v>2025</v>
      </c>
      <c r="C1504" s="1">
        <v>41054.173738425925</v>
      </c>
      <c r="D1504" s="4">
        <v>107000</v>
      </c>
      <c r="E1504">
        <v>107000</v>
      </c>
      <c r="F1504" t="s">
        <v>6</v>
      </c>
      <c r="G1504" s="10">
        <f>tblSalaries[[#This Row],[clean Salary (in local currency)]]*VLOOKUP(tblSalaries[[#This Row],[Currency]],tblXrate[#Data],2,FALSE)/1000</f>
        <v>107</v>
      </c>
      <c r="H1504" t="s">
        <v>45</v>
      </c>
      <c r="I1504" t="s">
        <v>52</v>
      </c>
      <c r="J1504" t="s">
        <v>46</v>
      </c>
      <c r="K1504" s="10" t="str">
        <f>VLOOKUP(tblSalaries[[#This Row],[Where do you work]],tblCountries[[Actual]:[Mapping2]],3,FALSE)</f>
        <v>EU</v>
      </c>
      <c r="L1504" t="s">
        <v>9</v>
      </c>
      <c r="M1504" t="s">
        <v>4015</v>
      </c>
      <c r="N1504" s="10" t="str">
        <f>VLOOKUP(tblSalaries[[#This Row],[Years of Experience]],Table3[#Data],2,FALSE)</f>
        <v>Missing</v>
      </c>
      <c r="O1504" s="10">
        <f>VLOOKUP(tblSalaries[[#This Row],[How many hours of a day you work on Excel]],Table8[#Data],2,FALSE)</f>
        <v>5</v>
      </c>
    </row>
    <row r="1505" spans="2:15" ht="15" customHeight="1" x14ac:dyDescent="0.2">
      <c r="B1505" t="s">
        <v>2171</v>
      </c>
      <c r="C1505" s="1">
        <v>41055.033217592594</v>
      </c>
      <c r="D1505" s="4">
        <v>107000</v>
      </c>
      <c r="E1505">
        <v>107000</v>
      </c>
      <c r="F1505" t="s">
        <v>86</v>
      </c>
      <c r="G1505" s="10">
        <f>tblSalaries[[#This Row],[clean Salary (in local currency)]]*VLOOKUP(tblSalaries[[#This Row],[Currency]],tblXrate[#Data],2,FALSE)/1000</f>
        <v>105.21968296424497</v>
      </c>
      <c r="H1505" t="s">
        <v>236</v>
      </c>
      <c r="I1505" t="s">
        <v>52</v>
      </c>
      <c r="J1505" t="s">
        <v>88</v>
      </c>
      <c r="K1505" s="10" t="str">
        <f>VLOOKUP(tblSalaries[[#This Row],[Where do you work]],tblCountries[[Actual]:[Mapping2]],3,FALSE)</f>
        <v>Canada</v>
      </c>
      <c r="L1505" t="s">
        <v>18</v>
      </c>
      <c r="M1505" t="s">
        <v>4015</v>
      </c>
      <c r="N1505" s="10" t="str">
        <f>VLOOKUP(tblSalaries[[#This Row],[Years of Experience]],Table3[#Data],2,FALSE)</f>
        <v>Missing</v>
      </c>
      <c r="O1505" s="10">
        <f>VLOOKUP(tblSalaries[[#This Row],[How many hours of a day you work on Excel]],Table8[#Data],2,FALSE)</f>
        <v>2.5</v>
      </c>
    </row>
    <row r="1506" spans="2:15" ht="15" customHeight="1" x14ac:dyDescent="0.2">
      <c r="B1506" t="s">
        <v>2419</v>
      </c>
      <c r="C1506" s="1">
        <v>41055.095868055556</v>
      </c>
      <c r="D1506" s="4" t="s">
        <v>506</v>
      </c>
      <c r="E1506">
        <v>66000</v>
      </c>
      <c r="F1506" t="s">
        <v>69</v>
      </c>
      <c r="G1506" s="10">
        <f>tblSalaries[[#This Row],[clean Salary (in local currency)]]*VLOOKUP(tblSalaries[[#This Row],[Currency]],tblXrate[#Data],2,FALSE)/1000</f>
        <v>104.02776595644075</v>
      </c>
      <c r="H1506" t="s">
        <v>507</v>
      </c>
      <c r="I1506" t="s">
        <v>52</v>
      </c>
      <c r="J1506" t="s">
        <v>71</v>
      </c>
      <c r="K1506" s="10" t="str">
        <f>VLOOKUP(tblSalaries[[#This Row],[Where do you work]],tblCountries[[Actual]:[Mapping2]],3,FALSE)</f>
        <v>UK</v>
      </c>
      <c r="L1506" t="s">
        <v>25</v>
      </c>
      <c r="M1506" t="s">
        <v>4015</v>
      </c>
      <c r="N1506" s="10" t="str">
        <f>VLOOKUP(tblSalaries[[#This Row],[Years of Experience]],Table3[#Data],2,FALSE)</f>
        <v>Missing</v>
      </c>
      <c r="O1506" s="10">
        <f>VLOOKUP(tblSalaries[[#This Row],[How many hours of a day you work on Excel]],Table8[#Data],2,FALSE)</f>
        <v>1.5</v>
      </c>
    </row>
    <row r="1507" spans="2:15" ht="15" customHeight="1" x14ac:dyDescent="0.2">
      <c r="B1507" t="s">
        <v>2148</v>
      </c>
      <c r="C1507" s="1">
        <v>41055.030428240738</v>
      </c>
      <c r="D1507" s="4">
        <v>104000</v>
      </c>
      <c r="E1507">
        <v>104000</v>
      </c>
      <c r="F1507" t="s">
        <v>6</v>
      </c>
      <c r="G1507" s="10">
        <f>tblSalaries[[#This Row],[clean Salary (in local currency)]]*VLOOKUP(tblSalaries[[#This Row],[Currency]],tblXrate[#Data],2,FALSE)/1000</f>
        <v>104</v>
      </c>
      <c r="H1507" t="s">
        <v>212</v>
      </c>
      <c r="I1507" t="s">
        <v>4001</v>
      </c>
      <c r="J1507" t="s">
        <v>15</v>
      </c>
      <c r="K1507" s="10" t="str">
        <f>VLOOKUP(tblSalaries[[#This Row],[Where do you work]],tblCountries[[Actual]:[Mapping2]],3,FALSE)</f>
        <v>USA</v>
      </c>
      <c r="L1507" t="s">
        <v>18</v>
      </c>
      <c r="M1507" t="s">
        <v>4015</v>
      </c>
      <c r="N1507" s="10" t="str">
        <f>VLOOKUP(tblSalaries[[#This Row],[Years of Experience]],Table3[#Data],2,FALSE)</f>
        <v>Missing</v>
      </c>
      <c r="O1507" s="10">
        <f>VLOOKUP(tblSalaries[[#This Row],[How many hours of a day you work on Excel]],Table8[#Data],2,FALSE)</f>
        <v>2.5</v>
      </c>
    </row>
    <row r="1508" spans="2:15" ht="15" customHeight="1" x14ac:dyDescent="0.2">
      <c r="B1508" t="s">
        <v>2523</v>
      </c>
      <c r="C1508" s="1">
        <v>41055.197523148148</v>
      </c>
      <c r="D1508" s="4">
        <v>104000</v>
      </c>
      <c r="E1508">
        <v>104000</v>
      </c>
      <c r="F1508" t="s">
        <v>6</v>
      </c>
      <c r="G1508" s="10">
        <f>tblSalaries[[#This Row],[clean Salary (in local currency)]]*VLOOKUP(tblSalaries[[#This Row],[Currency]],tblXrate[#Data],2,FALSE)/1000</f>
        <v>104</v>
      </c>
      <c r="H1508" t="s">
        <v>624</v>
      </c>
      <c r="I1508" t="s">
        <v>20</v>
      </c>
      <c r="J1508" t="s">
        <v>15</v>
      </c>
      <c r="K1508" s="10" t="str">
        <f>VLOOKUP(tblSalaries[[#This Row],[Where do you work]],tblCountries[[Actual]:[Mapping2]],3,FALSE)</f>
        <v>USA</v>
      </c>
      <c r="L1508" t="s">
        <v>9</v>
      </c>
      <c r="M1508" t="s">
        <v>4015</v>
      </c>
      <c r="N1508" s="10" t="str">
        <f>VLOOKUP(tblSalaries[[#This Row],[Years of Experience]],Table3[#Data],2,FALSE)</f>
        <v>Missing</v>
      </c>
      <c r="O1508" s="10">
        <f>VLOOKUP(tblSalaries[[#This Row],[How many hours of a day you work on Excel]],Table8[#Data],2,FALSE)</f>
        <v>5</v>
      </c>
    </row>
    <row r="1509" spans="2:15" ht="15" customHeight="1" x14ac:dyDescent="0.2">
      <c r="B1509" t="s">
        <v>2272</v>
      </c>
      <c r="C1509" s="1">
        <v>41055.04828703704</v>
      </c>
      <c r="D1509" s="4">
        <v>103000</v>
      </c>
      <c r="E1509">
        <v>103000</v>
      </c>
      <c r="F1509" t="s">
        <v>6</v>
      </c>
      <c r="G1509" s="10">
        <f>tblSalaries[[#This Row],[clean Salary (in local currency)]]*VLOOKUP(tblSalaries[[#This Row],[Currency]],tblXrate[#Data],2,FALSE)/1000</f>
        <v>103</v>
      </c>
      <c r="H1509" t="s">
        <v>341</v>
      </c>
      <c r="I1509" t="s">
        <v>4001</v>
      </c>
      <c r="J1509" t="s">
        <v>15</v>
      </c>
      <c r="K1509" s="10" t="str">
        <f>VLOOKUP(tblSalaries[[#This Row],[Where do you work]],tblCountries[[Actual]:[Mapping2]],3,FALSE)</f>
        <v>USA</v>
      </c>
      <c r="L1509" t="s">
        <v>18</v>
      </c>
      <c r="M1509" t="s">
        <v>4015</v>
      </c>
      <c r="N1509" s="10" t="str">
        <f>VLOOKUP(tblSalaries[[#This Row],[Years of Experience]],Table3[#Data],2,FALSE)</f>
        <v>Missing</v>
      </c>
      <c r="O1509" s="10">
        <f>VLOOKUP(tblSalaries[[#This Row],[How many hours of a day you work on Excel]],Table8[#Data],2,FALSE)</f>
        <v>2.5</v>
      </c>
    </row>
    <row r="1510" spans="2:15" ht="15" customHeight="1" x14ac:dyDescent="0.2">
      <c r="B1510" t="s">
        <v>2433</v>
      </c>
      <c r="C1510" s="1">
        <v>41055.106365740743</v>
      </c>
      <c r="D1510" s="4" t="s">
        <v>524</v>
      </c>
      <c r="E1510">
        <v>65000</v>
      </c>
      <c r="F1510" t="s">
        <v>69</v>
      </c>
      <c r="G1510" s="10">
        <f>tblSalaries[[#This Row],[clean Salary (in local currency)]]*VLOOKUP(tblSalaries[[#This Row],[Currency]],tblXrate[#Data],2,FALSE)/1000</f>
        <v>102.45158768437348</v>
      </c>
      <c r="H1510" t="s">
        <v>181</v>
      </c>
      <c r="I1510" t="s">
        <v>488</v>
      </c>
      <c r="J1510" t="s">
        <v>71</v>
      </c>
      <c r="K1510" s="10" t="str">
        <f>VLOOKUP(tblSalaries[[#This Row],[Where do you work]],tblCountries[[Actual]:[Mapping2]],3,FALSE)</f>
        <v>UK</v>
      </c>
      <c r="L1510" t="s">
        <v>18</v>
      </c>
      <c r="M1510" t="s">
        <v>4015</v>
      </c>
      <c r="N1510" s="10" t="str">
        <f>VLOOKUP(tblSalaries[[#This Row],[Years of Experience]],Table3[#Data],2,FALSE)</f>
        <v>Missing</v>
      </c>
      <c r="O1510" s="10">
        <f>VLOOKUP(tblSalaries[[#This Row],[How many hours of a day you work on Excel]],Table8[#Data],2,FALSE)</f>
        <v>2.5</v>
      </c>
    </row>
    <row r="1511" spans="2:15" ht="15" customHeight="1" x14ac:dyDescent="0.2">
      <c r="B1511" t="s">
        <v>2079</v>
      </c>
      <c r="C1511" s="1">
        <v>41054.957696759258</v>
      </c>
      <c r="D1511" s="4" t="s">
        <v>123</v>
      </c>
      <c r="E1511">
        <v>100000</v>
      </c>
      <c r="F1511" t="s">
        <v>82</v>
      </c>
      <c r="G1511" s="10">
        <f>tblSalaries[[#This Row],[clean Salary (in local currency)]]*VLOOKUP(tblSalaries[[#This Row],[Currency]],tblXrate[#Data],2,FALSE)/1000</f>
        <v>101.99096564026357</v>
      </c>
      <c r="H1511" t="s">
        <v>124</v>
      </c>
      <c r="I1511" t="s">
        <v>52</v>
      </c>
      <c r="J1511" t="s">
        <v>84</v>
      </c>
      <c r="K1511" s="10" t="str">
        <f>VLOOKUP(tblSalaries[[#This Row],[Where do you work]],tblCountries[[Actual]:[Mapping2]],3,FALSE)</f>
        <v>Australia &amp; NZ</v>
      </c>
      <c r="L1511" t="s">
        <v>9</v>
      </c>
      <c r="M1511" t="s">
        <v>4015</v>
      </c>
      <c r="N1511" s="10" t="str">
        <f>VLOOKUP(tblSalaries[[#This Row],[Years of Experience]],Table3[#Data],2,FALSE)</f>
        <v>Missing</v>
      </c>
      <c r="O1511" s="10">
        <f>VLOOKUP(tblSalaries[[#This Row],[How many hours of a day you work on Excel]],Table8[#Data],2,FALSE)</f>
        <v>5</v>
      </c>
    </row>
    <row r="1512" spans="2:15" ht="15" customHeight="1" x14ac:dyDescent="0.2">
      <c r="B1512" t="s">
        <v>2076</v>
      </c>
      <c r="C1512" s="1">
        <v>41054.324305555558</v>
      </c>
      <c r="D1512" s="4">
        <v>100000</v>
      </c>
      <c r="E1512">
        <v>100000</v>
      </c>
      <c r="F1512" t="s">
        <v>6</v>
      </c>
      <c r="G1512" s="10">
        <f>tblSalaries[[#This Row],[clean Salary (in local currency)]]*VLOOKUP(tblSalaries[[#This Row],[Currency]],tblXrate[#Data],2,FALSE)/1000</f>
        <v>100</v>
      </c>
      <c r="H1512" t="s">
        <v>119</v>
      </c>
      <c r="I1512" t="s">
        <v>52</v>
      </c>
      <c r="J1512" t="s">
        <v>120</v>
      </c>
      <c r="K1512" s="10" t="str">
        <f>VLOOKUP(tblSalaries[[#This Row],[Where do you work]],tblCountries[[Actual]:[Mapping2]],3,FALSE)</f>
        <v>Africa</v>
      </c>
      <c r="L1512" t="s">
        <v>9</v>
      </c>
      <c r="M1512" t="s">
        <v>4015</v>
      </c>
      <c r="N1512" s="10" t="str">
        <f>VLOOKUP(tblSalaries[[#This Row],[Years of Experience]],Table3[#Data],2,FALSE)</f>
        <v>Missing</v>
      </c>
      <c r="O1512" s="10">
        <f>VLOOKUP(tblSalaries[[#This Row],[How many hours of a day you work on Excel]],Table8[#Data],2,FALSE)</f>
        <v>5</v>
      </c>
    </row>
    <row r="1513" spans="2:15" ht="15" customHeight="1" x14ac:dyDescent="0.2">
      <c r="B1513" t="s">
        <v>2217</v>
      </c>
      <c r="C1513" s="1">
        <v>41055.038263888891</v>
      </c>
      <c r="D1513" s="4">
        <v>100000</v>
      </c>
      <c r="E1513">
        <v>100000</v>
      </c>
      <c r="F1513" t="s">
        <v>6</v>
      </c>
      <c r="G1513" s="10">
        <f>tblSalaries[[#This Row],[clean Salary (in local currency)]]*VLOOKUP(tblSalaries[[#This Row],[Currency]],tblXrate[#Data],2,FALSE)/1000</f>
        <v>100</v>
      </c>
      <c r="H1513" t="s">
        <v>287</v>
      </c>
      <c r="I1513" t="s">
        <v>4001</v>
      </c>
      <c r="J1513" t="s">
        <v>15</v>
      </c>
      <c r="K1513" s="10" t="str">
        <f>VLOOKUP(tblSalaries[[#This Row],[Where do you work]],tblCountries[[Actual]:[Mapping2]],3,FALSE)</f>
        <v>USA</v>
      </c>
      <c r="L1513" t="s">
        <v>9</v>
      </c>
      <c r="M1513" t="s">
        <v>4015</v>
      </c>
      <c r="N1513" s="10" t="str">
        <f>VLOOKUP(tblSalaries[[#This Row],[Years of Experience]],Table3[#Data],2,FALSE)</f>
        <v>Missing</v>
      </c>
      <c r="O1513" s="10">
        <f>VLOOKUP(tblSalaries[[#This Row],[How many hours of a day you work on Excel]],Table8[#Data],2,FALSE)</f>
        <v>5</v>
      </c>
    </row>
    <row r="1514" spans="2:15" ht="15" customHeight="1" x14ac:dyDescent="0.2">
      <c r="B1514" t="s">
        <v>2347</v>
      </c>
      <c r="C1514" s="1">
        <v>41055.068645833337</v>
      </c>
      <c r="D1514" s="4" t="s">
        <v>426</v>
      </c>
      <c r="E1514">
        <v>100000</v>
      </c>
      <c r="F1514" t="s">
        <v>6</v>
      </c>
      <c r="G1514" s="10">
        <f>tblSalaries[[#This Row],[clean Salary (in local currency)]]*VLOOKUP(tblSalaries[[#This Row],[Currency]],tblXrate[#Data],2,FALSE)/1000</f>
        <v>100</v>
      </c>
      <c r="H1514" t="s">
        <v>427</v>
      </c>
      <c r="I1514" t="s">
        <v>20</v>
      </c>
      <c r="J1514" t="s">
        <v>71</v>
      </c>
      <c r="K1514" s="10" t="str">
        <f>VLOOKUP(tblSalaries[[#This Row],[Where do you work]],tblCountries[[Actual]:[Mapping2]],3,FALSE)</f>
        <v>UK</v>
      </c>
      <c r="L1514" t="s">
        <v>9</v>
      </c>
      <c r="M1514" t="s">
        <v>4015</v>
      </c>
      <c r="N1514" s="10" t="str">
        <f>VLOOKUP(tblSalaries[[#This Row],[Years of Experience]],Table3[#Data],2,FALSE)</f>
        <v>Missing</v>
      </c>
      <c r="O1514" s="10">
        <f>VLOOKUP(tblSalaries[[#This Row],[How many hours of a day you work on Excel]],Table8[#Data],2,FALSE)</f>
        <v>5</v>
      </c>
    </row>
    <row r="1515" spans="2:15" ht="15" customHeight="1" x14ac:dyDescent="0.2">
      <c r="B1515" t="s">
        <v>2503</v>
      </c>
      <c r="C1515" s="1">
        <v>41055.170231481483</v>
      </c>
      <c r="D1515" s="4">
        <v>100000</v>
      </c>
      <c r="E1515">
        <v>100000</v>
      </c>
      <c r="F1515" t="s">
        <v>6</v>
      </c>
      <c r="G1515" s="10">
        <f>tblSalaries[[#This Row],[clean Salary (in local currency)]]*VLOOKUP(tblSalaries[[#This Row],[Currency]],tblXrate[#Data],2,FALSE)/1000</f>
        <v>100</v>
      </c>
      <c r="H1515" t="s">
        <v>20</v>
      </c>
      <c r="I1515" t="s">
        <v>20</v>
      </c>
      <c r="J1515" t="s">
        <v>15</v>
      </c>
      <c r="K1515" s="10" t="str">
        <f>VLOOKUP(tblSalaries[[#This Row],[Where do you work]],tblCountries[[Actual]:[Mapping2]],3,FALSE)</f>
        <v>USA</v>
      </c>
      <c r="L1515" t="s">
        <v>9</v>
      </c>
      <c r="M1515" t="s">
        <v>4015</v>
      </c>
      <c r="N1515" s="10" t="str">
        <f>VLOOKUP(tblSalaries[[#This Row],[Years of Experience]],Table3[#Data],2,FALSE)</f>
        <v>Missing</v>
      </c>
      <c r="O1515" s="10">
        <f>VLOOKUP(tblSalaries[[#This Row],[How many hours of a day you work on Excel]],Table8[#Data],2,FALSE)</f>
        <v>5</v>
      </c>
    </row>
    <row r="1516" spans="2:15" ht="15" customHeight="1" x14ac:dyDescent="0.2">
      <c r="B1516" t="s">
        <v>2522</v>
      </c>
      <c r="C1516" s="1">
        <v>41055.195370370369</v>
      </c>
      <c r="D1516" s="4">
        <v>100000</v>
      </c>
      <c r="E1516">
        <v>100000</v>
      </c>
      <c r="F1516" t="s">
        <v>6</v>
      </c>
      <c r="G1516" s="10">
        <f>tblSalaries[[#This Row],[clean Salary (in local currency)]]*VLOOKUP(tblSalaries[[#This Row],[Currency]],tblXrate[#Data],2,FALSE)/1000</f>
        <v>100</v>
      </c>
      <c r="H1516" t="s">
        <v>139</v>
      </c>
      <c r="I1516" t="s">
        <v>4001</v>
      </c>
      <c r="J1516" t="s">
        <v>15</v>
      </c>
      <c r="K1516" s="10" t="str">
        <f>VLOOKUP(tblSalaries[[#This Row],[Where do you work]],tblCountries[[Actual]:[Mapping2]],3,FALSE)</f>
        <v>USA</v>
      </c>
      <c r="L1516" t="s">
        <v>18</v>
      </c>
      <c r="M1516" t="s">
        <v>4015</v>
      </c>
      <c r="N1516" s="10" t="str">
        <f>VLOOKUP(tblSalaries[[#This Row],[Years of Experience]],Table3[#Data],2,FALSE)</f>
        <v>Missing</v>
      </c>
      <c r="O1516" s="10">
        <f>VLOOKUP(tblSalaries[[#This Row],[How many hours of a day you work on Excel]],Table8[#Data],2,FALSE)</f>
        <v>2.5</v>
      </c>
    </row>
    <row r="1517" spans="2:15" ht="15" customHeight="1" x14ac:dyDescent="0.2">
      <c r="B1517" t="s">
        <v>2394</v>
      </c>
      <c r="C1517" s="1">
        <v>41055.084745370368</v>
      </c>
      <c r="D1517" s="4" t="s">
        <v>477</v>
      </c>
      <c r="E1517">
        <v>99147</v>
      </c>
      <c r="F1517" t="s">
        <v>6</v>
      </c>
      <c r="G1517" s="10">
        <f>tblSalaries[[#This Row],[clean Salary (in local currency)]]*VLOOKUP(tblSalaries[[#This Row],[Currency]],tblXrate[#Data],2,FALSE)/1000</f>
        <v>99.147000000000006</v>
      </c>
      <c r="H1517" t="s">
        <v>478</v>
      </c>
      <c r="I1517" t="s">
        <v>67</v>
      </c>
      <c r="J1517" t="s">
        <v>65</v>
      </c>
      <c r="K1517" s="10" t="str">
        <f>VLOOKUP(tblSalaries[[#This Row],[Where do you work]],tblCountries[[Actual]:[Mapping2]],3,FALSE)</f>
        <v>Russia &amp; CEE</v>
      </c>
      <c r="L1517" t="s">
        <v>9</v>
      </c>
      <c r="M1517" t="s">
        <v>4015</v>
      </c>
      <c r="N1517" s="10" t="str">
        <f>VLOOKUP(tblSalaries[[#This Row],[Years of Experience]],Table3[#Data],2,FALSE)</f>
        <v>Missing</v>
      </c>
      <c r="O1517" s="10">
        <f>VLOOKUP(tblSalaries[[#This Row],[How many hours of a day you work on Excel]],Table8[#Data],2,FALSE)</f>
        <v>5</v>
      </c>
    </row>
    <row r="1518" spans="2:15" ht="15" customHeight="1" x14ac:dyDescent="0.2">
      <c r="B1518" t="s">
        <v>2202</v>
      </c>
      <c r="C1518" s="1">
        <v>41055.036539351851</v>
      </c>
      <c r="D1518" s="4" t="s">
        <v>268</v>
      </c>
      <c r="E1518">
        <v>99000</v>
      </c>
      <c r="F1518" t="s">
        <v>6</v>
      </c>
      <c r="G1518" s="10">
        <f>tblSalaries[[#This Row],[clean Salary (in local currency)]]*VLOOKUP(tblSalaries[[#This Row],[Currency]],tblXrate[#Data],2,FALSE)/1000</f>
        <v>99</v>
      </c>
      <c r="H1518" t="s">
        <v>269</v>
      </c>
      <c r="I1518" t="s">
        <v>488</v>
      </c>
      <c r="J1518" t="s">
        <v>15</v>
      </c>
      <c r="K1518" s="10" t="str">
        <f>VLOOKUP(tblSalaries[[#This Row],[Where do you work]],tblCountries[[Actual]:[Mapping2]],3,FALSE)</f>
        <v>USA</v>
      </c>
      <c r="L1518" t="s">
        <v>9</v>
      </c>
      <c r="M1518" t="s">
        <v>4015</v>
      </c>
      <c r="N1518" s="10" t="str">
        <f>VLOOKUP(tblSalaries[[#This Row],[Years of Experience]],Table3[#Data],2,FALSE)</f>
        <v>Missing</v>
      </c>
      <c r="O1518" s="10">
        <f>VLOOKUP(tblSalaries[[#This Row],[How many hours of a day you work on Excel]],Table8[#Data],2,FALSE)</f>
        <v>5</v>
      </c>
    </row>
    <row r="1519" spans="2:15" ht="15" customHeight="1" x14ac:dyDescent="0.2">
      <c r="B1519" t="s">
        <v>2277</v>
      </c>
      <c r="C1519" s="1">
        <v>41055.049247685187</v>
      </c>
      <c r="D1519" s="4">
        <v>99000</v>
      </c>
      <c r="E1519">
        <v>99000</v>
      </c>
      <c r="F1519" t="s">
        <v>6</v>
      </c>
      <c r="G1519" s="10">
        <f>tblSalaries[[#This Row],[clean Salary (in local currency)]]*VLOOKUP(tblSalaries[[#This Row],[Currency]],tblXrate[#Data],2,FALSE)/1000</f>
        <v>99</v>
      </c>
      <c r="H1519" t="s">
        <v>207</v>
      </c>
      <c r="I1519" t="s">
        <v>20</v>
      </c>
      <c r="J1519" t="s">
        <v>15</v>
      </c>
      <c r="K1519" s="10" t="str">
        <f>VLOOKUP(tblSalaries[[#This Row],[Where do you work]],tblCountries[[Actual]:[Mapping2]],3,FALSE)</f>
        <v>USA</v>
      </c>
      <c r="L1519" t="s">
        <v>18</v>
      </c>
      <c r="M1519" t="s">
        <v>4015</v>
      </c>
      <c r="N1519" s="10" t="str">
        <f>VLOOKUP(tblSalaries[[#This Row],[Years of Experience]],Table3[#Data],2,FALSE)</f>
        <v>Missing</v>
      </c>
      <c r="O1519" s="10">
        <f>VLOOKUP(tblSalaries[[#This Row],[How many hours of a day you work on Excel]],Table8[#Data],2,FALSE)</f>
        <v>2.5</v>
      </c>
    </row>
    <row r="1520" spans="2:15" ht="15" customHeight="1" x14ac:dyDescent="0.2">
      <c r="B1520" t="s">
        <v>2241</v>
      </c>
      <c r="C1520" s="1">
        <v>41055.043171296296</v>
      </c>
      <c r="D1520" s="4">
        <v>100000</v>
      </c>
      <c r="E1520">
        <v>100000</v>
      </c>
      <c r="F1520" t="s">
        <v>86</v>
      </c>
      <c r="G1520" s="10">
        <f>tblSalaries[[#This Row],[clean Salary (in local currency)]]*VLOOKUP(tblSalaries[[#This Row],[Currency]],tblXrate[#Data],2,FALSE)/1000</f>
        <v>98.336152303032691</v>
      </c>
      <c r="H1520" t="s">
        <v>312</v>
      </c>
      <c r="I1520" t="s">
        <v>52</v>
      </c>
      <c r="J1520" t="s">
        <v>88</v>
      </c>
      <c r="K1520" s="10" t="str">
        <f>VLOOKUP(tblSalaries[[#This Row],[Where do you work]],tblCountries[[Actual]:[Mapping2]],3,FALSE)</f>
        <v>Canada</v>
      </c>
      <c r="L1520" t="s">
        <v>18</v>
      </c>
      <c r="M1520" t="s">
        <v>4015</v>
      </c>
      <c r="N1520" s="10" t="str">
        <f>VLOOKUP(tblSalaries[[#This Row],[Years of Experience]],Table3[#Data],2,FALSE)</f>
        <v>Missing</v>
      </c>
      <c r="O1520" s="10">
        <f>VLOOKUP(tblSalaries[[#This Row],[How many hours of a day you work on Excel]],Table8[#Data],2,FALSE)</f>
        <v>2.5</v>
      </c>
    </row>
    <row r="1521" spans="2:15" ht="15" customHeight="1" x14ac:dyDescent="0.2">
      <c r="B1521" t="s">
        <v>2030</v>
      </c>
      <c r="C1521" s="1">
        <v>41054.183472222219</v>
      </c>
      <c r="D1521" s="4">
        <v>96000</v>
      </c>
      <c r="E1521">
        <v>96000</v>
      </c>
      <c r="F1521" t="s">
        <v>6</v>
      </c>
      <c r="G1521" s="10">
        <f>tblSalaries[[#This Row],[clean Salary (in local currency)]]*VLOOKUP(tblSalaries[[#This Row],[Currency]],tblXrate[#Data],2,FALSE)/1000</f>
        <v>96</v>
      </c>
      <c r="H1521" t="s">
        <v>20</v>
      </c>
      <c r="I1521" t="s">
        <v>20</v>
      </c>
      <c r="J1521" t="s">
        <v>15</v>
      </c>
      <c r="K1521" s="10" t="str">
        <f>VLOOKUP(tblSalaries[[#This Row],[Where do you work]],tblCountries[[Actual]:[Mapping2]],3,FALSE)</f>
        <v>USA</v>
      </c>
      <c r="L1521" t="s">
        <v>18</v>
      </c>
      <c r="M1521" t="s">
        <v>4015</v>
      </c>
      <c r="N1521" s="10" t="str">
        <f>VLOOKUP(tblSalaries[[#This Row],[Years of Experience]],Table3[#Data],2,FALSE)</f>
        <v>Missing</v>
      </c>
      <c r="O1521" s="10">
        <f>VLOOKUP(tblSalaries[[#This Row],[How many hours of a day you work on Excel]],Table8[#Data],2,FALSE)</f>
        <v>2.5</v>
      </c>
    </row>
    <row r="1522" spans="2:15" ht="15" customHeight="1" x14ac:dyDescent="0.2">
      <c r="B1522" t="s">
        <v>2157</v>
      </c>
      <c r="C1522" s="1">
        <v>41055.031238425923</v>
      </c>
      <c r="D1522" s="4">
        <v>96000</v>
      </c>
      <c r="E1522">
        <v>96000</v>
      </c>
      <c r="F1522" t="s">
        <v>6</v>
      </c>
      <c r="G1522" s="10">
        <f>tblSalaries[[#This Row],[clean Salary (in local currency)]]*VLOOKUP(tblSalaries[[#This Row],[Currency]],tblXrate[#Data],2,FALSE)/1000</f>
        <v>96</v>
      </c>
      <c r="H1522" t="s">
        <v>221</v>
      </c>
      <c r="I1522" t="s">
        <v>20</v>
      </c>
      <c r="J1522" t="s">
        <v>15</v>
      </c>
      <c r="K1522" s="10" t="str">
        <f>VLOOKUP(tblSalaries[[#This Row],[Where do you work]],tblCountries[[Actual]:[Mapping2]],3,FALSE)</f>
        <v>USA</v>
      </c>
      <c r="L1522" t="s">
        <v>9</v>
      </c>
      <c r="M1522" t="s">
        <v>4015</v>
      </c>
      <c r="N1522" s="10" t="str">
        <f>VLOOKUP(tblSalaries[[#This Row],[Years of Experience]],Table3[#Data],2,FALSE)</f>
        <v>Missing</v>
      </c>
      <c r="O1522" s="10">
        <f>VLOOKUP(tblSalaries[[#This Row],[How many hours of a day you work on Excel]],Table8[#Data],2,FALSE)</f>
        <v>5</v>
      </c>
    </row>
    <row r="1523" spans="2:15" ht="15" customHeight="1" x14ac:dyDescent="0.2">
      <c r="B1523" t="s">
        <v>2198</v>
      </c>
      <c r="C1523" s="1">
        <v>41055.036099537036</v>
      </c>
      <c r="D1523" s="4">
        <v>96000</v>
      </c>
      <c r="E1523">
        <v>96000</v>
      </c>
      <c r="F1523" t="s">
        <v>6</v>
      </c>
      <c r="G1523" s="10">
        <f>tblSalaries[[#This Row],[clean Salary (in local currency)]]*VLOOKUP(tblSalaries[[#This Row],[Currency]],tblXrate[#Data],2,FALSE)/1000</f>
        <v>96</v>
      </c>
      <c r="H1523" t="s">
        <v>265</v>
      </c>
      <c r="I1523" t="s">
        <v>67</v>
      </c>
      <c r="J1523" t="s">
        <v>15</v>
      </c>
      <c r="K1523" s="10" t="str">
        <f>VLOOKUP(tblSalaries[[#This Row],[Where do you work]],tblCountries[[Actual]:[Mapping2]],3,FALSE)</f>
        <v>USA</v>
      </c>
      <c r="L1523" t="s">
        <v>18</v>
      </c>
      <c r="M1523" t="s">
        <v>4015</v>
      </c>
      <c r="N1523" s="10" t="str">
        <f>VLOOKUP(tblSalaries[[#This Row],[Years of Experience]],Table3[#Data],2,FALSE)</f>
        <v>Missing</v>
      </c>
      <c r="O1523" s="10">
        <f>VLOOKUP(tblSalaries[[#This Row],[How many hours of a day you work on Excel]],Table8[#Data],2,FALSE)</f>
        <v>2.5</v>
      </c>
    </row>
    <row r="1524" spans="2:15" ht="15" customHeight="1" x14ac:dyDescent="0.2">
      <c r="B1524" t="s">
        <v>2251</v>
      </c>
      <c r="C1524" s="1">
        <v>41055.044594907406</v>
      </c>
      <c r="D1524" s="4" t="s">
        <v>319</v>
      </c>
      <c r="E1524">
        <v>96000</v>
      </c>
      <c r="F1524" t="s">
        <v>6</v>
      </c>
      <c r="G1524" s="10">
        <f>tblSalaries[[#This Row],[clean Salary (in local currency)]]*VLOOKUP(tblSalaries[[#This Row],[Currency]],tblXrate[#Data],2,FALSE)/1000</f>
        <v>96</v>
      </c>
      <c r="H1524" t="s">
        <v>320</v>
      </c>
      <c r="I1524" t="s">
        <v>356</v>
      </c>
      <c r="J1524" t="s">
        <v>75</v>
      </c>
      <c r="K1524" s="10" t="str">
        <f>VLOOKUP(tblSalaries[[#This Row],[Where do you work]],tblCountries[[Actual]:[Mapping2]],3,FALSE)</f>
        <v>EU</v>
      </c>
      <c r="L1524" t="s">
        <v>18</v>
      </c>
      <c r="M1524" t="s">
        <v>4015</v>
      </c>
      <c r="N1524" s="10" t="str">
        <f>VLOOKUP(tblSalaries[[#This Row],[Years of Experience]],Table3[#Data],2,FALSE)</f>
        <v>Missing</v>
      </c>
      <c r="O1524" s="10">
        <f>VLOOKUP(tblSalaries[[#This Row],[How many hours of a day you work on Excel]],Table8[#Data],2,FALSE)</f>
        <v>2.5</v>
      </c>
    </row>
    <row r="1525" spans="2:15" ht="15" customHeight="1" x14ac:dyDescent="0.2">
      <c r="B1525" t="s">
        <v>2101</v>
      </c>
      <c r="C1525" s="1">
        <v>41055.028009259258</v>
      </c>
      <c r="D1525" s="4">
        <v>95000</v>
      </c>
      <c r="E1525">
        <v>95000</v>
      </c>
      <c r="F1525" t="s">
        <v>6</v>
      </c>
      <c r="G1525" s="10">
        <f>tblSalaries[[#This Row],[clean Salary (in local currency)]]*VLOOKUP(tblSalaries[[#This Row],[Currency]],tblXrate[#Data],2,FALSE)/1000</f>
        <v>95</v>
      </c>
      <c r="H1525" t="s">
        <v>29</v>
      </c>
      <c r="I1525" t="s">
        <v>4001</v>
      </c>
      <c r="J1525" t="s">
        <v>15</v>
      </c>
      <c r="K1525" s="10" t="str">
        <f>VLOOKUP(tblSalaries[[#This Row],[Where do you work]],tblCountries[[Actual]:[Mapping2]],3,FALSE)</f>
        <v>USA</v>
      </c>
      <c r="L1525" t="s">
        <v>9</v>
      </c>
      <c r="M1525" t="s">
        <v>4015</v>
      </c>
      <c r="N1525" s="10" t="str">
        <f>VLOOKUP(tblSalaries[[#This Row],[Years of Experience]],Table3[#Data],2,FALSE)</f>
        <v>Missing</v>
      </c>
      <c r="O1525" s="10">
        <f>VLOOKUP(tblSalaries[[#This Row],[How many hours of a day you work on Excel]],Table8[#Data],2,FALSE)</f>
        <v>5</v>
      </c>
    </row>
    <row r="1526" spans="2:15" ht="15" customHeight="1" x14ac:dyDescent="0.2">
      <c r="B1526" t="s">
        <v>2235</v>
      </c>
      <c r="C1526" s="1">
        <v>41055.041284722225</v>
      </c>
      <c r="D1526" s="4">
        <v>95000</v>
      </c>
      <c r="E1526">
        <v>95000</v>
      </c>
      <c r="F1526" t="s">
        <v>6</v>
      </c>
      <c r="G1526" s="10">
        <f>tblSalaries[[#This Row],[clean Salary (in local currency)]]*VLOOKUP(tblSalaries[[#This Row],[Currency]],tblXrate[#Data],2,FALSE)/1000</f>
        <v>95</v>
      </c>
      <c r="H1526" t="s">
        <v>305</v>
      </c>
      <c r="I1526" t="s">
        <v>4001</v>
      </c>
      <c r="J1526" t="s">
        <v>15</v>
      </c>
      <c r="K1526" s="10" t="str">
        <f>VLOOKUP(tblSalaries[[#This Row],[Where do you work]],tblCountries[[Actual]:[Mapping2]],3,FALSE)</f>
        <v>USA</v>
      </c>
      <c r="L1526" t="s">
        <v>9</v>
      </c>
      <c r="M1526" t="s">
        <v>4015</v>
      </c>
      <c r="N1526" s="10" t="str">
        <f>VLOOKUP(tblSalaries[[#This Row],[Years of Experience]],Table3[#Data],2,FALSE)</f>
        <v>Missing</v>
      </c>
      <c r="O1526" s="10">
        <f>VLOOKUP(tblSalaries[[#This Row],[How many hours of a day you work on Excel]],Table8[#Data],2,FALSE)</f>
        <v>5</v>
      </c>
    </row>
    <row r="1527" spans="2:15" ht="15" customHeight="1" x14ac:dyDescent="0.2">
      <c r="B1527" t="s">
        <v>2346</v>
      </c>
      <c r="C1527" s="1">
        <v>41055.068124999998</v>
      </c>
      <c r="D1527" s="4">
        <v>95000</v>
      </c>
      <c r="E1527">
        <v>95000</v>
      </c>
      <c r="F1527" t="s">
        <v>6</v>
      </c>
      <c r="G1527" s="10">
        <f>tblSalaries[[#This Row],[clean Salary (in local currency)]]*VLOOKUP(tblSalaries[[#This Row],[Currency]],tblXrate[#Data],2,FALSE)/1000</f>
        <v>95</v>
      </c>
      <c r="H1527" t="s">
        <v>424</v>
      </c>
      <c r="I1527" t="s">
        <v>20</v>
      </c>
      <c r="J1527" t="s">
        <v>15</v>
      </c>
      <c r="K1527" s="10" t="str">
        <f>VLOOKUP(tblSalaries[[#This Row],[Where do you work]],tblCountries[[Actual]:[Mapping2]],3,FALSE)</f>
        <v>USA</v>
      </c>
      <c r="L1527" t="s">
        <v>9</v>
      </c>
      <c r="M1527" t="s">
        <v>4015</v>
      </c>
      <c r="N1527" s="10" t="str">
        <f>VLOOKUP(tblSalaries[[#This Row],[Years of Experience]],Table3[#Data],2,FALSE)</f>
        <v>Missing</v>
      </c>
      <c r="O1527" s="10">
        <f>VLOOKUP(tblSalaries[[#This Row],[How many hours of a day you work on Excel]],Table8[#Data],2,FALSE)</f>
        <v>5</v>
      </c>
    </row>
    <row r="1528" spans="2:15" ht="15" customHeight="1" x14ac:dyDescent="0.2">
      <c r="B1528" t="s">
        <v>2529</v>
      </c>
      <c r="C1528" s="1">
        <v>41055.211678240739</v>
      </c>
      <c r="D1528" s="4">
        <v>95000</v>
      </c>
      <c r="E1528">
        <v>95000</v>
      </c>
      <c r="F1528" t="s">
        <v>6</v>
      </c>
      <c r="G1528" s="10">
        <f>tblSalaries[[#This Row],[clean Salary (in local currency)]]*VLOOKUP(tblSalaries[[#This Row],[Currency]],tblXrate[#Data],2,FALSE)/1000</f>
        <v>95</v>
      </c>
      <c r="H1528" t="s">
        <v>631</v>
      </c>
      <c r="I1528" t="s">
        <v>356</v>
      </c>
      <c r="J1528" t="s">
        <v>15</v>
      </c>
      <c r="K1528" s="10" t="str">
        <f>VLOOKUP(tblSalaries[[#This Row],[Where do you work]],tblCountries[[Actual]:[Mapping2]],3,FALSE)</f>
        <v>USA</v>
      </c>
      <c r="L1528" t="s">
        <v>9</v>
      </c>
      <c r="M1528" t="s">
        <v>4015</v>
      </c>
      <c r="N1528" s="10" t="str">
        <f>VLOOKUP(tblSalaries[[#This Row],[Years of Experience]],Table3[#Data],2,FALSE)</f>
        <v>Missing</v>
      </c>
      <c r="O1528" s="10">
        <f>VLOOKUP(tblSalaries[[#This Row],[How many hours of a day you work on Excel]],Table8[#Data],2,FALSE)</f>
        <v>5</v>
      </c>
    </row>
    <row r="1529" spans="2:15" ht="15" customHeight="1" x14ac:dyDescent="0.2">
      <c r="B1529" t="s">
        <v>2534</v>
      </c>
      <c r="C1529" s="1">
        <v>41055.221145833333</v>
      </c>
      <c r="D1529" s="4" t="s">
        <v>637</v>
      </c>
      <c r="E1529">
        <v>95000</v>
      </c>
      <c r="F1529" t="s">
        <v>6</v>
      </c>
      <c r="G1529" s="10">
        <f>tblSalaries[[#This Row],[clean Salary (in local currency)]]*VLOOKUP(tblSalaries[[#This Row],[Currency]],tblXrate[#Data],2,FALSE)/1000</f>
        <v>95</v>
      </c>
      <c r="H1529" t="s">
        <v>638</v>
      </c>
      <c r="I1529" t="s">
        <v>4001</v>
      </c>
      <c r="J1529" t="s">
        <v>639</v>
      </c>
      <c r="K1529" s="10" t="str">
        <f>VLOOKUP(tblSalaries[[#This Row],[Where do you work]],tblCountries[[Actual]:[Mapping2]],3,FALSE)</f>
        <v>Sou&amp;Cen America</v>
      </c>
      <c r="L1529" t="s">
        <v>18</v>
      </c>
      <c r="M1529" t="s">
        <v>4015</v>
      </c>
      <c r="N1529" s="10" t="str">
        <f>VLOOKUP(tblSalaries[[#This Row],[Years of Experience]],Table3[#Data],2,FALSE)</f>
        <v>Missing</v>
      </c>
      <c r="O1529" s="10">
        <f>VLOOKUP(tblSalaries[[#This Row],[How many hours of a day you work on Excel]],Table8[#Data],2,FALSE)</f>
        <v>2.5</v>
      </c>
    </row>
    <row r="1530" spans="2:15" ht="15" customHeight="1" x14ac:dyDescent="0.2">
      <c r="B1530" t="s">
        <v>2380</v>
      </c>
      <c r="C1530" s="1">
        <v>41055.08216435185</v>
      </c>
      <c r="D1530" s="4" t="s">
        <v>330</v>
      </c>
      <c r="E1530">
        <v>60000</v>
      </c>
      <c r="F1530" t="s">
        <v>69</v>
      </c>
      <c r="G1530" s="10">
        <f>tblSalaries[[#This Row],[clean Salary (in local currency)]]*VLOOKUP(tblSalaries[[#This Row],[Currency]],tblXrate[#Data],2,FALSE)/1000</f>
        <v>94.570696324037058</v>
      </c>
      <c r="H1530" t="s">
        <v>461</v>
      </c>
      <c r="I1530" t="s">
        <v>4001</v>
      </c>
      <c r="J1530" t="s">
        <v>71</v>
      </c>
      <c r="K1530" s="10" t="str">
        <f>VLOOKUP(tblSalaries[[#This Row],[Where do you work]],tblCountries[[Actual]:[Mapping2]],3,FALSE)</f>
        <v>UK</v>
      </c>
      <c r="L1530" t="s">
        <v>18</v>
      </c>
      <c r="M1530" t="s">
        <v>4015</v>
      </c>
      <c r="N1530" s="10" t="str">
        <f>VLOOKUP(tblSalaries[[#This Row],[Years of Experience]],Table3[#Data],2,FALSE)</f>
        <v>Missing</v>
      </c>
      <c r="O1530" s="10">
        <f>VLOOKUP(tblSalaries[[#This Row],[How many hours of a day you work on Excel]],Table8[#Data],2,FALSE)</f>
        <v>2.5</v>
      </c>
    </row>
    <row r="1531" spans="2:15" ht="15" customHeight="1" x14ac:dyDescent="0.2">
      <c r="B1531" t="s">
        <v>2450</v>
      </c>
      <c r="C1531" s="1">
        <v>41055.120694444442</v>
      </c>
      <c r="D1531" s="4" t="s">
        <v>330</v>
      </c>
      <c r="E1531">
        <v>60000</v>
      </c>
      <c r="F1531" t="s">
        <v>69</v>
      </c>
      <c r="G1531" s="10">
        <f>tblSalaries[[#This Row],[clean Salary (in local currency)]]*VLOOKUP(tblSalaries[[#This Row],[Currency]],tblXrate[#Data],2,FALSE)/1000</f>
        <v>94.570696324037058</v>
      </c>
      <c r="H1531" t="s">
        <v>325</v>
      </c>
      <c r="I1531" t="s">
        <v>356</v>
      </c>
      <c r="J1531" t="s">
        <v>71</v>
      </c>
      <c r="K1531" s="10" t="str">
        <f>VLOOKUP(tblSalaries[[#This Row],[Where do you work]],tblCountries[[Actual]:[Mapping2]],3,FALSE)</f>
        <v>UK</v>
      </c>
      <c r="L1531" t="s">
        <v>9</v>
      </c>
      <c r="M1531" t="s">
        <v>4015</v>
      </c>
      <c r="N1531" s="10" t="str">
        <f>VLOOKUP(tblSalaries[[#This Row],[Years of Experience]],Table3[#Data],2,FALSE)</f>
        <v>Missing</v>
      </c>
      <c r="O1531" s="10">
        <f>VLOOKUP(tblSalaries[[#This Row],[How many hours of a day you work on Excel]],Table8[#Data],2,FALSE)</f>
        <v>5</v>
      </c>
    </row>
    <row r="1532" spans="2:15" ht="15" customHeight="1" x14ac:dyDescent="0.2">
      <c r="B1532" t="s">
        <v>2484</v>
      </c>
      <c r="C1532" s="1">
        <v>41055.146319444444</v>
      </c>
      <c r="D1532" s="4" t="s">
        <v>588</v>
      </c>
      <c r="E1532">
        <v>59000</v>
      </c>
      <c r="F1532" t="s">
        <v>69</v>
      </c>
      <c r="G1532" s="10">
        <f>tblSalaries[[#This Row],[clean Salary (in local currency)]]*VLOOKUP(tblSalaries[[#This Row],[Currency]],tblXrate[#Data],2,FALSE)/1000</f>
        <v>92.994518051969763</v>
      </c>
      <c r="H1532" t="s">
        <v>589</v>
      </c>
      <c r="I1532" t="s">
        <v>356</v>
      </c>
      <c r="J1532" t="s">
        <v>71</v>
      </c>
      <c r="K1532" s="10" t="str">
        <f>VLOOKUP(tblSalaries[[#This Row],[Where do you work]],tblCountries[[Actual]:[Mapping2]],3,FALSE)</f>
        <v>UK</v>
      </c>
      <c r="L1532" t="s">
        <v>18</v>
      </c>
      <c r="M1532" t="s">
        <v>4015</v>
      </c>
      <c r="N1532" s="10" t="str">
        <f>VLOOKUP(tblSalaries[[#This Row],[Years of Experience]],Table3[#Data],2,FALSE)</f>
        <v>Missing</v>
      </c>
      <c r="O1532" s="10">
        <f>VLOOKUP(tblSalaries[[#This Row],[How many hours of a day you work on Excel]],Table8[#Data],2,FALSE)</f>
        <v>2.5</v>
      </c>
    </row>
    <row r="1533" spans="2:15" ht="15" customHeight="1" x14ac:dyDescent="0.2">
      <c r="B1533" t="s">
        <v>2151</v>
      </c>
      <c r="C1533" s="1">
        <v>41055.030729166669</v>
      </c>
      <c r="D1533" s="4">
        <v>92000</v>
      </c>
      <c r="E1533">
        <v>92000</v>
      </c>
      <c r="F1533" t="s">
        <v>6</v>
      </c>
      <c r="G1533" s="10">
        <f>tblSalaries[[#This Row],[clean Salary (in local currency)]]*VLOOKUP(tblSalaries[[#This Row],[Currency]],tblXrate[#Data],2,FALSE)/1000</f>
        <v>92</v>
      </c>
      <c r="H1533" t="s">
        <v>215</v>
      </c>
      <c r="I1533" t="s">
        <v>20</v>
      </c>
      <c r="J1533" t="s">
        <v>15</v>
      </c>
      <c r="K1533" s="10" t="str">
        <f>VLOOKUP(tblSalaries[[#This Row],[Where do you work]],tblCountries[[Actual]:[Mapping2]],3,FALSE)</f>
        <v>USA</v>
      </c>
      <c r="L1533" t="s">
        <v>9</v>
      </c>
      <c r="M1533" t="s">
        <v>4015</v>
      </c>
      <c r="N1533" s="10" t="str">
        <f>VLOOKUP(tblSalaries[[#This Row],[Years of Experience]],Table3[#Data],2,FALSE)</f>
        <v>Missing</v>
      </c>
      <c r="O1533" s="10">
        <f>VLOOKUP(tblSalaries[[#This Row],[How many hours of a day you work on Excel]],Table8[#Data],2,FALSE)</f>
        <v>5</v>
      </c>
    </row>
    <row r="1534" spans="2:15" ht="15" customHeight="1" x14ac:dyDescent="0.2">
      <c r="B1534" t="s">
        <v>2181</v>
      </c>
      <c r="C1534" s="1">
        <v>41055.034236111111</v>
      </c>
      <c r="D1534" s="4">
        <v>92000</v>
      </c>
      <c r="E1534">
        <v>92000</v>
      </c>
      <c r="F1534" t="s">
        <v>6</v>
      </c>
      <c r="G1534" s="10">
        <f>tblSalaries[[#This Row],[clean Salary (in local currency)]]*VLOOKUP(tblSalaries[[#This Row],[Currency]],tblXrate[#Data],2,FALSE)/1000</f>
        <v>92</v>
      </c>
      <c r="H1534" t="s">
        <v>248</v>
      </c>
      <c r="I1534" t="s">
        <v>279</v>
      </c>
      <c r="J1534" t="s">
        <v>15</v>
      </c>
      <c r="K1534" s="10" t="str">
        <f>VLOOKUP(tblSalaries[[#This Row],[Where do you work]],tblCountries[[Actual]:[Mapping2]],3,FALSE)</f>
        <v>USA</v>
      </c>
      <c r="L1534" t="s">
        <v>9</v>
      </c>
      <c r="M1534" t="s">
        <v>4015</v>
      </c>
      <c r="N1534" s="10" t="str">
        <f>VLOOKUP(tblSalaries[[#This Row],[Years of Experience]],Table3[#Data],2,FALSE)</f>
        <v>Missing</v>
      </c>
      <c r="O1534" s="10">
        <f>VLOOKUP(tblSalaries[[#This Row],[How many hours of a day you work on Excel]],Table8[#Data],2,FALSE)</f>
        <v>5</v>
      </c>
    </row>
    <row r="1535" spans="2:15" ht="15" customHeight="1" x14ac:dyDescent="0.2">
      <c r="B1535" t="s">
        <v>2331</v>
      </c>
      <c r="C1535" s="1">
        <v>41055.06349537037</v>
      </c>
      <c r="D1535" s="4">
        <v>92000</v>
      </c>
      <c r="E1535">
        <v>92000</v>
      </c>
      <c r="F1535" t="s">
        <v>6</v>
      </c>
      <c r="G1535" s="10">
        <f>tblSalaries[[#This Row],[clean Salary (in local currency)]]*VLOOKUP(tblSalaries[[#This Row],[Currency]],tblXrate[#Data],2,FALSE)/1000</f>
        <v>92</v>
      </c>
      <c r="H1535" t="s">
        <v>405</v>
      </c>
      <c r="I1535" t="s">
        <v>52</v>
      </c>
      <c r="J1535" t="s">
        <v>15</v>
      </c>
      <c r="K1535" s="10" t="str">
        <f>VLOOKUP(tblSalaries[[#This Row],[Where do you work]],tblCountries[[Actual]:[Mapping2]],3,FALSE)</f>
        <v>USA</v>
      </c>
      <c r="L1535" t="s">
        <v>9</v>
      </c>
      <c r="M1535" t="s">
        <v>4015</v>
      </c>
      <c r="N1535" s="10" t="str">
        <f>VLOOKUP(tblSalaries[[#This Row],[Years of Experience]],Table3[#Data],2,FALSE)</f>
        <v>Missing</v>
      </c>
      <c r="O1535" s="10">
        <f>VLOOKUP(tblSalaries[[#This Row],[How many hours of a day you work on Excel]],Table8[#Data],2,FALSE)</f>
        <v>5</v>
      </c>
    </row>
    <row r="1536" spans="2:15" ht="15" customHeight="1" x14ac:dyDescent="0.2">
      <c r="B1536" t="s">
        <v>2479</v>
      </c>
      <c r="C1536" s="1">
        <v>41055.140219907407</v>
      </c>
      <c r="D1536" s="4">
        <v>92000</v>
      </c>
      <c r="E1536">
        <v>92000</v>
      </c>
      <c r="F1536" t="s">
        <v>6</v>
      </c>
      <c r="G1536" s="10">
        <f>tblSalaries[[#This Row],[clean Salary (in local currency)]]*VLOOKUP(tblSalaries[[#This Row],[Currency]],tblXrate[#Data],2,FALSE)/1000</f>
        <v>92</v>
      </c>
      <c r="H1536" t="s">
        <v>578</v>
      </c>
      <c r="I1536" t="s">
        <v>279</v>
      </c>
      <c r="J1536" t="s">
        <v>15</v>
      </c>
      <c r="K1536" s="10" t="str">
        <f>VLOOKUP(tblSalaries[[#This Row],[Where do you work]],tblCountries[[Actual]:[Mapping2]],3,FALSE)</f>
        <v>USA</v>
      </c>
      <c r="L1536" t="s">
        <v>25</v>
      </c>
      <c r="M1536" t="s">
        <v>4015</v>
      </c>
      <c r="N1536" s="10" t="str">
        <f>VLOOKUP(tblSalaries[[#This Row],[Years of Experience]],Table3[#Data],2,FALSE)</f>
        <v>Missing</v>
      </c>
      <c r="O1536" s="10">
        <f>VLOOKUP(tblSalaries[[#This Row],[How many hours of a day you work on Excel]],Table8[#Data],2,FALSE)</f>
        <v>1.5</v>
      </c>
    </row>
    <row r="1537" spans="2:15" ht="15" customHeight="1" x14ac:dyDescent="0.2">
      <c r="B1537" t="s">
        <v>2103</v>
      </c>
      <c r="C1537" s="1">
        <v>41055.028136574074</v>
      </c>
      <c r="D1537" s="4" t="s">
        <v>155</v>
      </c>
      <c r="E1537">
        <v>91000</v>
      </c>
      <c r="F1537" t="s">
        <v>6</v>
      </c>
      <c r="G1537" s="10">
        <f>tblSalaries[[#This Row],[clean Salary (in local currency)]]*VLOOKUP(tblSalaries[[#This Row],[Currency]],tblXrate[#Data],2,FALSE)/1000</f>
        <v>91</v>
      </c>
      <c r="H1537" t="s">
        <v>156</v>
      </c>
      <c r="I1537" t="s">
        <v>52</v>
      </c>
      <c r="J1537" t="s">
        <v>15</v>
      </c>
      <c r="K1537" s="10" t="str">
        <f>VLOOKUP(tblSalaries[[#This Row],[Where do you work]],tblCountries[[Actual]:[Mapping2]],3,FALSE)</f>
        <v>USA</v>
      </c>
      <c r="L1537" t="s">
        <v>25</v>
      </c>
      <c r="M1537" t="s">
        <v>4015</v>
      </c>
      <c r="N1537" s="10" t="str">
        <f>VLOOKUP(tblSalaries[[#This Row],[Years of Experience]],Table3[#Data],2,FALSE)</f>
        <v>Missing</v>
      </c>
      <c r="O1537" s="10">
        <f>VLOOKUP(tblSalaries[[#This Row],[How many hours of a day you work on Excel]],Table8[#Data],2,FALSE)</f>
        <v>1.5</v>
      </c>
    </row>
    <row r="1538" spans="2:15" ht="15" customHeight="1" x14ac:dyDescent="0.2">
      <c r="B1538" t="s">
        <v>2108</v>
      </c>
      <c r="C1538" s="1">
        <v>41055.028310185182</v>
      </c>
      <c r="D1538" s="4">
        <v>90000</v>
      </c>
      <c r="E1538">
        <v>90000</v>
      </c>
      <c r="F1538" t="s">
        <v>6</v>
      </c>
      <c r="G1538" s="10">
        <f>tblSalaries[[#This Row],[clean Salary (in local currency)]]*VLOOKUP(tblSalaries[[#This Row],[Currency]],tblXrate[#Data],2,FALSE)/1000</f>
        <v>90</v>
      </c>
      <c r="H1538" t="s">
        <v>161</v>
      </c>
      <c r="I1538" t="s">
        <v>67</v>
      </c>
      <c r="J1538" t="s">
        <v>15</v>
      </c>
      <c r="K1538" s="10" t="str">
        <f>VLOOKUP(tblSalaries[[#This Row],[Where do you work]],tblCountries[[Actual]:[Mapping2]],3,FALSE)</f>
        <v>USA</v>
      </c>
      <c r="L1538" t="s">
        <v>9</v>
      </c>
      <c r="M1538" t="s">
        <v>4015</v>
      </c>
      <c r="N1538" s="10" t="str">
        <f>VLOOKUP(tblSalaries[[#This Row],[Years of Experience]],Table3[#Data],2,FALSE)</f>
        <v>Missing</v>
      </c>
      <c r="O1538" s="10">
        <f>VLOOKUP(tblSalaries[[#This Row],[How many hours of a day you work on Excel]],Table8[#Data],2,FALSE)</f>
        <v>5</v>
      </c>
    </row>
    <row r="1539" spans="2:15" ht="15" customHeight="1" x14ac:dyDescent="0.2">
      <c r="B1539" t="s">
        <v>2161</v>
      </c>
      <c r="C1539" s="1">
        <v>41055.031446759262</v>
      </c>
      <c r="D1539" s="4" t="s">
        <v>224</v>
      </c>
      <c r="E1539">
        <v>90000</v>
      </c>
      <c r="F1539" t="s">
        <v>6</v>
      </c>
      <c r="G1539" s="10">
        <f>tblSalaries[[#This Row],[clean Salary (in local currency)]]*VLOOKUP(tblSalaries[[#This Row],[Currency]],tblXrate[#Data],2,FALSE)/1000</f>
        <v>90</v>
      </c>
      <c r="H1539" t="s">
        <v>225</v>
      </c>
      <c r="I1539" t="s">
        <v>20</v>
      </c>
      <c r="J1539" t="s">
        <v>15</v>
      </c>
      <c r="K1539" s="10" t="str">
        <f>VLOOKUP(tblSalaries[[#This Row],[Where do you work]],tblCountries[[Actual]:[Mapping2]],3,FALSE)</f>
        <v>USA</v>
      </c>
      <c r="L1539" t="s">
        <v>18</v>
      </c>
      <c r="M1539" t="s">
        <v>4015</v>
      </c>
      <c r="N1539" s="10" t="str">
        <f>VLOOKUP(tblSalaries[[#This Row],[Years of Experience]],Table3[#Data],2,FALSE)</f>
        <v>Missing</v>
      </c>
      <c r="O1539" s="10">
        <f>VLOOKUP(tblSalaries[[#This Row],[How many hours of a day you work on Excel]],Table8[#Data],2,FALSE)</f>
        <v>2.5</v>
      </c>
    </row>
    <row r="1540" spans="2:15" ht="15" customHeight="1" x14ac:dyDescent="0.2">
      <c r="B1540" t="s">
        <v>2203</v>
      </c>
      <c r="C1540" s="1">
        <v>41055.036805555559</v>
      </c>
      <c r="D1540" s="4">
        <v>90000</v>
      </c>
      <c r="E1540">
        <v>90000</v>
      </c>
      <c r="F1540" t="s">
        <v>6</v>
      </c>
      <c r="G1540" s="10">
        <f>tblSalaries[[#This Row],[clean Salary (in local currency)]]*VLOOKUP(tblSalaries[[#This Row],[Currency]],tblXrate[#Data],2,FALSE)/1000</f>
        <v>90</v>
      </c>
      <c r="H1540" t="s">
        <v>201</v>
      </c>
      <c r="I1540" t="s">
        <v>52</v>
      </c>
      <c r="J1540" t="s">
        <v>15</v>
      </c>
      <c r="K1540" s="10" t="str">
        <f>VLOOKUP(tblSalaries[[#This Row],[Where do you work]],tblCountries[[Actual]:[Mapping2]],3,FALSE)</f>
        <v>USA</v>
      </c>
      <c r="L1540" t="s">
        <v>18</v>
      </c>
      <c r="M1540" t="s">
        <v>4015</v>
      </c>
      <c r="N1540" s="10" t="str">
        <f>VLOOKUP(tblSalaries[[#This Row],[Years of Experience]],Table3[#Data],2,FALSE)</f>
        <v>Missing</v>
      </c>
      <c r="O1540" s="10">
        <f>VLOOKUP(tblSalaries[[#This Row],[How many hours of a day you work on Excel]],Table8[#Data],2,FALSE)</f>
        <v>2.5</v>
      </c>
    </row>
    <row r="1541" spans="2:15" ht="15" customHeight="1" x14ac:dyDescent="0.2">
      <c r="B1541" t="s">
        <v>2246</v>
      </c>
      <c r="C1541" s="1">
        <v>41055.04383101852</v>
      </c>
      <c r="D1541" s="4">
        <v>90000</v>
      </c>
      <c r="E1541">
        <v>90000</v>
      </c>
      <c r="F1541" t="s">
        <v>6</v>
      </c>
      <c r="G1541" s="10">
        <f>tblSalaries[[#This Row],[clean Salary (in local currency)]]*VLOOKUP(tblSalaries[[#This Row],[Currency]],tblXrate[#Data],2,FALSE)/1000</f>
        <v>90</v>
      </c>
      <c r="H1541" t="s">
        <v>316</v>
      </c>
      <c r="I1541" t="s">
        <v>52</v>
      </c>
      <c r="J1541" t="s">
        <v>15</v>
      </c>
      <c r="K1541" s="10" t="str">
        <f>VLOOKUP(tblSalaries[[#This Row],[Where do you work]],tblCountries[[Actual]:[Mapping2]],3,FALSE)</f>
        <v>USA</v>
      </c>
      <c r="L1541" t="s">
        <v>9</v>
      </c>
      <c r="M1541" t="s">
        <v>4015</v>
      </c>
      <c r="N1541" s="10" t="str">
        <f>VLOOKUP(tblSalaries[[#This Row],[Years of Experience]],Table3[#Data],2,FALSE)</f>
        <v>Missing</v>
      </c>
      <c r="O1541" s="10">
        <f>VLOOKUP(tblSalaries[[#This Row],[How many hours of a day you work on Excel]],Table8[#Data],2,FALSE)</f>
        <v>5</v>
      </c>
    </row>
    <row r="1542" spans="2:15" ht="15" customHeight="1" x14ac:dyDescent="0.2">
      <c r="B1542" t="s">
        <v>2435</v>
      </c>
      <c r="C1542" s="1">
        <v>41055.107372685183</v>
      </c>
      <c r="D1542" s="4">
        <v>90000</v>
      </c>
      <c r="E1542">
        <v>90000</v>
      </c>
      <c r="F1542" t="s">
        <v>6</v>
      </c>
      <c r="G1542" s="10">
        <f>tblSalaries[[#This Row],[clean Salary (in local currency)]]*VLOOKUP(tblSalaries[[#This Row],[Currency]],tblXrate[#Data],2,FALSE)/1000</f>
        <v>90</v>
      </c>
      <c r="H1542" t="s">
        <v>527</v>
      </c>
      <c r="I1542" t="s">
        <v>20</v>
      </c>
      <c r="J1542" t="s">
        <v>15</v>
      </c>
      <c r="K1542" s="10" t="str">
        <f>VLOOKUP(tblSalaries[[#This Row],[Where do you work]],tblCountries[[Actual]:[Mapping2]],3,FALSE)</f>
        <v>USA</v>
      </c>
      <c r="L1542" t="s">
        <v>25</v>
      </c>
      <c r="M1542" t="s">
        <v>4015</v>
      </c>
      <c r="N1542" s="10" t="str">
        <f>VLOOKUP(tblSalaries[[#This Row],[Years of Experience]],Table3[#Data],2,FALSE)</f>
        <v>Missing</v>
      </c>
      <c r="O1542" s="10">
        <f>VLOOKUP(tblSalaries[[#This Row],[How many hours of a day you work on Excel]],Table8[#Data],2,FALSE)</f>
        <v>1.5</v>
      </c>
    </row>
    <row r="1543" spans="2:15" ht="15" customHeight="1" x14ac:dyDescent="0.2">
      <c r="B1543" t="s">
        <v>2367</v>
      </c>
      <c r="C1543" s="1">
        <v>41055.076342592591</v>
      </c>
      <c r="D1543" s="4">
        <v>89000</v>
      </c>
      <c r="E1543">
        <v>89000</v>
      </c>
      <c r="F1543" t="s">
        <v>6</v>
      </c>
      <c r="G1543" s="10">
        <f>tblSalaries[[#This Row],[clean Salary (in local currency)]]*VLOOKUP(tblSalaries[[#This Row],[Currency]],tblXrate[#Data],2,FALSE)/1000</f>
        <v>89</v>
      </c>
      <c r="H1543" t="s">
        <v>449</v>
      </c>
      <c r="I1543" t="s">
        <v>52</v>
      </c>
      <c r="J1543" t="s">
        <v>15</v>
      </c>
      <c r="K1543" s="10" t="str">
        <f>VLOOKUP(tblSalaries[[#This Row],[Where do you work]],tblCountries[[Actual]:[Mapping2]],3,FALSE)</f>
        <v>USA</v>
      </c>
      <c r="L1543" t="s">
        <v>9</v>
      </c>
      <c r="M1543" t="s">
        <v>4015</v>
      </c>
      <c r="N1543" s="10" t="str">
        <f>VLOOKUP(tblSalaries[[#This Row],[Years of Experience]],Table3[#Data],2,FALSE)</f>
        <v>Missing</v>
      </c>
      <c r="O1543" s="10">
        <f>VLOOKUP(tblSalaries[[#This Row],[How many hours of a day you work on Excel]],Table8[#Data],2,FALSE)</f>
        <v>5</v>
      </c>
    </row>
    <row r="1544" spans="2:15" ht="15" customHeight="1" x14ac:dyDescent="0.2">
      <c r="B1544" t="s">
        <v>2176</v>
      </c>
      <c r="C1544" s="1">
        <v>41055.033865740741</v>
      </c>
      <c r="D1544" s="4">
        <v>90000</v>
      </c>
      <c r="E1544">
        <v>90000</v>
      </c>
      <c r="F1544" t="s">
        <v>86</v>
      </c>
      <c r="G1544" s="10">
        <f>tblSalaries[[#This Row],[clean Salary (in local currency)]]*VLOOKUP(tblSalaries[[#This Row],[Currency]],tblXrate[#Data],2,FALSE)/1000</f>
        <v>88.502537072729424</v>
      </c>
      <c r="H1544" t="s">
        <v>242</v>
      </c>
      <c r="I1544" t="s">
        <v>20</v>
      </c>
      <c r="J1544" t="s">
        <v>88</v>
      </c>
      <c r="K1544" s="10" t="str">
        <f>VLOOKUP(tblSalaries[[#This Row],[Where do you work]],tblCountries[[Actual]:[Mapping2]],3,FALSE)</f>
        <v>Canada</v>
      </c>
      <c r="L1544" t="s">
        <v>9</v>
      </c>
      <c r="M1544" t="s">
        <v>4015</v>
      </c>
      <c r="N1544" s="10" t="str">
        <f>VLOOKUP(tblSalaries[[#This Row],[Years of Experience]],Table3[#Data],2,FALSE)</f>
        <v>Missing</v>
      </c>
      <c r="O1544" s="10">
        <f>VLOOKUP(tblSalaries[[#This Row],[How many hours of a day you work on Excel]],Table8[#Data],2,FALSE)</f>
        <v>5</v>
      </c>
    </row>
    <row r="1545" spans="2:15" ht="15" customHeight="1" x14ac:dyDescent="0.2">
      <c r="B1545" t="s">
        <v>2152</v>
      </c>
      <c r="C1545" s="1">
        <v>41055.030763888892</v>
      </c>
      <c r="D1545" s="4">
        <v>88000</v>
      </c>
      <c r="E1545">
        <v>88000</v>
      </c>
      <c r="F1545" t="s">
        <v>6</v>
      </c>
      <c r="G1545" s="10">
        <f>tblSalaries[[#This Row],[clean Salary (in local currency)]]*VLOOKUP(tblSalaries[[#This Row],[Currency]],tblXrate[#Data],2,FALSE)/1000</f>
        <v>88</v>
      </c>
      <c r="H1545" t="s">
        <v>216</v>
      </c>
      <c r="I1545" t="s">
        <v>52</v>
      </c>
      <c r="J1545" t="s">
        <v>15</v>
      </c>
      <c r="K1545" s="10" t="str">
        <f>VLOOKUP(tblSalaries[[#This Row],[Where do you work]],tblCountries[[Actual]:[Mapping2]],3,FALSE)</f>
        <v>USA</v>
      </c>
      <c r="L1545" t="s">
        <v>9</v>
      </c>
      <c r="M1545" t="s">
        <v>4015</v>
      </c>
      <c r="N1545" s="10" t="str">
        <f>VLOOKUP(tblSalaries[[#This Row],[Years of Experience]],Table3[#Data],2,FALSE)</f>
        <v>Missing</v>
      </c>
      <c r="O1545" s="10">
        <f>VLOOKUP(tblSalaries[[#This Row],[How many hours of a day you work on Excel]],Table8[#Data],2,FALSE)</f>
        <v>5</v>
      </c>
    </row>
    <row r="1546" spans="2:15" ht="15" customHeight="1" x14ac:dyDescent="0.2">
      <c r="B1546" t="s">
        <v>2073</v>
      </c>
      <c r="C1546" s="1">
        <v>41054.309166666666</v>
      </c>
      <c r="D1546" s="4">
        <v>85000</v>
      </c>
      <c r="E1546">
        <v>85000</v>
      </c>
      <c r="F1546" t="s">
        <v>82</v>
      </c>
      <c r="G1546" s="10">
        <f>tblSalaries[[#This Row],[clean Salary (in local currency)]]*VLOOKUP(tblSalaries[[#This Row],[Currency]],tblXrate[#Data],2,FALSE)/1000</f>
        <v>86.692320794224045</v>
      </c>
      <c r="H1546" t="s">
        <v>116</v>
      </c>
      <c r="I1546" t="s">
        <v>4001</v>
      </c>
      <c r="J1546" t="s">
        <v>84</v>
      </c>
      <c r="K1546" s="10" t="str">
        <f>VLOOKUP(tblSalaries[[#This Row],[Where do you work]],tblCountries[[Actual]:[Mapping2]],3,FALSE)</f>
        <v>Australia &amp; NZ</v>
      </c>
      <c r="L1546" t="s">
        <v>9</v>
      </c>
      <c r="M1546" t="s">
        <v>4015</v>
      </c>
      <c r="N1546" s="10" t="str">
        <f>VLOOKUP(tblSalaries[[#This Row],[Years of Experience]],Table3[#Data],2,FALSE)</f>
        <v>Missing</v>
      </c>
      <c r="O1546" s="10">
        <f>VLOOKUP(tblSalaries[[#This Row],[How many hours of a day you work on Excel]],Table8[#Data],2,FALSE)</f>
        <v>5</v>
      </c>
    </row>
    <row r="1547" spans="2:15" ht="15" customHeight="1" x14ac:dyDescent="0.2">
      <c r="B1547" t="s">
        <v>2540</v>
      </c>
      <c r="C1547" s="1">
        <v>41055.228310185186</v>
      </c>
      <c r="D1547" s="4">
        <v>85000</v>
      </c>
      <c r="E1547">
        <v>85000</v>
      </c>
      <c r="F1547" t="s">
        <v>82</v>
      </c>
      <c r="G1547" s="10">
        <f>tblSalaries[[#This Row],[clean Salary (in local currency)]]*VLOOKUP(tblSalaries[[#This Row],[Currency]],tblXrate[#Data],2,FALSE)/1000</f>
        <v>86.692320794224045</v>
      </c>
      <c r="H1547" t="s">
        <v>647</v>
      </c>
      <c r="I1547" t="s">
        <v>20</v>
      </c>
      <c r="J1547" t="s">
        <v>84</v>
      </c>
      <c r="K1547" s="10" t="str">
        <f>VLOOKUP(tblSalaries[[#This Row],[Where do you work]],tblCountries[[Actual]:[Mapping2]],3,FALSE)</f>
        <v>Australia &amp; NZ</v>
      </c>
      <c r="L1547" t="s">
        <v>9</v>
      </c>
      <c r="M1547" t="s">
        <v>4015</v>
      </c>
      <c r="N1547" s="10" t="str">
        <f>VLOOKUP(tblSalaries[[#This Row],[Years of Experience]],Table3[#Data],2,FALSE)</f>
        <v>Missing</v>
      </c>
      <c r="O1547" s="10">
        <f>VLOOKUP(tblSalaries[[#This Row],[How many hours of a day you work on Excel]],Table8[#Data],2,FALSE)</f>
        <v>5</v>
      </c>
    </row>
    <row r="1548" spans="2:15" ht="15" customHeight="1" x14ac:dyDescent="0.2">
      <c r="B1548" t="s">
        <v>2520</v>
      </c>
      <c r="C1548" s="1">
        <v>41055.193877314814</v>
      </c>
      <c r="D1548" s="4">
        <v>87550</v>
      </c>
      <c r="E1548">
        <v>87550</v>
      </c>
      <c r="F1548" t="s">
        <v>86</v>
      </c>
      <c r="G1548" s="10">
        <f>tblSalaries[[#This Row],[clean Salary (in local currency)]]*VLOOKUP(tblSalaries[[#This Row],[Currency]],tblXrate[#Data],2,FALSE)/1000</f>
        <v>86.093301341305121</v>
      </c>
      <c r="H1548" t="s">
        <v>52</v>
      </c>
      <c r="I1548" t="s">
        <v>52</v>
      </c>
      <c r="J1548" t="s">
        <v>88</v>
      </c>
      <c r="K1548" s="10" t="str">
        <f>VLOOKUP(tblSalaries[[#This Row],[Where do you work]],tblCountries[[Actual]:[Mapping2]],3,FALSE)</f>
        <v>Canada</v>
      </c>
      <c r="L1548" t="s">
        <v>9</v>
      </c>
      <c r="M1548" t="s">
        <v>4015</v>
      </c>
      <c r="N1548" s="10" t="str">
        <f>VLOOKUP(tblSalaries[[#This Row],[Years of Experience]],Table3[#Data],2,FALSE)</f>
        <v>Missing</v>
      </c>
      <c r="O1548" s="10">
        <f>VLOOKUP(tblSalaries[[#This Row],[How many hours of a day you work on Excel]],Table8[#Data],2,FALSE)</f>
        <v>5</v>
      </c>
    </row>
    <row r="1549" spans="2:15" ht="15" customHeight="1" x14ac:dyDescent="0.2">
      <c r="B1549" t="s">
        <v>2468</v>
      </c>
      <c r="C1549" s="1">
        <v>41055.133148148147</v>
      </c>
      <c r="D1549" s="4">
        <v>87000</v>
      </c>
      <c r="E1549">
        <v>87000</v>
      </c>
      <c r="F1549" t="s">
        <v>86</v>
      </c>
      <c r="G1549" s="10">
        <f>tblSalaries[[#This Row],[clean Salary (in local currency)]]*VLOOKUP(tblSalaries[[#This Row],[Currency]],tblXrate[#Data],2,FALSE)/1000</f>
        <v>85.552452503638449</v>
      </c>
      <c r="H1549" t="s">
        <v>568</v>
      </c>
      <c r="I1549" t="s">
        <v>52</v>
      </c>
      <c r="J1549" t="s">
        <v>88</v>
      </c>
      <c r="K1549" s="10" t="str">
        <f>VLOOKUP(tblSalaries[[#This Row],[Where do you work]],tblCountries[[Actual]:[Mapping2]],3,FALSE)</f>
        <v>Canada</v>
      </c>
      <c r="L1549" t="s">
        <v>9</v>
      </c>
      <c r="M1549" t="s">
        <v>4015</v>
      </c>
      <c r="N1549" s="10" t="str">
        <f>VLOOKUP(tblSalaries[[#This Row],[Years of Experience]],Table3[#Data],2,FALSE)</f>
        <v>Missing</v>
      </c>
      <c r="O1549" s="10">
        <f>VLOOKUP(tblSalaries[[#This Row],[How many hours of a day you work on Excel]],Table8[#Data],2,FALSE)</f>
        <v>5</v>
      </c>
    </row>
    <row r="1550" spans="2:15" ht="15" customHeight="1" x14ac:dyDescent="0.2">
      <c r="B1550" t="s">
        <v>2074</v>
      </c>
      <c r="C1550" s="1">
        <v>41054.311944444446</v>
      </c>
      <c r="D1550" s="4">
        <v>85087</v>
      </c>
      <c r="E1550">
        <v>85087</v>
      </c>
      <c r="F1550" t="s">
        <v>6</v>
      </c>
      <c r="G1550" s="10">
        <f>tblSalaries[[#This Row],[clean Salary (in local currency)]]*VLOOKUP(tblSalaries[[#This Row],[Currency]],tblXrate[#Data],2,FALSE)/1000</f>
        <v>85.087000000000003</v>
      </c>
      <c r="H1550" t="s">
        <v>117</v>
      </c>
      <c r="I1550" t="s">
        <v>20</v>
      </c>
      <c r="J1550" t="s">
        <v>15</v>
      </c>
      <c r="K1550" s="10" t="str">
        <f>VLOOKUP(tblSalaries[[#This Row],[Where do you work]],tblCountries[[Actual]:[Mapping2]],3,FALSE)</f>
        <v>USA</v>
      </c>
      <c r="L1550" t="s">
        <v>18</v>
      </c>
      <c r="M1550" t="s">
        <v>4015</v>
      </c>
      <c r="N1550" s="10" t="str">
        <f>VLOOKUP(tblSalaries[[#This Row],[Years of Experience]],Table3[#Data],2,FALSE)</f>
        <v>Missing</v>
      </c>
      <c r="O1550" s="10">
        <f>VLOOKUP(tblSalaries[[#This Row],[How many hours of a day you work on Excel]],Table8[#Data],2,FALSE)</f>
        <v>2.5</v>
      </c>
    </row>
    <row r="1551" spans="2:15" ht="15" customHeight="1" x14ac:dyDescent="0.2">
      <c r="B1551" t="s">
        <v>2023</v>
      </c>
      <c r="C1551" s="1">
        <v>41054.162060185183</v>
      </c>
      <c r="D1551" s="4">
        <v>85000</v>
      </c>
      <c r="E1551">
        <v>85000</v>
      </c>
      <c r="F1551" t="s">
        <v>6</v>
      </c>
      <c r="G1551" s="10">
        <f>tblSalaries[[#This Row],[clean Salary (in local currency)]]*VLOOKUP(tblSalaries[[#This Row],[Currency]],tblXrate[#Data],2,FALSE)/1000</f>
        <v>85</v>
      </c>
      <c r="H1551" t="s">
        <v>43</v>
      </c>
      <c r="I1551" t="s">
        <v>279</v>
      </c>
      <c r="J1551" t="s">
        <v>15</v>
      </c>
      <c r="K1551" s="10" t="str">
        <f>VLOOKUP(tblSalaries[[#This Row],[Where do you work]],tblCountries[[Actual]:[Mapping2]],3,FALSE)</f>
        <v>USA</v>
      </c>
      <c r="L1551" t="s">
        <v>25</v>
      </c>
      <c r="M1551" t="s">
        <v>4015</v>
      </c>
      <c r="N1551" s="10" t="str">
        <f>VLOOKUP(tblSalaries[[#This Row],[Years of Experience]],Table3[#Data],2,FALSE)</f>
        <v>Missing</v>
      </c>
      <c r="O1551" s="10">
        <f>VLOOKUP(tblSalaries[[#This Row],[How many hours of a day you work on Excel]],Table8[#Data],2,FALSE)</f>
        <v>1.5</v>
      </c>
    </row>
    <row r="1552" spans="2:15" ht="15" customHeight="1" x14ac:dyDescent="0.2">
      <c r="B1552" t="s">
        <v>2071</v>
      </c>
      <c r="C1552" s="1">
        <v>41054.305648148147</v>
      </c>
      <c r="D1552" s="4">
        <v>85000</v>
      </c>
      <c r="E1552">
        <v>85000</v>
      </c>
      <c r="F1552" t="s">
        <v>6</v>
      </c>
      <c r="G1552" s="10">
        <f>tblSalaries[[#This Row],[clean Salary (in local currency)]]*VLOOKUP(tblSalaries[[#This Row],[Currency]],tblXrate[#Data],2,FALSE)/1000</f>
        <v>85</v>
      </c>
      <c r="H1552" t="s">
        <v>52</v>
      </c>
      <c r="I1552" t="s">
        <v>52</v>
      </c>
      <c r="J1552" t="s">
        <v>15</v>
      </c>
      <c r="K1552" s="10" t="str">
        <f>VLOOKUP(tblSalaries[[#This Row],[Where do you work]],tblCountries[[Actual]:[Mapping2]],3,FALSE)</f>
        <v>USA</v>
      </c>
      <c r="L1552" t="s">
        <v>9</v>
      </c>
      <c r="M1552" t="s">
        <v>4015</v>
      </c>
      <c r="N1552" s="10" t="str">
        <f>VLOOKUP(tblSalaries[[#This Row],[Years of Experience]],Table3[#Data],2,FALSE)</f>
        <v>Missing</v>
      </c>
      <c r="O1552" s="10">
        <f>VLOOKUP(tblSalaries[[#This Row],[How many hours of a day you work on Excel]],Table8[#Data],2,FALSE)</f>
        <v>5</v>
      </c>
    </row>
    <row r="1553" spans="2:15" ht="15" customHeight="1" x14ac:dyDescent="0.2">
      <c r="B1553" t="s">
        <v>2116</v>
      </c>
      <c r="C1553" s="1">
        <v>41055.028657407405</v>
      </c>
      <c r="D1553" s="4" t="s">
        <v>172</v>
      </c>
      <c r="E1553">
        <v>85000</v>
      </c>
      <c r="F1553" t="s">
        <v>6</v>
      </c>
      <c r="G1553" s="10">
        <f>tblSalaries[[#This Row],[clean Salary (in local currency)]]*VLOOKUP(tblSalaries[[#This Row],[Currency]],tblXrate[#Data],2,FALSE)/1000</f>
        <v>85</v>
      </c>
      <c r="H1553" t="s">
        <v>173</v>
      </c>
      <c r="I1553" t="s">
        <v>20</v>
      </c>
      <c r="J1553" t="s">
        <v>15</v>
      </c>
      <c r="K1553" s="10" t="str">
        <f>VLOOKUP(tblSalaries[[#This Row],[Where do you work]],tblCountries[[Actual]:[Mapping2]],3,FALSE)</f>
        <v>USA</v>
      </c>
      <c r="L1553" t="s">
        <v>9</v>
      </c>
      <c r="M1553" t="s">
        <v>4015</v>
      </c>
      <c r="N1553" s="10" t="str">
        <f>VLOOKUP(tblSalaries[[#This Row],[Years of Experience]],Table3[#Data],2,FALSE)</f>
        <v>Missing</v>
      </c>
      <c r="O1553" s="10">
        <f>VLOOKUP(tblSalaries[[#This Row],[How many hours of a day you work on Excel]],Table8[#Data],2,FALSE)</f>
        <v>5</v>
      </c>
    </row>
    <row r="1554" spans="2:15" ht="15" customHeight="1" x14ac:dyDescent="0.2">
      <c r="B1554" t="s">
        <v>2122</v>
      </c>
      <c r="C1554" s="1">
        <v>41055.028877314813</v>
      </c>
      <c r="D1554" s="4">
        <v>85000</v>
      </c>
      <c r="E1554">
        <v>85000</v>
      </c>
      <c r="F1554" t="s">
        <v>6</v>
      </c>
      <c r="G1554" s="10">
        <f>tblSalaries[[#This Row],[clean Salary (in local currency)]]*VLOOKUP(tblSalaries[[#This Row],[Currency]],tblXrate[#Data],2,FALSE)/1000</f>
        <v>85</v>
      </c>
      <c r="H1554" t="s">
        <v>181</v>
      </c>
      <c r="I1554" t="s">
        <v>488</v>
      </c>
      <c r="J1554" t="s">
        <v>179</v>
      </c>
      <c r="K1554" s="10" t="str">
        <f>VLOOKUP(tblSalaries[[#This Row],[Where do you work]],tblCountries[[Actual]:[Mapping2]],3,FALSE)</f>
        <v>Middle East</v>
      </c>
      <c r="L1554" t="s">
        <v>9</v>
      </c>
      <c r="M1554" t="s">
        <v>4015</v>
      </c>
      <c r="N1554" s="10" t="str">
        <f>VLOOKUP(tblSalaries[[#This Row],[Years of Experience]],Table3[#Data],2,FALSE)</f>
        <v>Missing</v>
      </c>
      <c r="O1554" s="10">
        <f>VLOOKUP(tblSalaries[[#This Row],[How many hours of a day you work on Excel]],Table8[#Data],2,FALSE)</f>
        <v>5</v>
      </c>
    </row>
    <row r="1555" spans="2:15" ht="15" customHeight="1" x14ac:dyDescent="0.2">
      <c r="B1555" t="s">
        <v>2365</v>
      </c>
      <c r="C1555" s="1">
        <v>41055.075914351852</v>
      </c>
      <c r="D1555" s="4">
        <v>85000</v>
      </c>
      <c r="E1555">
        <v>85000</v>
      </c>
      <c r="F1555" t="s">
        <v>6</v>
      </c>
      <c r="G1555" s="10">
        <f>tblSalaries[[#This Row],[clean Salary (in local currency)]]*VLOOKUP(tblSalaries[[#This Row],[Currency]],tblXrate[#Data],2,FALSE)/1000</f>
        <v>85</v>
      </c>
      <c r="H1555" t="s">
        <v>282</v>
      </c>
      <c r="I1555" t="s">
        <v>20</v>
      </c>
      <c r="J1555" t="s">
        <v>15</v>
      </c>
      <c r="K1555" s="10" t="str">
        <f>VLOOKUP(tblSalaries[[#This Row],[Where do you work]],tblCountries[[Actual]:[Mapping2]],3,FALSE)</f>
        <v>USA</v>
      </c>
      <c r="L1555" t="s">
        <v>9</v>
      </c>
      <c r="M1555" t="s">
        <v>4015</v>
      </c>
      <c r="N1555" s="10" t="str">
        <f>VLOOKUP(tblSalaries[[#This Row],[Years of Experience]],Table3[#Data],2,FALSE)</f>
        <v>Missing</v>
      </c>
      <c r="O1555" s="10">
        <f>VLOOKUP(tblSalaries[[#This Row],[How many hours of a day you work on Excel]],Table8[#Data],2,FALSE)</f>
        <v>5</v>
      </c>
    </row>
    <row r="1556" spans="2:15" ht="15" customHeight="1" x14ac:dyDescent="0.2">
      <c r="B1556" t="s">
        <v>2399</v>
      </c>
      <c r="C1556" s="1">
        <v>41055.086875000001</v>
      </c>
      <c r="D1556" s="4">
        <v>85000</v>
      </c>
      <c r="E1556">
        <v>85000</v>
      </c>
      <c r="F1556" t="s">
        <v>6</v>
      </c>
      <c r="G1556" s="10">
        <f>tblSalaries[[#This Row],[clean Salary (in local currency)]]*VLOOKUP(tblSalaries[[#This Row],[Currency]],tblXrate[#Data],2,FALSE)/1000</f>
        <v>85</v>
      </c>
      <c r="H1556" t="s">
        <v>485</v>
      </c>
      <c r="I1556" t="s">
        <v>279</v>
      </c>
      <c r="J1556" t="s">
        <v>15</v>
      </c>
      <c r="K1556" s="10" t="str">
        <f>VLOOKUP(tblSalaries[[#This Row],[Where do you work]],tblCountries[[Actual]:[Mapping2]],3,FALSE)</f>
        <v>USA</v>
      </c>
      <c r="L1556" t="s">
        <v>18</v>
      </c>
      <c r="M1556" t="s">
        <v>4015</v>
      </c>
      <c r="N1556" s="10" t="str">
        <f>VLOOKUP(tblSalaries[[#This Row],[Years of Experience]],Table3[#Data],2,FALSE)</f>
        <v>Missing</v>
      </c>
      <c r="O1556" s="10">
        <f>VLOOKUP(tblSalaries[[#This Row],[How many hours of a day you work on Excel]],Table8[#Data],2,FALSE)</f>
        <v>2.5</v>
      </c>
    </row>
    <row r="1557" spans="2:15" ht="15" customHeight="1" x14ac:dyDescent="0.2">
      <c r="B1557" t="s">
        <v>2528</v>
      </c>
      <c r="C1557" s="1">
        <v>41055.20857638889</v>
      </c>
      <c r="D1557" s="4">
        <v>82300</v>
      </c>
      <c r="E1557">
        <v>82300</v>
      </c>
      <c r="F1557" t="s">
        <v>6</v>
      </c>
      <c r="G1557" s="10">
        <f>tblSalaries[[#This Row],[clean Salary (in local currency)]]*VLOOKUP(tblSalaries[[#This Row],[Currency]],tblXrate[#Data],2,FALSE)/1000</f>
        <v>82.3</v>
      </c>
      <c r="H1557" t="s">
        <v>630</v>
      </c>
      <c r="I1557" t="s">
        <v>52</v>
      </c>
      <c r="J1557" t="s">
        <v>15</v>
      </c>
      <c r="K1557" s="10" t="str">
        <f>VLOOKUP(tblSalaries[[#This Row],[Where do you work]],tblCountries[[Actual]:[Mapping2]],3,FALSE)</f>
        <v>USA</v>
      </c>
      <c r="L1557" t="s">
        <v>18</v>
      </c>
      <c r="M1557" t="s">
        <v>4015</v>
      </c>
      <c r="N1557" s="10" t="str">
        <f>VLOOKUP(tblSalaries[[#This Row],[Years of Experience]],Table3[#Data],2,FALSE)</f>
        <v>Missing</v>
      </c>
      <c r="O1557" s="10">
        <f>VLOOKUP(tblSalaries[[#This Row],[How many hours of a day you work on Excel]],Table8[#Data],2,FALSE)</f>
        <v>2.5</v>
      </c>
    </row>
    <row r="1558" spans="2:15" ht="15" customHeight="1" x14ac:dyDescent="0.2">
      <c r="B1558" t="s">
        <v>2094</v>
      </c>
      <c r="C1558" s="1">
        <v>41055.015844907408</v>
      </c>
      <c r="D1558" s="4" t="s">
        <v>145</v>
      </c>
      <c r="E1558">
        <v>81000</v>
      </c>
      <c r="F1558" t="s">
        <v>6</v>
      </c>
      <c r="G1558" s="10">
        <f>tblSalaries[[#This Row],[clean Salary (in local currency)]]*VLOOKUP(tblSalaries[[#This Row],[Currency]],tblXrate[#Data],2,FALSE)/1000</f>
        <v>81</v>
      </c>
      <c r="H1558" t="s">
        <v>146</v>
      </c>
      <c r="I1558" t="s">
        <v>356</v>
      </c>
      <c r="J1558" t="s">
        <v>71</v>
      </c>
      <c r="K1558" s="10" t="str">
        <f>VLOOKUP(tblSalaries[[#This Row],[Where do you work]],tblCountries[[Actual]:[Mapping2]],3,FALSE)</f>
        <v>UK</v>
      </c>
      <c r="L1558" t="s">
        <v>9</v>
      </c>
      <c r="M1558" t="s">
        <v>4015</v>
      </c>
      <c r="N1558" s="10" t="str">
        <f>VLOOKUP(tblSalaries[[#This Row],[Years of Experience]],Table3[#Data],2,FALSE)</f>
        <v>Missing</v>
      </c>
      <c r="O1558" s="10">
        <f>VLOOKUP(tblSalaries[[#This Row],[How many hours of a day you work on Excel]],Table8[#Data],2,FALSE)</f>
        <v>5</v>
      </c>
    </row>
    <row r="1559" spans="2:15" ht="15" customHeight="1" x14ac:dyDescent="0.2">
      <c r="B1559" t="s">
        <v>2107</v>
      </c>
      <c r="C1559" s="1">
        <v>41055.028263888889</v>
      </c>
      <c r="D1559" s="4" t="s">
        <v>159</v>
      </c>
      <c r="E1559">
        <v>80000</v>
      </c>
      <c r="F1559" t="s">
        <v>6</v>
      </c>
      <c r="G1559" s="10">
        <f>tblSalaries[[#This Row],[clean Salary (in local currency)]]*VLOOKUP(tblSalaries[[#This Row],[Currency]],tblXrate[#Data],2,FALSE)/1000</f>
        <v>80</v>
      </c>
      <c r="H1559" t="s">
        <v>160</v>
      </c>
      <c r="I1559" t="s">
        <v>20</v>
      </c>
      <c r="J1559" t="s">
        <v>15</v>
      </c>
      <c r="K1559" s="10" t="str">
        <f>VLOOKUP(tblSalaries[[#This Row],[Where do you work]],tblCountries[[Actual]:[Mapping2]],3,FALSE)</f>
        <v>USA</v>
      </c>
      <c r="L1559" t="s">
        <v>9</v>
      </c>
      <c r="M1559" t="s">
        <v>4015</v>
      </c>
      <c r="N1559" s="10" t="str">
        <f>VLOOKUP(tblSalaries[[#This Row],[Years of Experience]],Table3[#Data],2,FALSE)</f>
        <v>Missing</v>
      </c>
      <c r="O1559" s="10">
        <f>VLOOKUP(tblSalaries[[#This Row],[How many hours of a day you work on Excel]],Table8[#Data],2,FALSE)</f>
        <v>5</v>
      </c>
    </row>
    <row r="1560" spans="2:15" ht="15" customHeight="1" x14ac:dyDescent="0.2">
      <c r="B1560" t="s">
        <v>2130</v>
      </c>
      <c r="C1560" s="1">
        <v>41055.029166666667</v>
      </c>
      <c r="D1560" s="4">
        <v>80000</v>
      </c>
      <c r="E1560">
        <v>80000</v>
      </c>
      <c r="F1560" t="s">
        <v>6</v>
      </c>
      <c r="G1560" s="10">
        <f>tblSalaries[[#This Row],[clean Salary (in local currency)]]*VLOOKUP(tblSalaries[[#This Row],[Currency]],tblXrate[#Data],2,FALSE)/1000</f>
        <v>80</v>
      </c>
      <c r="H1560" t="s">
        <v>14</v>
      </c>
      <c r="I1560" t="s">
        <v>20</v>
      </c>
      <c r="J1560" t="s">
        <v>15</v>
      </c>
      <c r="K1560" s="10" t="str">
        <f>VLOOKUP(tblSalaries[[#This Row],[Where do you work]],tblCountries[[Actual]:[Mapping2]],3,FALSE)</f>
        <v>USA</v>
      </c>
      <c r="L1560" t="s">
        <v>9</v>
      </c>
      <c r="M1560" t="s">
        <v>4015</v>
      </c>
      <c r="N1560" s="10" t="str">
        <f>VLOOKUP(tblSalaries[[#This Row],[Years of Experience]],Table3[#Data],2,FALSE)</f>
        <v>Missing</v>
      </c>
      <c r="O1560" s="10">
        <f>VLOOKUP(tblSalaries[[#This Row],[How many hours of a day you work on Excel]],Table8[#Data],2,FALSE)</f>
        <v>5</v>
      </c>
    </row>
    <row r="1561" spans="2:15" ht="15" customHeight="1" x14ac:dyDescent="0.2">
      <c r="B1561" t="s">
        <v>2153</v>
      </c>
      <c r="C1561" s="1">
        <v>41055.030787037038</v>
      </c>
      <c r="D1561" s="4">
        <v>80000</v>
      </c>
      <c r="E1561">
        <v>80000</v>
      </c>
      <c r="F1561" t="s">
        <v>6</v>
      </c>
      <c r="G1561" s="10">
        <f>tblSalaries[[#This Row],[clean Salary (in local currency)]]*VLOOKUP(tblSalaries[[#This Row],[Currency]],tblXrate[#Data],2,FALSE)/1000</f>
        <v>80</v>
      </c>
      <c r="H1561" t="s">
        <v>217</v>
      </c>
      <c r="I1561" t="s">
        <v>20</v>
      </c>
      <c r="J1561" t="s">
        <v>15</v>
      </c>
      <c r="K1561" s="10" t="str">
        <f>VLOOKUP(tblSalaries[[#This Row],[Where do you work]],tblCountries[[Actual]:[Mapping2]],3,FALSE)</f>
        <v>USA</v>
      </c>
      <c r="L1561" t="s">
        <v>18</v>
      </c>
      <c r="M1561" t="s">
        <v>4015</v>
      </c>
      <c r="N1561" s="10" t="str">
        <f>VLOOKUP(tblSalaries[[#This Row],[Years of Experience]],Table3[#Data],2,FALSE)</f>
        <v>Missing</v>
      </c>
      <c r="O1561" s="10">
        <f>VLOOKUP(tblSalaries[[#This Row],[How many hours of a day you work on Excel]],Table8[#Data],2,FALSE)</f>
        <v>2.5</v>
      </c>
    </row>
    <row r="1562" spans="2:15" ht="15" customHeight="1" x14ac:dyDescent="0.2">
      <c r="B1562" t="s">
        <v>2174</v>
      </c>
      <c r="C1562" s="1">
        <v>41055.033414351848</v>
      </c>
      <c r="D1562" s="4">
        <v>80000</v>
      </c>
      <c r="E1562">
        <v>80000</v>
      </c>
      <c r="F1562" t="s">
        <v>6</v>
      </c>
      <c r="G1562" s="10">
        <f>tblSalaries[[#This Row],[clean Salary (in local currency)]]*VLOOKUP(tblSalaries[[#This Row],[Currency]],tblXrate[#Data],2,FALSE)/1000</f>
        <v>80</v>
      </c>
      <c r="H1562" t="s">
        <v>239</v>
      </c>
      <c r="I1562" t="s">
        <v>356</v>
      </c>
      <c r="J1562" t="s">
        <v>15</v>
      </c>
      <c r="K1562" s="10" t="str">
        <f>VLOOKUP(tblSalaries[[#This Row],[Where do you work]],tblCountries[[Actual]:[Mapping2]],3,FALSE)</f>
        <v>USA</v>
      </c>
      <c r="L1562" t="s">
        <v>9</v>
      </c>
      <c r="M1562" t="s">
        <v>4015</v>
      </c>
      <c r="N1562" s="10" t="str">
        <f>VLOOKUP(tblSalaries[[#This Row],[Years of Experience]],Table3[#Data],2,FALSE)</f>
        <v>Missing</v>
      </c>
      <c r="O1562" s="10">
        <f>VLOOKUP(tblSalaries[[#This Row],[How many hours of a day you work on Excel]],Table8[#Data],2,FALSE)</f>
        <v>5</v>
      </c>
    </row>
    <row r="1563" spans="2:15" ht="15" customHeight="1" x14ac:dyDescent="0.2">
      <c r="B1563" t="s">
        <v>2194</v>
      </c>
      <c r="C1563" s="1">
        <v>41055.035219907404</v>
      </c>
      <c r="D1563" s="4">
        <v>80000</v>
      </c>
      <c r="E1563">
        <v>80000</v>
      </c>
      <c r="F1563" t="s">
        <v>6</v>
      </c>
      <c r="G1563" s="10">
        <f>tblSalaries[[#This Row],[clean Salary (in local currency)]]*VLOOKUP(tblSalaries[[#This Row],[Currency]],tblXrate[#Data],2,FALSE)/1000</f>
        <v>80</v>
      </c>
      <c r="H1563" t="s">
        <v>260</v>
      </c>
      <c r="I1563" t="s">
        <v>52</v>
      </c>
      <c r="J1563" t="s">
        <v>15</v>
      </c>
      <c r="K1563" s="10" t="str">
        <f>VLOOKUP(tblSalaries[[#This Row],[Where do you work]],tblCountries[[Actual]:[Mapping2]],3,FALSE)</f>
        <v>USA</v>
      </c>
      <c r="L1563" t="s">
        <v>18</v>
      </c>
      <c r="M1563" t="s">
        <v>4015</v>
      </c>
      <c r="N1563" s="10" t="str">
        <f>VLOOKUP(tblSalaries[[#This Row],[Years of Experience]],Table3[#Data],2,FALSE)</f>
        <v>Missing</v>
      </c>
      <c r="O1563" s="10">
        <f>VLOOKUP(tblSalaries[[#This Row],[How many hours of a day you work on Excel]],Table8[#Data],2,FALSE)</f>
        <v>2.5</v>
      </c>
    </row>
    <row r="1564" spans="2:15" ht="15" customHeight="1" x14ac:dyDescent="0.2">
      <c r="B1564" t="s">
        <v>2219</v>
      </c>
      <c r="C1564" s="1">
        <v>41055.038958333331</v>
      </c>
      <c r="D1564" s="4">
        <v>80000</v>
      </c>
      <c r="E1564">
        <v>80000</v>
      </c>
      <c r="F1564" t="s">
        <v>6</v>
      </c>
      <c r="G1564" s="10">
        <f>tblSalaries[[#This Row],[clean Salary (in local currency)]]*VLOOKUP(tblSalaries[[#This Row],[Currency]],tblXrate[#Data],2,FALSE)/1000</f>
        <v>80</v>
      </c>
      <c r="H1564" t="s">
        <v>135</v>
      </c>
      <c r="I1564" t="s">
        <v>20</v>
      </c>
      <c r="J1564" t="s">
        <v>15</v>
      </c>
      <c r="K1564" s="10" t="str">
        <f>VLOOKUP(tblSalaries[[#This Row],[Where do you work]],tblCountries[[Actual]:[Mapping2]],3,FALSE)</f>
        <v>USA</v>
      </c>
      <c r="L1564" t="s">
        <v>9</v>
      </c>
      <c r="M1564" t="s">
        <v>4015</v>
      </c>
      <c r="N1564" s="10" t="str">
        <f>VLOOKUP(tblSalaries[[#This Row],[Years of Experience]],Table3[#Data],2,FALSE)</f>
        <v>Missing</v>
      </c>
      <c r="O1564" s="10">
        <f>VLOOKUP(tblSalaries[[#This Row],[How many hours of a day you work on Excel]],Table8[#Data],2,FALSE)</f>
        <v>5</v>
      </c>
    </row>
    <row r="1565" spans="2:15" ht="15" customHeight="1" x14ac:dyDescent="0.2">
      <c r="B1565" t="s">
        <v>2228</v>
      </c>
      <c r="C1565" s="1">
        <v>41055.040335648147</v>
      </c>
      <c r="D1565" s="4">
        <v>80000</v>
      </c>
      <c r="E1565">
        <v>80000</v>
      </c>
      <c r="F1565" t="s">
        <v>6</v>
      </c>
      <c r="G1565" s="10">
        <f>tblSalaries[[#This Row],[clean Salary (in local currency)]]*VLOOKUP(tblSalaries[[#This Row],[Currency]],tblXrate[#Data],2,FALSE)/1000</f>
        <v>80</v>
      </c>
      <c r="H1565" t="s">
        <v>72</v>
      </c>
      <c r="I1565" t="s">
        <v>20</v>
      </c>
      <c r="J1565" t="s">
        <v>15</v>
      </c>
      <c r="K1565" s="10" t="str">
        <f>VLOOKUP(tblSalaries[[#This Row],[Where do you work]],tblCountries[[Actual]:[Mapping2]],3,FALSE)</f>
        <v>USA</v>
      </c>
      <c r="L1565" t="s">
        <v>9</v>
      </c>
      <c r="M1565" t="s">
        <v>4015</v>
      </c>
      <c r="N1565" s="10" t="str">
        <f>VLOOKUP(tblSalaries[[#This Row],[Years of Experience]],Table3[#Data],2,FALSE)</f>
        <v>Missing</v>
      </c>
      <c r="O1565" s="10">
        <f>VLOOKUP(tblSalaries[[#This Row],[How many hours of a day you work on Excel]],Table8[#Data],2,FALSE)</f>
        <v>5</v>
      </c>
    </row>
    <row r="1566" spans="2:15" ht="15" customHeight="1" x14ac:dyDescent="0.2">
      <c r="B1566" t="s">
        <v>2249</v>
      </c>
      <c r="C1566" s="1">
        <v>41055.044351851851</v>
      </c>
      <c r="D1566" s="4">
        <v>80000</v>
      </c>
      <c r="E1566">
        <v>80000</v>
      </c>
      <c r="F1566" t="s">
        <v>6</v>
      </c>
      <c r="G1566" s="10">
        <f>tblSalaries[[#This Row],[clean Salary (in local currency)]]*VLOOKUP(tblSalaries[[#This Row],[Currency]],tblXrate[#Data],2,FALSE)/1000</f>
        <v>80</v>
      </c>
      <c r="H1566" t="s">
        <v>20</v>
      </c>
      <c r="I1566" t="s">
        <v>20</v>
      </c>
      <c r="J1566" t="s">
        <v>15</v>
      </c>
      <c r="K1566" s="10" t="str">
        <f>VLOOKUP(tblSalaries[[#This Row],[Where do you work]],tblCountries[[Actual]:[Mapping2]],3,FALSE)</f>
        <v>USA</v>
      </c>
      <c r="L1566" t="s">
        <v>9</v>
      </c>
      <c r="M1566" t="s">
        <v>4015</v>
      </c>
      <c r="N1566" s="10" t="str">
        <f>VLOOKUP(tblSalaries[[#This Row],[Years of Experience]],Table3[#Data],2,FALSE)</f>
        <v>Missing</v>
      </c>
      <c r="O1566" s="10">
        <f>VLOOKUP(tblSalaries[[#This Row],[How many hours of a day you work on Excel]],Table8[#Data],2,FALSE)</f>
        <v>5</v>
      </c>
    </row>
    <row r="1567" spans="2:15" ht="15" customHeight="1" x14ac:dyDescent="0.2">
      <c r="B1567" t="s">
        <v>2275</v>
      </c>
      <c r="C1567" s="1">
        <v>41055.048842592594</v>
      </c>
      <c r="D1567" s="4">
        <v>80000</v>
      </c>
      <c r="E1567">
        <v>80000</v>
      </c>
      <c r="F1567" t="s">
        <v>6</v>
      </c>
      <c r="G1567" s="10">
        <f>tblSalaries[[#This Row],[clean Salary (in local currency)]]*VLOOKUP(tblSalaries[[#This Row],[Currency]],tblXrate[#Data],2,FALSE)/1000</f>
        <v>80</v>
      </c>
      <c r="H1567" t="s">
        <v>344</v>
      </c>
      <c r="I1567" t="s">
        <v>4001</v>
      </c>
      <c r="J1567" t="s">
        <v>15</v>
      </c>
      <c r="K1567" s="10" t="str">
        <f>VLOOKUP(tblSalaries[[#This Row],[Where do you work]],tblCountries[[Actual]:[Mapping2]],3,FALSE)</f>
        <v>USA</v>
      </c>
      <c r="L1567" t="s">
        <v>18</v>
      </c>
      <c r="M1567" t="s">
        <v>4015</v>
      </c>
      <c r="N1567" s="10" t="str">
        <f>VLOOKUP(tblSalaries[[#This Row],[Years of Experience]],Table3[#Data],2,FALSE)</f>
        <v>Missing</v>
      </c>
      <c r="O1567" s="10">
        <f>VLOOKUP(tblSalaries[[#This Row],[How many hours of a day you work on Excel]],Table8[#Data],2,FALSE)</f>
        <v>2.5</v>
      </c>
    </row>
    <row r="1568" spans="2:15" ht="15" customHeight="1" x14ac:dyDescent="0.2">
      <c r="B1568" t="s">
        <v>2280</v>
      </c>
      <c r="C1568" s="1">
        <v>41055.049930555557</v>
      </c>
      <c r="D1568" s="4">
        <v>80000</v>
      </c>
      <c r="E1568">
        <v>80000</v>
      </c>
      <c r="F1568" t="s">
        <v>6</v>
      </c>
      <c r="G1568" s="10">
        <f>tblSalaries[[#This Row],[clean Salary (in local currency)]]*VLOOKUP(tblSalaries[[#This Row],[Currency]],tblXrate[#Data],2,FALSE)/1000</f>
        <v>80</v>
      </c>
      <c r="H1568" t="s">
        <v>348</v>
      </c>
      <c r="I1568" t="s">
        <v>52</v>
      </c>
      <c r="J1568" t="s">
        <v>15</v>
      </c>
      <c r="K1568" s="10" t="str">
        <f>VLOOKUP(tblSalaries[[#This Row],[Where do you work]],tblCountries[[Actual]:[Mapping2]],3,FALSE)</f>
        <v>USA</v>
      </c>
      <c r="L1568" t="s">
        <v>18</v>
      </c>
      <c r="M1568" t="s">
        <v>4015</v>
      </c>
      <c r="N1568" s="10" t="str">
        <f>VLOOKUP(tblSalaries[[#This Row],[Years of Experience]],Table3[#Data],2,FALSE)</f>
        <v>Missing</v>
      </c>
      <c r="O1568" s="10">
        <f>VLOOKUP(tblSalaries[[#This Row],[How many hours of a day you work on Excel]],Table8[#Data],2,FALSE)</f>
        <v>2.5</v>
      </c>
    </row>
    <row r="1569" spans="2:15" ht="15" customHeight="1" x14ac:dyDescent="0.2">
      <c r="B1569" t="s">
        <v>2444</v>
      </c>
      <c r="C1569" s="1">
        <v>41055.115486111114</v>
      </c>
      <c r="D1569" s="4">
        <v>80000</v>
      </c>
      <c r="E1569">
        <v>80000</v>
      </c>
      <c r="F1569" t="s">
        <v>6</v>
      </c>
      <c r="G1569" s="10">
        <f>tblSalaries[[#This Row],[clean Salary (in local currency)]]*VLOOKUP(tblSalaries[[#This Row],[Currency]],tblXrate[#Data],2,FALSE)/1000</f>
        <v>80</v>
      </c>
      <c r="H1569" t="s">
        <v>537</v>
      </c>
      <c r="I1569" t="s">
        <v>20</v>
      </c>
      <c r="J1569" t="s">
        <v>15</v>
      </c>
      <c r="K1569" s="10" t="str">
        <f>VLOOKUP(tblSalaries[[#This Row],[Where do you work]],tblCountries[[Actual]:[Mapping2]],3,FALSE)</f>
        <v>USA</v>
      </c>
      <c r="L1569" t="s">
        <v>9</v>
      </c>
      <c r="M1569" t="s">
        <v>4015</v>
      </c>
      <c r="N1569" s="10" t="str">
        <f>VLOOKUP(tblSalaries[[#This Row],[Years of Experience]],Table3[#Data],2,FALSE)</f>
        <v>Missing</v>
      </c>
      <c r="O1569" s="10">
        <f>VLOOKUP(tblSalaries[[#This Row],[How many hours of a day you work on Excel]],Table8[#Data],2,FALSE)</f>
        <v>5</v>
      </c>
    </row>
    <row r="1570" spans="2:15" ht="15" customHeight="1" x14ac:dyDescent="0.2">
      <c r="B1570" t="s">
        <v>2458</v>
      </c>
      <c r="C1570" s="1">
        <v>41055.127187500002</v>
      </c>
      <c r="D1570" s="4">
        <v>80000</v>
      </c>
      <c r="E1570">
        <v>80000</v>
      </c>
      <c r="F1570" t="s">
        <v>6</v>
      </c>
      <c r="G1570" s="10">
        <f>tblSalaries[[#This Row],[clean Salary (in local currency)]]*VLOOKUP(tblSalaries[[#This Row],[Currency]],tblXrate[#Data],2,FALSE)/1000</f>
        <v>80</v>
      </c>
      <c r="H1570" t="s">
        <v>555</v>
      </c>
      <c r="I1570" t="s">
        <v>52</v>
      </c>
      <c r="J1570" t="s">
        <v>15</v>
      </c>
      <c r="K1570" s="10" t="str">
        <f>VLOOKUP(tblSalaries[[#This Row],[Where do you work]],tblCountries[[Actual]:[Mapping2]],3,FALSE)</f>
        <v>USA</v>
      </c>
      <c r="L1570" t="s">
        <v>25</v>
      </c>
      <c r="M1570" t="s">
        <v>4015</v>
      </c>
      <c r="N1570" s="10" t="str">
        <f>VLOOKUP(tblSalaries[[#This Row],[Years of Experience]],Table3[#Data],2,FALSE)</f>
        <v>Missing</v>
      </c>
      <c r="O1570" s="10">
        <f>VLOOKUP(tblSalaries[[#This Row],[How many hours of a day you work on Excel]],Table8[#Data],2,FALSE)</f>
        <v>1.5</v>
      </c>
    </row>
    <row r="1571" spans="2:15" ht="15" customHeight="1" x14ac:dyDescent="0.2">
      <c r="B1571" t="s">
        <v>2245</v>
      </c>
      <c r="C1571" s="1">
        <v>41055.043645833335</v>
      </c>
      <c r="D1571" s="4">
        <v>79000</v>
      </c>
      <c r="E1571">
        <v>79000</v>
      </c>
      <c r="F1571" t="s">
        <v>6</v>
      </c>
      <c r="G1571" s="10">
        <f>tblSalaries[[#This Row],[clean Salary (in local currency)]]*VLOOKUP(tblSalaries[[#This Row],[Currency]],tblXrate[#Data],2,FALSE)/1000</f>
        <v>79</v>
      </c>
      <c r="H1571" t="s">
        <v>315</v>
      </c>
      <c r="I1571" t="s">
        <v>310</v>
      </c>
      <c r="J1571" t="s">
        <v>15</v>
      </c>
      <c r="K1571" s="10" t="str">
        <f>VLOOKUP(tblSalaries[[#This Row],[Where do you work]],tblCountries[[Actual]:[Mapping2]],3,FALSE)</f>
        <v>USA</v>
      </c>
      <c r="L1571" t="s">
        <v>18</v>
      </c>
      <c r="M1571" t="s">
        <v>4015</v>
      </c>
      <c r="N1571" s="10" t="str">
        <f>VLOOKUP(tblSalaries[[#This Row],[Years of Experience]],Table3[#Data],2,FALSE)</f>
        <v>Missing</v>
      </c>
      <c r="O1571" s="10">
        <f>VLOOKUP(tblSalaries[[#This Row],[How many hours of a day you work on Excel]],Table8[#Data],2,FALSE)</f>
        <v>2.5</v>
      </c>
    </row>
    <row r="1572" spans="2:15" ht="15" customHeight="1" x14ac:dyDescent="0.2">
      <c r="B1572" t="s">
        <v>2378</v>
      </c>
      <c r="C1572" s="1">
        <v>41055.081516203703</v>
      </c>
      <c r="D1572" s="4">
        <v>80000</v>
      </c>
      <c r="E1572">
        <v>80000</v>
      </c>
      <c r="F1572" t="s">
        <v>86</v>
      </c>
      <c r="G1572" s="10">
        <f>tblSalaries[[#This Row],[clean Salary (in local currency)]]*VLOOKUP(tblSalaries[[#This Row],[Currency]],tblXrate[#Data],2,FALSE)/1000</f>
        <v>78.668921842426144</v>
      </c>
      <c r="H1572" t="s">
        <v>459</v>
      </c>
      <c r="I1572" t="s">
        <v>20</v>
      </c>
      <c r="J1572" t="s">
        <v>88</v>
      </c>
      <c r="K1572" s="10" t="str">
        <f>VLOOKUP(tblSalaries[[#This Row],[Where do you work]],tblCountries[[Actual]:[Mapping2]],3,FALSE)</f>
        <v>Canada</v>
      </c>
      <c r="L1572" t="s">
        <v>9</v>
      </c>
      <c r="M1572" t="s">
        <v>4015</v>
      </c>
      <c r="N1572" s="10" t="str">
        <f>VLOOKUP(tblSalaries[[#This Row],[Years of Experience]],Table3[#Data],2,FALSE)</f>
        <v>Missing</v>
      </c>
      <c r="O1572" s="10">
        <f>VLOOKUP(tblSalaries[[#This Row],[How many hours of a day you work on Excel]],Table8[#Data],2,FALSE)</f>
        <v>5</v>
      </c>
    </row>
    <row r="1573" spans="2:15" ht="15" customHeight="1" x14ac:dyDescent="0.2">
      <c r="B1573" t="s">
        <v>2553</v>
      </c>
      <c r="C1573" s="1">
        <v>41055.243298611109</v>
      </c>
      <c r="D1573" s="4">
        <v>77000</v>
      </c>
      <c r="E1573">
        <v>77000</v>
      </c>
      <c r="F1573" t="s">
        <v>82</v>
      </c>
      <c r="G1573" s="10">
        <f>tblSalaries[[#This Row],[clean Salary (in local currency)]]*VLOOKUP(tblSalaries[[#This Row],[Currency]],tblXrate[#Data],2,FALSE)/1000</f>
        <v>78.533043543002947</v>
      </c>
      <c r="H1573" t="s">
        <v>657</v>
      </c>
      <c r="I1573" t="s">
        <v>20</v>
      </c>
      <c r="J1573" t="s">
        <v>84</v>
      </c>
      <c r="K1573" s="10" t="str">
        <f>VLOOKUP(tblSalaries[[#This Row],[Where do you work]],tblCountries[[Actual]:[Mapping2]],3,FALSE)</f>
        <v>Australia &amp; NZ</v>
      </c>
      <c r="L1573" t="s">
        <v>18</v>
      </c>
      <c r="M1573" t="s">
        <v>4015</v>
      </c>
      <c r="N1573" s="10" t="str">
        <f>VLOOKUP(tblSalaries[[#This Row],[Years of Experience]],Table3[#Data],2,FALSE)</f>
        <v>Missing</v>
      </c>
      <c r="O1573" s="10">
        <f>VLOOKUP(tblSalaries[[#This Row],[How many hours of a day you work on Excel]],Table8[#Data],2,FALSE)</f>
        <v>2.5</v>
      </c>
    </row>
    <row r="1574" spans="2:15" ht="15" customHeight="1" x14ac:dyDescent="0.2">
      <c r="B1574" t="s">
        <v>2453</v>
      </c>
      <c r="C1574" s="1">
        <v>41055.123287037037</v>
      </c>
      <c r="D1574" s="4">
        <v>78000</v>
      </c>
      <c r="E1574">
        <v>78000</v>
      </c>
      <c r="F1574" t="s">
        <v>6</v>
      </c>
      <c r="G1574" s="10">
        <f>tblSalaries[[#This Row],[clean Salary (in local currency)]]*VLOOKUP(tblSalaries[[#This Row],[Currency]],tblXrate[#Data],2,FALSE)/1000</f>
        <v>78</v>
      </c>
      <c r="H1574" t="s">
        <v>547</v>
      </c>
      <c r="I1574" t="s">
        <v>52</v>
      </c>
      <c r="J1574" t="s">
        <v>548</v>
      </c>
      <c r="K1574" s="10" t="str">
        <f>VLOOKUP(tblSalaries[[#This Row],[Where do you work]],tblCountries[[Actual]:[Mapping2]],3,FALSE)</f>
        <v>Africa</v>
      </c>
      <c r="L1574" t="s">
        <v>9</v>
      </c>
      <c r="M1574" t="s">
        <v>4015</v>
      </c>
      <c r="N1574" s="10" t="str">
        <f>VLOOKUP(tblSalaries[[#This Row],[Years of Experience]],Table3[#Data],2,FALSE)</f>
        <v>Missing</v>
      </c>
      <c r="O1574" s="10">
        <f>VLOOKUP(tblSalaries[[#This Row],[How many hours of a day you work on Excel]],Table8[#Data],2,FALSE)</f>
        <v>5</v>
      </c>
    </row>
    <row r="1575" spans="2:15" ht="15" customHeight="1" x14ac:dyDescent="0.2">
      <c r="B1575" t="s">
        <v>2270</v>
      </c>
      <c r="C1575" s="1">
        <v>41055.047708333332</v>
      </c>
      <c r="D1575" s="4" t="s">
        <v>338</v>
      </c>
      <c r="E1575">
        <v>77000</v>
      </c>
      <c r="F1575" t="s">
        <v>6</v>
      </c>
      <c r="G1575" s="10">
        <f>tblSalaries[[#This Row],[clean Salary (in local currency)]]*VLOOKUP(tblSalaries[[#This Row],[Currency]],tblXrate[#Data],2,FALSE)/1000</f>
        <v>77</v>
      </c>
      <c r="H1575" t="s">
        <v>339</v>
      </c>
      <c r="I1575" t="s">
        <v>310</v>
      </c>
      <c r="J1575" t="s">
        <v>15</v>
      </c>
      <c r="K1575" s="10" t="str">
        <f>VLOOKUP(tblSalaries[[#This Row],[Where do you work]],tblCountries[[Actual]:[Mapping2]],3,FALSE)</f>
        <v>USA</v>
      </c>
      <c r="L1575" t="s">
        <v>9</v>
      </c>
      <c r="M1575" t="s">
        <v>4015</v>
      </c>
      <c r="N1575" s="10" t="str">
        <f>VLOOKUP(tblSalaries[[#This Row],[Years of Experience]],Table3[#Data],2,FALSE)</f>
        <v>Missing</v>
      </c>
      <c r="O1575" s="10">
        <f>VLOOKUP(tblSalaries[[#This Row],[How many hours of a day you work on Excel]],Table8[#Data],2,FALSE)</f>
        <v>5</v>
      </c>
    </row>
    <row r="1576" spans="2:15" ht="15" customHeight="1" x14ac:dyDescent="0.2">
      <c r="B1576" t="s">
        <v>2432</v>
      </c>
      <c r="C1576" s="1">
        <v>41055.106319444443</v>
      </c>
      <c r="D1576" s="4">
        <v>76600</v>
      </c>
      <c r="E1576">
        <v>76600</v>
      </c>
      <c r="F1576" t="s">
        <v>6</v>
      </c>
      <c r="G1576" s="10">
        <f>tblSalaries[[#This Row],[clean Salary (in local currency)]]*VLOOKUP(tblSalaries[[#This Row],[Currency]],tblXrate[#Data],2,FALSE)/1000</f>
        <v>76.599999999999994</v>
      </c>
      <c r="H1576" t="s">
        <v>20</v>
      </c>
      <c r="I1576" t="s">
        <v>20</v>
      </c>
      <c r="J1576" t="s">
        <v>15</v>
      </c>
      <c r="K1576" s="10" t="str">
        <f>VLOOKUP(tblSalaries[[#This Row],[Where do you work]],tblCountries[[Actual]:[Mapping2]],3,FALSE)</f>
        <v>USA</v>
      </c>
      <c r="L1576" t="s">
        <v>18</v>
      </c>
      <c r="M1576" t="s">
        <v>4015</v>
      </c>
      <c r="N1576" s="10" t="str">
        <f>VLOOKUP(tblSalaries[[#This Row],[Years of Experience]],Table3[#Data],2,FALSE)</f>
        <v>Missing</v>
      </c>
      <c r="O1576" s="10">
        <f>VLOOKUP(tblSalaries[[#This Row],[How many hours of a day you work on Excel]],Table8[#Data],2,FALSE)</f>
        <v>2.5</v>
      </c>
    </row>
    <row r="1577" spans="2:15" ht="15" customHeight="1" x14ac:dyDescent="0.2">
      <c r="B1577" t="s">
        <v>2513</v>
      </c>
      <c r="C1577" s="1">
        <v>41055.184305555558</v>
      </c>
      <c r="D1577" s="4">
        <v>76000</v>
      </c>
      <c r="E1577">
        <v>76000</v>
      </c>
      <c r="F1577" t="s">
        <v>6</v>
      </c>
      <c r="G1577" s="10">
        <f>tblSalaries[[#This Row],[clean Salary (in local currency)]]*VLOOKUP(tblSalaries[[#This Row],[Currency]],tblXrate[#Data],2,FALSE)/1000</f>
        <v>76</v>
      </c>
      <c r="H1577" t="s">
        <v>487</v>
      </c>
      <c r="I1577" t="s">
        <v>52</v>
      </c>
      <c r="J1577" t="s">
        <v>15</v>
      </c>
      <c r="K1577" s="10" t="str">
        <f>VLOOKUP(tblSalaries[[#This Row],[Where do you work]],tblCountries[[Actual]:[Mapping2]],3,FALSE)</f>
        <v>USA</v>
      </c>
      <c r="L1577" t="s">
        <v>18</v>
      </c>
      <c r="M1577" t="s">
        <v>4015</v>
      </c>
      <c r="N1577" s="10" t="str">
        <f>VLOOKUP(tblSalaries[[#This Row],[Years of Experience]],Table3[#Data],2,FALSE)</f>
        <v>Missing</v>
      </c>
      <c r="O1577" s="10">
        <f>VLOOKUP(tblSalaries[[#This Row],[How many hours of a day you work on Excel]],Table8[#Data],2,FALSE)</f>
        <v>2.5</v>
      </c>
    </row>
    <row r="1578" spans="2:15" ht="15" customHeight="1" x14ac:dyDescent="0.2">
      <c r="B1578" t="s">
        <v>2032</v>
      </c>
      <c r="C1578" s="1">
        <v>41054.189456018517</v>
      </c>
      <c r="D1578" s="4">
        <v>75000</v>
      </c>
      <c r="E1578">
        <v>75000</v>
      </c>
      <c r="F1578" t="s">
        <v>6</v>
      </c>
      <c r="G1578" s="10">
        <f>tblSalaries[[#This Row],[clean Salary (in local currency)]]*VLOOKUP(tblSalaries[[#This Row],[Currency]],tblXrate[#Data],2,FALSE)/1000</f>
        <v>75</v>
      </c>
      <c r="H1578" t="s">
        <v>53</v>
      </c>
      <c r="I1578" t="s">
        <v>4001</v>
      </c>
      <c r="J1578" t="s">
        <v>15</v>
      </c>
      <c r="K1578" s="10" t="str">
        <f>VLOOKUP(tblSalaries[[#This Row],[Where do you work]],tblCountries[[Actual]:[Mapping2]],3,FALSE)</f>
        <v>USA</v>
      </c>
      <c r="L1578" t="s">
        <v>9</v>
      </c>
      <c r="M1578" t="s">
        <v>4015</v>
      </c>
      <c r="N1578" s="10" t="str">
        <f>VLOOKUP(tblSalaries[[#This Row],[Years of Experience]],Table3[#Data],2,FALSE)</f>
        <v>Missing</v>
      </c>
      <c r="O1578" s="10">
        <f>VLOOKUP(tblSalaries[[#This Row],[How many hours of a day you work on Excel]],Table8[#Data],2,FALSE)</f>
        <v>5</v>
      </c>
    </row>
    <row r="1579" spans="2:15" ht="15" customHeight="1" x14ac:dyDescent="0.2">
      <c r="B1579" t="s">
        <v>2100</v>
      </c>
      <c r="C1579" s="1">
        <v>41055.027777777781</v>
      </c>
      <c r="D1579" s="4">
        <v>75000</v>
      </c>
      <c r="E1579">
        <v>75000</v>
      </c>
      <c r="F1579" t="s">
        <v>6</v>
      </c>
      <c r="G1579" s="10">
        <f>tblSalaries[[#This Row],[clean Salary (in local currency)]]*VLOOKUP(tblSalaries[[#This Row],[Currency]],tblXrate[#Data],2,FALSE)/1000</f>
        <v>75</v>
      </c>
      <c r="H1579" t="s">
        <v>153</v>
      </c>
      <c r="I1579" t="s">
        <v>20</v>
      </c>
      <c r="J1579" t="s">
        <v>15</v>
      </c>
      <c r="K1579" s="10" t="str">
        <f>VLOOKUP(tblSalaries[[#This Row],[Where do you work]],tblCountries[[Actual]:[Mapping2]],3,FALSE)</f>
        <v>USA</v>
      </c>
      <c r="L1579" t="s">
        <v>25</v>
      </c>
      <c r="M1579" t="s">
        <v>4015</v>
      </c>
      <c r="N1579" s="10" t="str">
        <f>VLOOKUP(tblSalaries[[#This Row],[Years of Experience]],Table3[#Data],2,FALSE)</f>
        <v>Missing</v>
      </c>
      <c r="O1579" s="10">
        <f>VLOOKUP(tblSalaries[[#This Row],[How many hours of a day you work on Excel]],Table8[#Data],2,FALSE)</f>
        <v>1.5</v>
      </c>
    </row>
    <row r="1580" spans="2:15" ht="15" customHeight="1" x14ac:dyDescent="0.2">
      <c r="B1580" t="s">
        <v>2166</v>
      </c>
      <c r="C1580" s="1">
        <v>41055.031944444447</v>
      </c>
      <c r="D1580" s="4">
        <v>75000</v>
      </c>
      <c r="E1580">
        <v>75000</v>
      </c>
      <c r="F1580" t="s">
        <v>6</v>
      </c>
      <c r="G1580" s="10">
        <f>tblSalaries[[#This Row],[clean Salary (in local currency)]]*VLOOKUP(tblSalaries[[#This Row],[Currency]],tblXrate[#Data],2,FALSE)/1000</f>
        <v>75</v>
      </c>
      <c r="H1580" t="s">
        <v>231</v>
      </c>
      <c r="I1580" t="s">
        <v>20</v>
      </c>
      <c r="J1580" t="s">
        <v>15</v>
      </c>
      <c r="K1580" s="10" t="str">
        <f>VLOOKUP(tblSalaries[[#This Row],[Where do you work]],tblCountries[[Actual]:[Mapping2]],3,FALSE)</f>
        <v>USA</v>
      </c>
      <c r="L1580" t="s">
        <v>25</v>
      </c>
      <c r="M1580" t="s">
        <v>4015</v>
      </c>
      <c r="N1580" s="10" t="str">
        <f>VLOOKUP(tblSalaries[[#This Row],[Years of Experience]],Table3[#Data],2,FALSE)</f>
        <v>Missing</v>
      </c>
      <c r="O1580" s="10">
        <f>VLOOKUP(tblSalaries[[#This Row],[How many hours of a day you work on Excel]],Table8[#Data],2,FALSE)</f>
        <v>1.5</v>
      </c>
    </row>
    <row r="1581" spans="2:15" ht="15" customHeight="1" x14ac:dyDescent="0.2">
      <c r="B1581" t="s">
        <v>2279</v>
      </c>
      <c r="C1581" s="1">
        <v>41055.049444444441</v>
      </c>
      <c r="D1581" s="4">
        <v>75000</v>
      </c>
      <c r="E1581">
        <v>75000</v>
      </c>
      <c r="F1581" t="s">
        <v>6</v>
      </c>
      <c r="G1581" s="10">
        <f>tblSalaries[[#This Row],[clean Salary (in local currency)]]*VLOOKUP(tblSalaries[[#This Row],[Currency]],tblXrate[#Data],2,FALSE)/1000</f>
        <v>75</v>
      </c>
      <c r="H1581" t="s">
        <v>160</v>
      </c>
      <c r="I1581" t="s">
        <v>20</v>
      </c>
      <c r="J1581" t="s">
        <v>15</v>
      </c>
      <c r="K1581" s="10" t="str">
        <f>VLOOKUP(tblSalaries[[#This Row],[Where do you work]],tblCountries[[Actual]:[Mapping2]],3,FALSE)</f>
        <v>USA</v>
      </c>
      <c r="L1581" t="s">
        <v>9</v>
      </c>
      <c r="M1581" t="s">
        <v>4015</v>
      </c>
      <c r="N1581" s="10" t="str">
        <f>VLOOKUP(tblSalaries[[#This Row],[Years of Experience]],Table3[#Data],2,FALSE)</f>
        <v>Missing</v>
      </c>
      <c r="O1581" s="10">
        <f>VLOOKUP(tblSalaries[[#This Row],[How many hours of a day you work on Excel]],Table8[#Data],2,FALSE)</f>
        <v>5</v>
      </c>
    </row>
    <row r="1582" spans="2:15" ht="15" customHeight="1" x14ac:dyDescent="0.2">
      <c r="B1582" t="s">
        <v>2302</v>
      </c>
      <c r="C1582" s="1">
        <v>41055.056319444448</v>
      </c>
      <c r="D1582" s="4">
        <v>75000</v>
      </c>
      <c r="E1582">
        <v>75000</v>
      </c>
      <c r="F1582" t="s">
        <v>6</v>
      </c>
      <c r="G1582" s="10">
        <f>tblSalaries[[#This Row],[clean Salary (in local currency)]]*VLOOKUP(tblSalaries[[#This Row],[Currency]],tblXrate[#Data],2,FALSE)/1000</f>
        <v>75</v>
      </c>
      <c r="H1582" t="s">
        <v>373</v>
      </c>
      <c r="I1582" t="s">
        <v>20</v>
      </c>
      <c r="J1582" t="s">
        <v>15</v>
      </c>
      <c r="K1582" s="10" t="str">
        <f>VLOOKUP(tblSalaries[[#This Row],[Where do you work]],tblCountries[[Actual]:[Mapping2]],3,FALSE)</f>
        <v>USA</v>
      </c>
      <c r="L1582" t="s">
        <v>9</v>
      </c>
      <c r="M1582" t="s">
        <v>4015</v>
      </c>
      <c r="N1582" s="10" t="str">
        <f>VLOOKUP(tblSalaries[[#This Row],[Years of Experience]],Table3[#Data],2,FALSE)</f>
        <v>Missing</v>
      </c>
      <c r="O1582" s="10">
        <f>VLOOKUP(tblSalaries[[#This Row],[How many hours of a day you work on Excel]],Table8[#Data],2,FALSE)</f>
        <v>5</v>
      </c>
    </row>
    <row r="1583" spans="2:15" ht="15" customHeight="1" x14ac:dyDescent="0.2">
      <c r="B1583" t="s">
        <v>2437</v>
      </c>
      <c r="C1583" s="1">
        <v>41055.107766203706</v>
      </c>
      <c r="D1583" s="4">
        <v>75000</v>
      </c>
      <c r="E1583">
        <v>75000</v>
      </c>
      <c r="F1583" t="s">
        <v>6</v>
      </c>
      <c r="G1583" s="10">
        <f>tblSalaries[[#This Row],[clean Salary (in local currency)]]*VLOOKUP(tblSalaries[[#This Row],[Currency]],tblXrate[#Data],2,FALSE)/1000</f>
        <v>75</v>
      </c>
      <c r="H1583" t="s">
        <v>529</v>
      </c>
      <c r="I1583" t="s">
        <v>20</v>
      </c>
      <c r="J1583" t="s">
        <v>15</v>
      </c>
      <c r="K1583" s="10" t="str">
        <f>VLOOKUP(tblSalaries[[#This Row],[Where do you work]],tblCountries[[Actual]:[Mapping2]],3,FALSE)</f>
        <v>USA</v>
      </c>
      <c r="L1583" t="s">
        <v>9</v>
      </c>
      <c r="M1583" t="s">
        <v>4015</v>
      </c>
      <c r="N1583" s="10" t="str">
        <f>VLOOKUP(tblSalaries[[#This Row],[Years of Experience]],Table3[#Data],2,FALSE)</f>
        <v>Missing</v>
      </c>
      <c r="O1583" s="10">
        <f>VLOOKUP(tblSalaries[[#This Row],[How many hours of a day you work on Excel]],Table8[#Data],2,FALSE)</f>
        <v>5</v>
      </c>
    </row>
    <row r="1584" spans="2:15" ht="15" customHeight="1" x14ac:dyDescent="0.2">
      <c r="B1584" t="s">
        <v>2106</v>
      </c>
      <c r="C1584" s="1">
        <v>41055.028252314813</v>
      </c>
      <c r="D1584" s="4">
        <v>74000</v>
      </c>
      <c r="E1584">
        <v>74000</v>
      </c>
      <c r="F1584" t="s">
        <v>6</v>
      </c>
      <c r="G1584" s="10">
        <f>tblSalaries[[#This Row],[clean Salary (in local currency)]]*VLOOKUP(tblSalaries[[#This Row],[Currency]],tblXrate[#Data],2,FALSE)/1000</f>
        <v>74</v>
      </c>
      <c r="H1584" t="s">
        <v>76</v>
      </c>
      <c r="I1584" t="s">
        <v>356</v>
      </c>
      <c r="J1584" t="s">
        <v>15</v>
      </c>
      <c r="K1584" s="10" t="str">
        <f>VLOOKUP(tblSalaries[[#This Row],[Where do you work]],tblCountries[[Actual]:[Mapping2]],3,FALSE)</f>
        <v>USA</v>
      </c>
      <c r="L1584" t="s">
        <v>9</v>
      </c>
      <c r="M1584" t="s">
        <v>4015</v>
      </c>
      <c r="N1584" s="10" t="str">
        <f>VLOOKUP(tblSalaries[[#This Row],[Years of Experience]],Table3[#Data],2,FALSE)</f>
        <v>Missing</v>
      </c>
      <c r="O1584" s="10">
        <f>VLOOKUP(tblSalaries[[#This Row],[How many hours of a day you work on Excel]],Table8[#Data],2,FALSE)</f>
        <v>5</v>
      </c>
    </row>
    <row r="1585" spans="2:15" ht="15" customHeight="1" x14ac:dyDescent="0.2">
      <c r="B1585" t="s">
        <v>2449</v>
      </c>
      <c r="C1585" s="1">
        <v>41055.120474537034</v>
      </c>
      <c r="D1585" s="4">
        <v>74000</v>
      </c>
      <c r="E1585">
        <v>74000</v>
      </c>
      <c r="F1585" t="s">
        <v>6</v>
      </c>
      <c r="G1585" s="10">
        <f>tblSalaries[[#This Row],[clean Salary (in local currency)]]*VLOOKUP(tblSalaries[[#This Row],[Currency]],tblXrate[#Data],2,FALSE)/1000</f>
        <v>74</v>
      </c>
      <c r="H1585" t="s">
        <v>279</v>
      </c>
      <c r="I1585" t="s">
        <v>279</v>
      </c>
      <c r="J1585" t="s">
        <v>15</v>
      </c>
      <c r="K1585" s="10" t="str">
        <f>VLOOKUP(tblSalaries[[#This Row],[Where do you work]],tblCountries[[Actual]:[Mapping2]],3,FALSE)</f>
        <v>USA</v>
      </c>
      <c r="L1585" t="s">
        <v>9</v>
      </c>
      <c r="M1585" t="s">
        <v>4015</v>
      </c>
      <c r="N1585" s="10" t="str">
        <f>VLOOKUP(tblSalaries[[#This Row],[Years of Experience]],Table3[#Data],2,FALSE)</f>
        <v>Missing</v>
      </c>
      <c r="O1585" s="10">
        <f>VLOOKUP(tblSalaries[[#This Row],[How many hours of a day you work on Excel]],Table8[#Data],2,FALSE)</f>
        <v>5</v>
      </c>
    </row>
    <row r="1586" spans="2:15" ht="15" customHeight="1" x14ac:dyDescent="0.2">
      <c r="B1586" t="s">
        <v>2358</v>
      </c>
      <c r="C1586" s="1">
        <v>41055.071192129632</v>
      </c>
      <c r="D1586" s="4">
        <v>75000</v>
      </c>
      <c r="E1586">
        <v>75000</v>
      </c>
      <c r="F1586" t="s">
        <v>86</v>
      </c>
      <c r="G1586" s="10">
        <f>tblSalaries[[#This Row],[clean Salary (in local currency)]]*VLOOKUP(tblSalaries[[#This Row],[Currency]],tblXrate[#Data],2,FALSE)/1000</f>
        <v>73.752114227274518</v>
      </c>
      <c r="H1586" t="s">
        <v>439</v>
      </c>
      <c r="I1586" t="s">
        <v>20</v>
      </c>
      <c r="J1586" t="s">
        <v>205</v>
      </c>
      <c r="K1586" s="10" t="str">
        <f>VLOOKUP(tblSalaries[[#This Row],[Where do you work]],tblCountries[[Actual]:[Mapping2]],3,FALSE)</f>
        <v>Canada</v>
      </c>
      <c r="L1586" t="s">
        <v>9</v>
      </c>
      <c r="M1586" t="s">
        <v>4015</v>
      </c>
      <c r="N1586" s="10" t="str">
        <f>VLOOKUP(tblSalaries[[#This Row],[Years of Experience]],Table3[#Data],2,FALSE)</f>
        <v>Missing</v>
      </c>
      <c r="O1586" s="10">
        <f>VLOOKUP(tblSalaries[[#This Row],[How many hours of a day you work on Excel]],Table8[#Data],2,FALSE)</f>
        <v>5</v>
      </c>
    </row>
    <row r="1587" spans="2:15" ht="15" customHeight="1" x14ac:dyDescent="0.2">
      <c r="B1587" t="s">
        <v>2243</v>
      </c>
      <c r="C1587" s="1">
        <v>41055.043298611112</v>
      </c>
      <c r="D1587" s="4">
        <v>73000</v>
      </c>
      <c r="E1587">
        <v>73000</v>
      </c>
      <c r="F1587" t="s">
        <v>6</v>
      </c>
      <c r="G1587" s="10">
        <f>tblSalaries[[#This Row],[clean Salary (in local currency)]]*VLOOKUP(tblSalaries[[#This Row],[Currency]],tblXrate[#Data],2,FALSE)/1000</f>
        <v>73</v>
      </c>
      <c r="H1587" t="s">
        <v>14</v>
      </c>
      <c r="I1587" t="s">
        <v>20</v>
      </c>
      <c r="J1587" t="s">
        <v>15</v>
      </c>
      <c r="K1587" s="10" t="str">
        <f>VLOOKUP(tblSalaries[[#This Row],[Where do you work]],tblCountries[[Actual]:[Mapping2]],3,FALSE)</f>
        <v>USA</v>
      </c>
      <c r="L1587" t="s">
        <v>9</v>
      </c>
      <c r="M1587" t="s">
        <v>4015</v>
      </c>
      <c r="N1587" s="10" t="str">
        <f>VLOOKUP(tblSalaries[[#This Row],[Years of Experience]],Table3[#Data],2,FALSE)</f>
        <v>Missing</v>
      </c>
      <c r="O1587" s="10">
        <f>VLOOKUP(tblSalaries[[#This Row],[How many hours of a day you work on Excel]],Table8[#Data],2,FALSE)</f>
        <v>5</v>
      </c>
    </row>
    <row r="1588" spans="2:15" ht="15" customHeight="1" x14ac:dyDescent="0.2">
      <c r="B1588" t="s">
        <v>2265</v>
      </c>
      <c r="C1588" s="1">
        <v>41055.047268518516</v>
      </c>
      <c r="D1588" s="4">
        <v>73000</v>
      </c>
      <c r="E1588">
        <v>73000</v>
      </c>
      <c r="F1588" t="s">
        <v>6</v>
      </c>
      <c r="G1588" s="10">
        <f>tblSalaries[[#This Row],[clean Salary (in local currency)]]*VLOOKUP(tblSalaries[[#This Row],[Currency]],tblXrate[#Data],2,FALSE)/1000</f>
        <v>73</v>
      </c>
      <c r="H1588" t="s">
        <v>333</v>
      </c>
      <c r="I1588" t="s">
        <v>67</v>
      </c>
      <c r="J1588" t="s">
        <v>15</v>
      </c>
      <c r="K1588" s="10" t="str">
        <f>VLOOKUP(tblSalaries[[#This Row],[Where do you work]],tblCountries[[Actual]:[Mapping2]],3,FALSE)</f>
        <v>USA</v>
      </c>
      <c r="L1588" t="s">
        <v>9</v>
      </c>
      <c r="M1588" t="s">
        <v>4015</v>
      </c>
      <c r="N1588" s="10" t="str">
        <f>VLOOKUP(tblSalaries[[#This Row],[Years of Experience]],Table3[#Data],2,FALSE)</f>
        <v>Missing</v>
      </c>
      <c r="O1588" s="10">
        <f>VLOOKUP(tblSalaries[[#This Row],[How many hours of a day you work on Excel]],Table8[#Data],2,FALSE)</f>
        <v>5</v>
      </c>
    </row>
    <row r="1589" spans="2:15" ht="15" customHeight="1" x14ac:dyDescent="0.2">
      <c r="B1589" t="s">
        <v>2521</v>
      </c>
      <c r="C1589" s="1">
        <v>41055.194861111115</v>
      </c>
      <c r="D1589" s="4">
        <v>72600</v>
      </c>
      <c r="E1589">
        <v>72600</v>
      </c>
      <c r="F1589" t="s">
        <v>6</v>
      </c>
      <c r="G1589" s="10">
        <f>tblSalaries[[#This Row],[clean Salary (in local currency)]]*VLOOKUP(tblSalaries[[#This Row],[Currency]],tblXrate[#Data],2,FALSE)/1000</f>
        <v>72.599999999999994</v>
      </c>
      <c r="H1589" t="s">
        <v>623</v>
      </c>
      <c r="I1589" t="s">
        <v>52</v>
      </c>
      <c r="J1589" t="s">
        <v>15</v>
      </c>
      <c r="K1589" s="10" t="str">
        <f>VLOOKUP(tblSalaries[[#This Row],[Where do you work]],tblCountries[[Actual]:[Mapping2]],3,FALSE)</f>
        <v>USA</v>
      </c>
      <c r="L1589" t="s">
        <v>18</v>
      </c>
      <c r="M1589" t="s">
        <v>4015</v>
      </c>
      <c r="N1589" s="10" t="str">
        <f>VLOOKUP(tblSalaries[[#This Row],[Years of Experience]],Table3[#Data],2,FALSE)</f>
        <v>Missing</v>
      </c>
      <c r="O1589" s="10">
        <f>VLOOKUP(tblSalaries[[#This Row],[How many hours of a day you work on Excel]],Table8[#Data],2,FALSE)</f>
        <v>2.5</v>
      </c>
    </row>
    <row r="1590" spans="2:15" ht="15" customHeight="1" x14ac:dyDescent="0.2">
      <c r="B1590" t="s">
        <v>2225</v>
      </c>
      <c r="C1590" s="1">
        <v>41055.040092592593</v>
      </c>
      <c r="D1590" s="4">
        <v>72500</v>
      </c>
      <c r="E1590">
        <v>72500</v>
      </c>
      <c r="F1590" t="s">
        <v>6</v>
      </c>
      <c r="G1590" s="10">
        <f>tblSalaries[[#This Row],[clean Salary (in local currency)]]*VLOOKUP(tblSalaries[[#This Row],[Currency]],tblXrate[#Data],2,FALSE)/1000</f>
        <v>72.5</v>
      </c>
      <c r="H1590" t="s">
        <v>296</v>
      </c>
      <c r="I1590" t="s">
        <v>488</v>
      </c>
      <c r="J1590" t="s">
        <v>15</v>
      </c>
      <c r="K1590" s="10" t="str">
        <f>VLOOKUP(tblSalaries[[#This Row],[Where do you work]],tblCountries[[Actual]:[Mapping2]],3,FALSE)</f>
        <v>USA</v>
      </c>
      <c r="L1590" t="s">
        <v>9</v>
      </c>
      <c r="M1590" t="s">
        <v>4015</v>
      </c>
      <c r="N1590" s="10" t="str">
        <f>VLOOKUP(tblSalaries[[#This Row],[Years of Experience]],Table3[#Data],2,FALSE)</f>
        <v>Missing</v>
      </c>
      <c r="O1590" s="10">
        <f>VLOOKUP(tblSalaries[[#This Row],[How many hours of a day you work on Excel]],Table8[#Data],2,FALSE)</f>
        <v>5</v>
      </c>
    </row>
    <row r="1591" spans="2:15" ht="15" customHeight="1" x14ac:dyDescent="0.2">
      <c r="B1591" t="s">
        <v>2357</v>
      </c>
      <c r="C1591" s="1">
        <v>41055.071145833332</v>
      </c>
      <c r="D1591" s="4">
        <v>72500</v>
      </c>
      <c r="E1591">
        <v>72500</v>
      </c>
      <c r="F1591" t="s">
        <v>6</v>
      </c>
      <c r="G1591" s="10">
        <f>tblSalaries[[#This Row],[clean Salary (in local currency)]]*VLOOKUP(tblSalaries[[#This Row],[Currency]],tblXrate[#Data],2,FALSE)/1000</f>
        <v>72.5</v>
      </c>
      <c r="H1591" t="s">
        <v>438</v>
      </c>
      <c r="I1591" t="s">
        <v>279</v>
      </c>
      <c r="J1591" t="s">
        <v>15</v>
      </c>
      <c r="K1591" s="10" t="str">
        <f>VLOOKUP(tblSalaries[[#This Row],[Where do you work]],tblCountries[[Actual]:[Mapping2]],3,FALSE)</f>
        <v>USA</v>
      </c>
      <c r="L1591" t="s">
        <v>18</v>
      </c>
      <c r="M1591" t="s">
        <v>4015</v>
      </c>
      <c r="N1591" s="10" t="str">
        <f>VLOOKUP(tblSalaries[[#This Row],[Years of Experience]],Table3[#Data],2,FALSE)</f>
        <v>Missing</v>
      </c>
      <c r="O1591" s="10">
        <f>VLOOKUP(tblSalaries[[#This Row],[How many hours of a day you work on Excel]],Table8[#Data],2,FALSE)</f>
        <v>2.5</v>
      </c>
    </row>
    <row r="1592" spans="2:15" ht="15" customHeight="1" x14ac:dyDescent="0.2">
      <c r="B1592" t="s">
        <v>2421</v>
      </c>
      <c r="C1592" s="1">
        <v>41055.097083333334</v>
      </c>
      <c r="D1592" s="4">
        <v>72000</v>
      </c>
      <c r="E1592">
        <v>72000</v>
      </c>
      <c r="F1592" t="s">
        <v>6</v>
      </c>
      <c r="G1592" s="10">
        <f>tblSalaries[[#This Row],[clean Salary (in local currency)]]*VLOOKUP(tblSalaries[[#This Row],[Currency]],tblXrate[#Data],2,FALSE)/1000</f>
        <v>72</v>
      </c>
      <c r="H1592" t="s">
        <v>509</v>
      </c>
      <c r="I1592" t="s">
        <v>4001</v>
      </c>
      <c r="J1592" t="s">
        <v>15</v>
      </c>
      <c r="K1592" s="10" t="str">
        <f>VLOOKUP(tblSalaries[[#This Row],[Where do you work]],tblCountries[[Actual]:[Mapping2]],3,FALSE)</f>
        <v>USA</v>
      </c>
      <c r="L1592" t="s">
        <v>9</v>
      </c>
      <c r="M1592" t="s">
        <v>4015</v>
      </c>
      <c r="N1592" s="10" t="str">
        <f>VLOOKUP(tblSalaries[[#This Row],[Years of Experience]],Table3[#Data],2,FALSE)</f>
        <v>Missing</v>
      </c>
      <c r="O1592" s="10">
        <f>VLOOKUP(tblSalaries[[#This Row],[How many hours of a day you work on Excel]],Table8[#Data],2,FALSE)</f>
        <v>5</v>
      </c>
    </row>
    <row r="1593" spans="2:15" ht="15" customHeight="1" x14ac:dyDescent="0.2">
      <c r="B1593" t="s">
        <v>2438</v>
      </c>
      <c r="C1593" s="1">
        <v>41055.109606481485</v>
      </c>
      <c r="D1593" s="4">
        <v>72000</v>
      </c>
      <c r="E1593">
        <v>72000</v>
      </c>
      <c r="F1593" t="s">
        <v>6</v>
      </c>
      <c r="G1593" s="10">
        <f>tblSalaries[[#This Row],[clean Salary (in local currency)]]*VLOOKUP(tblSalaries[[#This Row],[Currency]],tblXrate[#Data],2,FALSE)/1000</f>
        <v>72</v>
      </c>
      <c r="H1593" t="s">
        <v>530</v>
      </c>
      <c r="I1593" t="s">
        <v>20</v>
      </c>
      <c r="J1593" t="s">
        <v>15</v>
      </c>
      <c r="K1593" s="10" t="str">
        <f>VLOOKUP(tblSalaries[[#This Row],[Where do you work]],tblCountries[[Actual]:[Mapping2]],3,FALSE)</f>
        <v>USA</v>
      </c>
      <c r="L1593" t="s">
        <v>18</v>
      </c>
      <c r="M1593" t="s">
        <v>4015</v>
      </c>
      <c r="N1593" s="10" t="str">
        <f>VLOOKUP(tblSalaries[[#This Row],[Years of Experience]],Table3[#Data],2,FALSE)</f>
        <v>Missing</v>
      </c>
      <c r="O1593" s="10">
        <f>VLOOKUP(tblSalaries[[#This Row],[How many hours of a day you work on Excel]],Table8[#Data],2,FALSE)</f>
        <v>2.5</v>
      </c>
    </row>
    <row r="1594" spans="2:15" ht="15" customHeight="1" x14ac:dyDescent="0.2">
      <c r="B1594" t="s">
        <v>2531</v>
      </c>
      <c r="C1594" s="1">
        <v>41055.217395833337</v>
      </c>
      <c r="D1594" s="4">
        <v>72000</v>
      </c>
      <c r="E1594">
        <v>72000</v>
      </c>
      <c r="F1594" t="s">
        <v>6</v>
      </c>
      <c r="G1594" s="10">
        <f>tblSalaries[[#This Row],[clean Salary (in local currency)]]*VLOOKUP(tblSalaries[[#This Row],[Currency]],tblXrate[#Data],2,FALSE)/1000</f>
        <v>72</v>
      </c>
      <c r="H1594" t="s">
        <v>633</v>
      </c>
      <c r="I1594" t="s">
        <v>20</v>
      </c>
      <c r="J1594" t="s">
        <v>65</v>
      </c>
      <c r="K1594" s="10" t="str">
        <f>VLOOKUP(tblSalaries[[#This Row],[Where do you work]],tblCountries[[Actual]:[Mapping2]],3,FALSE)</f>
        <v>Russia &amp; CEE</v>
      </c>
      <c r="L1594" t="s">
        <v>18</v>
      </c>
      <c r="M1594" t="s">
        <v>4015</v>
      </c>
      <c r="N1594" s="10" t="str">
        <f>VLOOKUP(tblSalaries[[#This Row],[Years of Experience]],Table3[#Data],2,FALSE)</f>
        <v>Missing</v>
      </c>
      <c r="O1594" s="10">
        <f>VLOOKUP(tblSalaries[[#This Row],[How many hours of a day you work on Excel]],Table8[#Data],2,FALSE)</f>
        <v>2.5</v>
      </c>
    </row>
    <row r="1595" spans="2:15" ht="15" customHeight="1" x14ac:dyDescent="0.2">
      <c r="B1595" t="s">
        <v>2047</v>
      </c>
      <c r="C1595" s="1">
        <v>41054.221388888887</v>
      </c>
      <c r="D1595" s="4">
        <v>70000</v>
      </c>
      <c r="E1595">
        <v>70000</v>
      </c>
      <c r="F1595" t="s">
        <v>82</v>
      </c>
      <c r="G1595" s="10">
        <f>tblSalaries[[#This Row],[clean Salary (in local currency)]]*VLOOKUP(tblSalaries[[#This Row],[Currency]],tblXrate[#Data],2,FALSE)/1000</f>
        <v>71.393675948184509</v>
      </c>
      <c r="H1595" t="s">
        <v>83</v>
      </c>
      <c r="I1595" t="s">
        <v>356</v>
      </c>
      <c r="J1595" t="s">
        <v>84</v>
      </c>
      <c r="K1595" s="10" t="str">
        <f>VLOOKUP(tblSalaries[[#This Row],[Where do you work]],tblCountries[[Actual]:[Mapping2]],3,FALSE)</f>
        <v>Australia &amp; NZ</v>
      </c>
      <c r="L1595" t="s">
        <v>18</v>
      </c>
      <c r="M1595" t="s">
        <v>4015</v>
      </c>
      <c r="N1595" s="10" t="str">
        <f>VLOOKUP(tblSalaries[[#This Row],[Years of Experience]],Table3[#Data],2,FALSE)</f>
        <v>Missing</v>
      </c>
      <c r="O1595" s="10">
        <f>VLOOKUP(tblSalaries[[#This Row],[How many hours of a day you work on Excel]],Table8[#Data],2,FALSE)</f>
        <v>2.5</v>
      </c>
    </row>
    <row r="1596" spans="2:15" ht="15" customHeight="1" x14ac:dyDescent="0.2">
      <c r="B1596" t="s">
        <v>2140</v>
      </c>
      <c r="C1596" s="1">
        <v>41055.029942129629</v>
      </c>
      <c r="D1596" s="4">
        <v>71000</v>
      </c>
      <c r="E1596">
        <v>71000</v>
      </c>
      <c r="F1596" t="s">
        <v>6</v>
      </c>
      <c r="G1596" s="10">
        <f>tblSalaries[[#This Row],[clean Salary (in local currency)]]*VLOOKUP(tblSalaries[[#This Row],[Currency]],tblXrate[#Data],2,FALSE)/1000</f>
        <v>71</v>
      </c>
      <c r="H1596" t="s">
        <v>202</v>
      </c>
      <c r="I1596" t="s">
        <v>20</v>
      </c>
      <c r="J1596" t="s">
        <v>15</v>
      </c>
      <c r="K1596" s="10" t="str">
        <f>VLOOKUP(tblSalaries[[#This Row],[Where do you work]],tblCountries[[Actual]:[Mapping2]],3,FALSE)</f>
        <v>USA</v>
      </c>
      <c r="L1596" t="s">
        <v>9</v>
      </c>
      <c r="M1596" t="s">
        <v>4015</v>
      </c>
      <c r="N1596" s="10" t="str">
        <f>VLOOKUP(tblSalaries[[#This Row],[Years of Experience]],Table3[#Data],2,FALSE)</f>
        <v>Missing</v>
      </c>
      <c r="O1596" s="10">
        <f>VLOOKUP(tblSalaries[[#This Row],[How many hours of a day you work on Excel]],Table8[#Data],2,FALSE)</f>
        <v>5</v>
      </c>
    </row>
    <row r="1597" spans="2:15" ht="15" customHeight="1" x14ac:dyDescent="0.2">
      <c r="B1597" t="s">
        <v>2237</v>
      </c>
      <c r="C1597" s="1">
        <v>41055.042395833334</v>
      </c>
      <c r="D1597" s="4">
        <v>45000</v>
      </c>
      <c r="E1597">
        <v>45000</v>
      </c>
      <c r="F1597" t="s">
        <v>69</v>
      </c>
      <c r="G1597" s="10">
        <f>tblSalaries[[#This Row],[clean Salary (in local currency)]]*VLOOKUP(tblSalaries[[#This Row],[Currency]],tblXrate[#Data],2,FALSE)/1000</f>
        <v>70.928022243027783</v>
      </c>
      <c r="H1597" t="s">
        <v>308</v>
      </c>
      <c r="I1597" t="s">
        <v>52</v>
      </c>
      <c r="J1597" t="s">
        <v>71</v>
      </c>
      <c r="K1597" s="10" t="str">
        <f>VLOOKUP(tblSalaries[[#This Row],[Where do you work]],tblCountries[[Actual]:[Mapping2]],3,FALSE)</f>
        <v>UK</v>
      </c>
      <c r="L1597" t="s">
        <v>18</v>
      </c>
      <c r="M1597" t="s">
        <v>4015</v>
      </c>
      <c r="N1597" s="10" t="str">
        <f>VLOOKUP(tblSalaries[[#This Row],[Years of Experience]],Table3[#Data],2,FALSE)</f>
        <v>Missing</v>
      </c>
      <c r="O1597" s="10">
        <f>VLOOKUP(tblSalaries[[#This Row],[How many hours of a day you work on Excel]],Table8[#Data],2,FALSE)</f>
        <v>2.5</v>
      </c>
    </row>
    <row r="1598" spans="2:15" ht="15" customHeight="1" x14ac:dyDescent="0.2">
      <c r="B1598" t="s">
        <v>2403</v>
      </c>
      <c r="C1598" s="1">
        <v>41055.088148148148</v>
      </c>
      <c r="D1598" s="4">
        <v>72000</v>
      </c>
      <c r="E1598">
        <v>72000</v>
      </c>
      <c r="F1598" t="s">
        <v>86</v>
      </c>
      <c r="G1598" s="10">
        <f>tblSalaries[[#This Row],[clean Salary (in local currency)]]*VLOOKUP(tblSalaries[[#This Row],[Currency]],tblXrate[#Data],2,FALSE)/1000</f>
        <v>70.802029658183528</v>
      </c>
      <c r="H1598" t="s">
        <v>488</v>
      </c>
      <c r="I1598" t="s">
        <v>488</v>
      </c>
      <c r="J1598" t="s">
        <v>88</v>
      </c>
      <c r="K1598" s="10" t="str">
        <f>VLOOKUP(tblSalaries[[#This Row],[Where do you work]],tblCountries[[Actual]:[Mapping2]],3,FALSE)</f>
        <v>Canada</v>
      </c>
      <c r="L1598" t="s">
        <v>9</v>
      </c>
      <c r="M1598" t="s">
        <v>4015</v>
      </c>
      <c r="N1598" s="10" t="str">
        <f>VLOOKUP(tblSalaries[[#This Row],[Years of Experience]],Table3[#Data],2,FALSE)</f>
        <v>Missing</v>
      </c>
      <c r="O1598" s="10">
        <f>VLOOKUP(tblSalaries[[#This Row],[How many hours of a day you work on Excel]],Table8[#Data],2,FALSE)</f>
        <v>5</v>
      </c>
    </row>
    <row r="1599" spans="2:15" ht="15" customHeight="1" x14ac:dyDescent="0.2">
      <c r="B1599" t="s">
        <v>2188</v>
      </c>
      <c r="C1599" s="1">
        <v>41055.034895833334</v>
      </c>
      <c r="D1599" s="4">
        <v>70000</v>
      </c>
      <c r="E1599">
        <v>70000</v>
      </c>
      <c r="F1599" t="s">
        <v>6</v>
      </c>
      <c r="G1599" s="10">
        <f>tblSalaries[[#This Row],[clean Salary (in local currency)]]*VLOOKUP(tblSalaries[[#This Row],[Currency]],tblXrate[#Data],2,FALSE)/1000</f>
        <v>70</v>
      </c>
      <c r="H1599" t="s">
        <v>254</v>
      </c>
      <c r="I1599" t="s">
        <v>52</v>
      </c>
      <c r="J1599" t="s">
        <v>15</v>
      </c>
      <c r="K1599" s="10" t="str">
        <f>VLOOKUP(tblSalaries[[#This Row],[Where do you work]],tblCountries[[Actual]:[Mapping2]],3,FALSE)</f>
        <v>USA</v>
      </c>
      <c r="L1599" t="s">
        <v>9</v>
      </c>
      <c r="M1599" t="s">
        <v>4015</v>
      </c>
      <c r="N1599" s="10" t="str">
        <f>VLOOKUP(tblSalaries[[#This Row],[Years of Experience]],Table3[#Data],2,FALSE)</f>
        <v>Missing</v>
      </c>
      <c r="O1599" s="10">
        <f>VLOOKUP(tblSalaries[[#This Row],[How many hours of a day you work on Excel]],Table8[#Data],2,FALSE)</f>
        <v>5</v>
      </c>
    </row>
    <row r="1600" spans="2:15" ht="15" customHeight="1" x14ac:dyDescent="0.2">
      <c r="B1600" t="s">
        <v>2200</v>
      </c>
      <c r="C1600" s="1">
        <v>41055.036400462966</v>
      </c>
      <c r="D1600" s="4">
        <v>70000</v>
      </c>
      <c r="E1600">
        <v>70000</v>
      </c>
      <c r="F1600" t="s">
        <v>6</v>
      </c>
      <c r="G1600" s="10">
        <f>tblSalaries[[#This Row],[clean Salary (in local currency)]]*VLOOKUP(tblSalaries[[#This Row],[Currency]],tblXrate[#Data],2,FALSE)/1000</f>
        <v>70</v>
      </c>
      <c r="H1600" t="s">
        <v>266</v>
      </c>
      <c r="I1600" t="s">
        <v>20</v>
      </c>
      <c r="J1600" t="s">
        <v>15</v>
      </c>
      <c r="K1600" s="10" t="str">
        <f>VLOOKUP(tblSalaries[[#This Row],[Where do you work]],tblCountries[[Actual]:[Mapping2]],3,FALSE)</f>
        <v>USA</v>
      </c>
      <c r="L1600" t="s">
        <v>9</v>
      </c>
      <c r="M1600" t="s">
        <v>4015</v>
      </c>
      <c r="N1600" s="10" t="str">
        <f>VLOOKUP(tblSalaries[[#This Row],[Years of Experience]],Table3[#Data],2,FALSE)</f>
        <v>Missing</v>
      </c>
      <c r="O1600" s="10">
        <f>VLOOKUP(tblSalaries[[#This Row],[How many hours of a day you work on Excel]],Table8[#Data],2,FALSE)</f>
        <v>5</v>
      </c>
    </row>
    <row r="1601" spans="2:15" ht="15" customHeight="1" x14ac:dyDescent="0.2">
      <c r="B1601" t="s">
        <v>2247</v>
      </c>
      <c r="C1601" s="1">
        <v>41055.044074074074</v>
      </c>
      <c r="D1601" s="4">
        <v>70000</v>
      </c>
      <c r="E1601">
        <v>70000</v>
      </c>
      <c r="F1601" t="s">
        <v>6</v>
      </c>
      <c r="G1601" s="10">
        <f>tblSalaries[[#This Row],[clean Salary (in local currency)]]*VLOOKUP(tblSalaries[[#This Row],[Currency]],tblXrate[#Data],2,FALSE)/1000</f>
        <v>70</v>
      </c>
      <c r="H1601" t="s">
        <v>317</v>
      </c>
      <c r="I1601" t="s">
        <v>52</v>
      </c>
      <c r="J1601" t="s">
        <v>15</v>
      </c>
      <c r="K1601" s="10" t="str">
        <f>VLOOKUP(tblSalaries[[#This Row],[Where do you work]],tblCountries[[Actual]:[Mapping2]],3,FALSE)</f>
        <v>USA</v>
      </c>
      <c r="L1601" t="s">
        <v>18</v>
      </c>
      <c r="M1601" t="s">
        <v>4015</v>
      </c>
      <c r="N1601" s="10" t="str">
        <f>VLOOKUP(tblSalaries[[#This Row],[Years of Experience]],Table3[#Data],2,FALSE)</f>
        <v>Missing</v>
      </c>
      <c r="O1601" s="10">
        <f>VLOOKUP(tblSalaries[[#This Row],[How many hours of a day you work on Excel]],Table8[#Data],2,FALSE)</f>
        <v>2.5</v>
      </c>
    </row>
    <row r="1602" spans="2:15" ht="15" customHeight="1" x14ac:dyDescent="0.2">
      <c r="B1602" t="s">
        <v>2319</v>
      </c>
      <c r="C1602" s="1">
        <v>41055.060324074075</v>
      </c>
      <c r="D1602" s="4">
        <v>70000</v>
      </c>
      <c r="E1602">
        <v>70000</v>
      </c>
      <c r="F1602" t="s">
        <v>6</v>
      </c>
      <c r="G1602" s="10">
        <f>tblSalaries[[#This Row],[clean Salary (in local currency)]]*VLOOKUP(tblSalaries[[#This Row],[Currency]],tblXrate[#Data],2,FALSE)/1000</f>
        <v>70</v>
      </c>
      <c r="H1602" t="s">
        <v>20</v>
      </c>
      <c r="I1602" t="s">
        <v>20</v>
      </c>
      <c r="J1602" t="s">
        <v>15</v>
      </c>
      <c r="K1602" s="10" t="str">
        <f>VLOOKUP(tblSalaries[[#This Row],[Where do you work]],tblCountries[[Actual]:[Mapping2]],3,FALSE)</f>
        <v>USA</v>
      </c>
      <c r="L1602" t="s">
        <v>18</v>
      </c>
      <c r="M1602" t="s">
        <v>4015</v>
      </c>
      <c r="N1602" s="10" t="str">
        <f>VLOOKUP(tblSalaries[[#This Row],[Years of Experience]],Table3[#Data],2,FALSE)</f>
        <v>Missing</v>
      </c>
      <c r="O1602" s="10">
        <f>VLOOKUP(tblSalaries[[#This Row],[How many hours of a day you work on Excel]],Table8[#Data],2,FALSE)</f>
        <v>2.5</v>
      </c>
    </row>
    <row r="1603" spans="2:15" ht="15" customHeight="1" x14ac:dyDescent="0.2">
      <c r="B1603" t="s">
        <v>2396</v>
      </c>
      <c r="C1603" s="1">
        <v>41055.0859375</v>
      </c>
      <c r="D1603" s="4">
        <v>70000</v>
      </c>
      <c r="E1603">
        <v>70000</v>
      </c>
      <c r="F1603" t="s">
        <v>6</v>
      </c>
      <c r="G1603" s="10">
        <f>tblSalaries[[#This Row],[clean Salary (in local currency)]]*VLOOKUP(tblSalaries[[#This Row],[Currency]],tblXrate[#Data],2,FALSE)/1000</f>
        <v>70</v>
      </c>
      <c r="H1603" t="s">
        <v>480</v>
      </c>
      <c r="I1603" t="s">
        <v>52</v>
      </c>
      <c r="J1603" t="s">
        <v>15</v>
      </c>
      <c r="K1603" s="10" t="str">
        <f>VLOOKUP(tblSalaries[[#This Row],[Where do you work]],tblCountries[[Actual]:[Mapping2]],3,FALSE)</f>
        <v>USA</v>
      </c>
      <c r="L1603" t="s">
        <v>9</v>
      </c>
      <c r="M1603" t="s">
        <v>4015</v>
      </c>
      <c r="N1603" s="10" t="str">
        <f>VLOOKUP(tblSalaries[[#This Row],[Years of Experience]],Table3[#Data],2,FALSE)</f>
        <v>Missing</v>
      </c>
      <c r="O1603" s="10">
        <f>VLOOKUP(tblSalaries[[#This Row],[How many hours of a day you work on Excel]],Table8[#Data],2,FALSE)</f>
        <v>5</v>
      </c>
    </row>
    <row r="1604" spans="2:15" ht="15" customHeight="1" x14ac:dyDescent="0.2">
      <c r="B1604" t="s">
        <v>2472</v>
      </c>
      <c r="C1604" s="1">
        <v>41055.135462962964</v>
      </c>
      <c r="D1604" s="4">
        <v>70000</v>
      </c>
      <c r="E1604">
        <v>70000</v>
      </c>
      <c r="F1604" t="s">
        <v>6</v>
      </c>
      <c r="G1604" s="10">
        <f>tblSalaries[[#This Row],[clean Salary (in local currency)]]*VLOOKUP(tblSalaries[[#This Row],[Currency]],tblXrate[#Data],2,FALSE)/1000</f>
        <v>70</v>
      </c>
      <c r="H1604" t="s">
        <v>20</v>
      </c>
      <c r="I1604" t="s">
        <v>20</v>
      </c>
      <c r="J1604" t="s">
        <v>15</v>
      </c>
      <c r="K1604" s="10" t="str">
        <f>VLOOKUP(tblSalaries[[#This Row],[Where do you work]],tblCountries[[Actual]:[Mapping2]],3,FALSE)</f>
        <v>USA</v>
      </c>
      <c r="L1604" t="s">
        <v>9</v>
      </c>
      <c r="M1604" t="s">
        <v>4015</v>
      </c>
      <c r="N1604" s="10" t="str">
        <f>VLOOKUP(tblSalaries[[#This Row],[Years of Experience]],Table3[#Data],2,FALSE)</f>
        <v>Missing</v>
      </c>
      <c r="O1604" s="10">
        <f>VLOOKUP(tblSalaries[[#This Row],[How many hours of a day you work on Excel]],Table8[#Data],2,FALSE)</f>
        <v>5</v>
      </c>
    </row>
    <row r="1605" spans="2:15" ht="15" customHeight="1" x14ac:dyDescent="0.2">
      <c r="B1605" t="s">
        <v>2044</v>
      </c>
      <c r="C1605" s="1">
        <v>41054.215613425928</v>
      </c>
      <c r="D1605" s="4">
        <v>69000</v>
      </c>
      <c r="E1605">
        <v>69000</v>
      </c>
      <c r="F1605" t="s">
        <v>6</v>
      </c>
      <c r="G1605" s="10">
        <f>tblSalaries[[#This Row],[clean Salary (in local currency)]]*VLOOKUP(tblSalaries[[#This Row],[Currency]],tblXrate[#Data],2,FALSE)/1000</f>
        <v>69</v>
      </c>
      <c r="H1605" t="s">
        <v>78</v>
      </c>
      <c r="I1605" t="s">
        <v>279</v>
      </c>
      <c r="J1605" t="s">
        <v>15</v>
      </c>
      <c r="K1605" s="10" t="str">
        <f>VLOOKUP(tblSalaries[[#This Row],[Where do you work]],tblCountries[[Actual]:[Mapping2]],3,FALSE)</f>
        <v>USA</v>
      </c>
      <c r="L1605" t="s">
        <v>9</v>
      </c>
      <c r="M1605" t="s">
        <v>4015</v>
      </c>
      <c r="N1605" s="10" t="str">
        <f>VLOOKUP(tblSalaries[[#This Row],[Years of Experience]],Table3[#Data],2,FALSE)</f>
        <v>Missing</v>
      </c>
      <c r="O1605" s="10">
        <f>VLOOKUP(tblSalaries[[#This Row],[How many hours of a day you work on Excel]],Table8[#Data],2,FALSE)</f>
        <v>5</v>
      </c>
    </row>
    <row r="1606" spans="2:15" ht="15" customHeight="1" x14ac:dyDescent="0.2">
      <c r="B1606" t="s">
        <v>2154</v>
      </c>
      <c r="C1606" s="1">
        <v>41055.030810185184</v>
      </c>
      <c r="D1606" s="4">
        <v>69000</v>
      </c>
      <c r="E1606">
        <v>69000</v>
      </c>
      <c r="F1606" t="s">
        <v>6</v>
      </c>
      <c r="G1606" s="10">
        <f>tblSalaries[[#This Row],[clean Salary (in local currency)]]*VLOOKUP(tblSalaries[[#This Row],[Currency]],tblXrate[#Data],2,FALSE)/1000</f>
        <v>69</v>
      </c>
      <c r="H1606" t="s">
        <v>218</v>
      </c>
      <c r="I1606" t="s">
        <v>356</v>
      </c>
      <c r="J1606" t="s">
        <v>15</v>
      </c>
      <c r="K1606" s="10" t="str">
        <f>VLOOKUP(tblSalaries[[#This Row],[Where do you work]],tblCountries[[Actual]:[Mapping2]],3,FALSE)</f>
        <v>USA</v>
      </c>
      <c r="L1606" t="s">
        <v>9</v>
      </c>
      <c r="M1606" t="s">
        <v>4015</v>
      </c>
      <c r="N1606" s="10" t="str">
        <f>VLOOKUP(tblSalaries[[#This Row],[Years of Experience]],Table3[#Data],2,FALSE)</f>
        <v>Missing</v>
      </c>
      <c r="O1606" s="10">
        <f>VLOOKUP(tblSalaries[[#This Row],[How many hours of a day you work on Excel]],Table8[#Data],2,FALSE)</f>
        <v>5</v>
      </c>
    </row>
    <row r="1607" spans="2:15" ht="15" customHeight="1" x14ac:dyDescent="0.2">
      <c r="B1607" t="s">
        <v>2364</v>
      </c>
      <c r="C1607" s="1">
        <v>41055.073888888888</v>
      </c>
      <c r="D1607" s="4" t="s">
        <v>444</v>
      </c>
      <c r="E1607">
        <v>480000</v>
      </c>
      <c r="F1607" t="s">
        <v>445</v>
      </c>
      <c r="G1607" s="10">
        <f>tblSalaries[[#This Row],[clean Salary (in local currency)]]*VLOOKUP(tblSalaries[[#This Row],[Currency]],tblXrate[#Data],2,FALSE)/1000</f>
        <v>68.954520184280966</v>
      </c>
      <c r="H1607" t="s">
        <v>446</v>
      </c>
      <c r="I1607" t="s">
        <v>356</v>
      </c>
      <c r="J1607" t="s">
        <v>447</v>
      </c>
      <c r="K1607" s="10" t="str">
        <f>VLOOKUP(tblSalaries[[#This Row],[Where do you work]],tblCountries[[Actual]:[Mapping2]],3,FALSE)</f>
        <v>EU</v>
      </c>
      <c r="L1607" t="s">
        <v>25</v>
      </c>
      <c r="M1607" t="s">
        <v>4015</v>
      </c>
      <c r="N1607" s="10" t="str">
        <f>VLOOKUP(tblSalaries[[#This Row],[Years of Experience]],Table3[#Data],2,FALSE)</f>
        <v>Missing</v>
      </c>
      <c r="O1607" s="10">
        <f>VLOOKUP(tblSalaries[[#This Row],[How many hours of a day you work on Excel]],Table8[#Data],2,FALSE)</f>
        <v>1.5</v>
      </c>
    </row>
    <row r="1608" spans="2:15" ht="15" customHeight="1" x14ac:dyDescent="0.2">
      <c r="B1608" t="s">
        <v>2049</v>
      </c>
      <c r="C1608" s="1">
        <v>41054.229618055557</v>
      </c>
      <c r="D1608" s="4">
        <v>70000</v>
      </c>
      <c r="E1608">
        <v>70000</v>
      </c>
      <c r="F1608" t="s">
        <v>86</v>
      </c>
      <c r="G1608" s="10">
        <f>tblSalaries[[#This Row],[clean Salary (in local currency)]]*VLOOKUP(tblSalaries[[#This Row],[Currency]],tblXrate[#Data],2,FALSE)/1000</f>
        <v>68.835306612122878</v>
      </c>
      <c r="H1608" t="s">
        <v>87</v>
      </c>
      <c r="I1608" t="s">
        <v>279</v>
      </c>
      <c r="J1608" t="s">
        <v>88</v>
      </c>
      <c r="K1608" s="10" t="str">
        <f>VLOOKUP(tblSalaries[[#This Row],[Where do you work]],tblCountries[[Actual]:[Mapping2]],3,FALSE)</f>
        <v>Canada</v>
      </c>
      <c r="L1608" t="s">
        <v>18</v>
      </c>
      <c r="M1608" t="s">
        <v>4015</v>
      </c>
      <c r="N1608" s="10" t="str">
        <f>VLOOKUP(tblSalaries[[#This Row],[Years of Experience]],Table3[#Data],2,FALSE)</f>
        <v>Missing</v>
      </c>
      <c r="O1608" s="10">
        <f>VLOOKUP(tblSalaries[[#This Row],[How many hours of a day you work on Excel]],Table8[#Data],2,FALSE)</f>
        <v>2.5</v>
      </c>
    </row>
    <row r="1609" spans="2:15" ht="15" customHeight="1" x14ac:dyDescent="0.2">
      <c r="B1609" t="s">
        <v>2142</v>
      </c>
      <c r="C1609" s="1">
        <v>41055.030057870368</v>
      </c>
      <c r="D1609" s="4">
        <v>70000</v>
      </c>
      <c r="E1609">
        <v>70000</v>
      </c>
      <c r="F1609" t="s">
        <v>86</v>
      </c>
      <c r="G1609" s="10">
        <f>tblSalaries[[#This Row],[clean Salary (in local currency)]]*VLOOKUP(tblSalaries[[#This Row],[Currency]],tblXrate[#Data],2,FALSE)/1000</f>
        <v>68.835306612122878</v>
      </c>
      <c r="H1609" t="s">
        <v>204</v>
      </c>
      <c r="I1609" t="s">
        <v>52</v>
      </c>
      <c r="J1609" t="s">
        <v>205</v>
      </c>
      <c r="K1609" s="10" t="str">
        <f>VLOOKUP(tblSalaries[[#This Row],[Where do you work]],tblCountries[[Actual]:[Mapping2]],3,FALSE)</f>
        <v>Canada</v>
      </c>
      <c r="L1609" t="s">
        <v>9</v>
      </c>
      <c r="M1609" t="s">
        <v>4015</v>
      </c>
      <c r="N1609" s="10" t="str">
        <f>VLOOKUP(tblSalaries[[#This Row],[Years of Experience]],Table3[#Data],2,FALSE)</f>
        <v>Missing</v>
      </c>
      <c r="O1609" s="10">
        <f>VLOOKUP(tblSalaries[[#This Row],[How many hours of a day you work on Excel]],Table8[#Data],2,FALSE)</f>
        <v>5</v>
      </c>
    </row>
    <row r="1610" spans="2:15" ht="15" customHeight="1" x14ac:dyDescent="0.2">
      <c r="B1610" t="s">
        <v>2466</v>
      </c>
      <c r="C1610" s="1">
        <v>41055.13181712963</v>
      </c>
      <c r="D1610" s="4" t="s">
        <v>563</v>
      </c>
      <c r="E1610">
        <v>70000</v>
      </c>
      <c r="F1610" t="s">
        <v>86</v>
      </c>
      <c r="G1610" s="10">
        <f>tblSalaries[[#This Row],[clean Salary (in local currency)]]*VLOOKUP(tblSalaries[[#This Row],[Currency]],tblXrate[#Data],2,FALSE)/1000</f>
        <v>68.835306612122878</v>
      </c>
      <c r="H1610" t="s">
        <v>564</v>
      </c>
      <c r="I1610" t="s">
        <v>52</v>
      </c>
      <c r="J1610" t="s">
        <v>88</v>
      </c>
      <c r="K1610" s="10" t="str">
        <f>VLOOKUP(tblSalaries[[#This Row],[Where do you work]],tblCountries[[Actual]:[Mapping2]],3,FALSE)</f>
        <v>Canada</v>
      </c>
      <c r="L1610" t="s">
        <v>25</v>
      </c>
      <c r="M1610" t="s">
        <v>4015</v>
      </c>
      <c r="N1610" s="10" t="str">
        <f>VLOOKUP(tblSalaries[[#This Row],[Years of Experience]],Table3[#Data],2,FALSE)</f>
        <v>Missing</v>
      </c>
      <c r="O1610" s="10">
        <f>VLOOKUP(tblSalaries[[#This Row],[How many hours of a day you work on Excel]],Table8[#Data],2,FALSE)</f>
        <v>1.5</v>
      </c>
    </row>
    <row r="1611" spans="2:15" ht="15" customHeight="1" x14ac:dyDescent="0.2">
      <c r="B1611" t="s">
        <v>2360</v>
      </c>
      <c r="C1611" s="1">
        <v>41055.072083333333</v>
      </c>
      <c r="D1611" s="4">
        <v>68000</v>
      </c>
      <c r="E1611">
        <v>68000</v>
      </c>
      <c r="F1611" t="s">
        <v>6</v>
      </c>
      <c r="G1611" s="10">
        <f>tblSalaries[[#This Row],[clean Salary (in local currency)]]*VLOOKUP(tblSalaries[[#This Row],[Currency]],tblXrate[#Data],2,FALSE)/1000</f>
        <v>68</v>
      </c>
      <c r="H1611" t="s">
        <v>201</v>
      </c>
      <c r="I1611" t="s">
        <v>52</v>
      </c>
      <c r="J1611" t="s">
        <v>15</v>
      </c>
      <c r="K1611" s="10" t="str">
        <f>VLOOKUP(tblSalaries[[#This Row],[Where do you work]],tblCountries[[Actual]:[Mapping2]],3,FALSE)</f>
        <v>USA</v>
      </c>
      <c r="L1611" t="s">
        <v>18</v>
      </c>
      <c r="M1611" t="s">
        <v>4015</v>
      </c>
      <c r="N1611" s="10" t="str">
        <f>VLOOKUP(tblSalaries[[#This Row],[Years of Experience]],Table3[#Data],2,FALSE)</f>
        <v>Missing</v>
      </c>
      <c r="O1611" s="10">
        <f>VLOOKUP(tblSalaries[[#This Row],[How many hours of a day you work on Excel]],Table8[#Data],2,FALSE)</f>
        <v>2.5</v>
      </c>
    </row>
    <row r="1612" spans="2:15" ht="15" customHeight="1" x14ac:dyDescent="0.2">
      <c r="B1612" t="s">
        <v>2231</v>
      </c>
      <c r="C1612" s="1">
        <v>41055.040532407409</v>
      </c>
      <c r="D1612" s="4">
        <v>43000</v>
      </c>
      <c r="E1612">
        <v>43000</v>
      </c>
      <c r="F1612" t="s">
        <v>69</v>
      </c>
      <c r="G1612" s="10">
        <f>tblSalaries[[#This Row],[clean Salary (in local currency)]]*VLOOKUP(tblSalaries[[#This Row],[Currency]],tblXrate[#Data],2,FALSE)/1000</f>
        <v>67.775665698893221</v>
      </c>
      <c r="H1612" t="s">
        <v>302</v>
      </c>
      <c r="I1612" t="s">
        <v>52</v>
      </c>
      <c r="J1612" t="s">
        <v>71</v>
      </c>
      <c r="K1612" s="10" t="str">
        <f>VLOOKUP(tblSalaries[[#This Row],[Where do you work]],tblCountries[[Actual]:[Mapping2]],3,FALSE)</f>
        <v>UK</v>
      </c>
      <c r="L1612" t="s">
        <v>18</v>
      </c>
      <c r="M1612" t="s">
        <v>4015</v>
      </c>
      <c r="N1612" s="10" t="str">
        <f>VLOOKUP(tblSalaries[[#This Row],[Years of Experience]],Table3[#Data],2,FALSE)</f>
        <v>Missing</v>
      </c>
      <c r="O1612" s="10">
        <f>VLOOKUP(tblSalaries[[#This Row],[How many hours of a day you work on Excel]],Table8[#Data],2,FALSE)</f>
        <v>2.5</v>
      </c>
    </row>
    <row r="1613" spans="2:15" ht="15" customHeight="1" x14ac:dyDescent="0.2">
      <c r="B1613" t="s">
        <v>2366</v>
      </c>
      <c r="C1613" s="1">
        <v>41055.076331018521</v>
      </c>
      <c r="D1613" s="4">
        <v>43000</v>
      </c>
      <c r="E1613">
        <v>43000</v>
      </c>
      <c r="F1613" t="s">
        <v>69</v>
      </c>
      <c r="G1613" s="10">
        <f>tblSalaries[[#This Row],[clean Salary (in local currency)]]*VLOOKUP(tblSalaries[[#This Row],[Currency]],tblXrate[#Data],2,FALSE)/1000</f>
        <v>67.775665698893221</v>
      </c>
      <c r="H1613" t="s">
        <v>448</v>
      </c>
      <c r="I1613" t="s">
        <v>52</v>
      </c>
      <c r="J1613" t="s">
        <v>71</v>
      </c>
      <c r="K1613" s="10" t="str">
        <f>VLOOKUP(tblSalaries[[#This Row],[Where do you work]],tblCountries[[Actual]:[Mapping2]],3,FALSE)</f>
        <v>UK</v>
      </c>
      <c r="L1613" t="s">
        <v>9</v>
      </c>
      <c r="M1613" t="s">
        <v>4015</v>
      </c>
      <c r="N1613" s="10" t="str">
        <f>VLOOKUP(tblSalaries[[#This Row],[Years of Experience]],Table3[#Data],2,FALSE)</f>
        <v>Missing</v>
      </c>
      <c r="O1613" s="10">
        <f>VLOOKUP(tblSalaries[[#This Row],[How many hours of a day you work on Excel]],Table8[#Data],2,FALSE)</f>
        <v>5</v>
      </c>
    </row>
    <row r="1614" spans="2:15" ht="15" customHeight="1" x14ac:dyDescent="0.2">
      <c r="B1614" t="s">
        <v>2499</v>
      </c>
      <c r="C1614" s="1">
        <v>41055.166909722226</v>
      </c>
      <c r="D1614" s="4">
        <v>68500</v>
      </c>
      <c r="E1614">
        <v>68500</v>
      </c>
      <c r="F1614" t="s">
        <v>86</v>
      </c>
      <c r="G1614" s="10">
        <f>tblSalaries[[#This Row],[clean Salary (in local currency)]]*VLOOKUP(tblSalaries[[#This Row],[Currency]],tblXrate[#Data],2,FALSE)/1000</f>
        <v>67.360264327577383</v>
      </c>
      <c r="H1614" t="s">
        <v>14</v>
      </c>
      <c r="I1614" t="s">
        <v>20</v>
      </c>
      <c r="J1614" t="s">
        <v>88</v>
      </c>
      <c r="K1614" s="10" t="str">
        <f>VLOOKUP(tblSalaries[[#This Row],[Where do you work]],tblCountries[[Actual]:[Mapping2]],3,FALSE)</f>
        <v>Canada</v>
      </c>
      <c r="L1614" t="s">
        <v>9</v>
      </c>
      <c r="M1614" t="s">
        <v>4015</v>
      </c>
      <c r="N1614" s="10" t="str">
        <f>VLOOKUP(tblSalaries[[#This Row],[Years of Experience]],Table3[#Data],2,FALSE)</f>
        <v>Missing</v>
      </c>
      <c r="O1614" s="10">
        <f>VLOOKUP(tblSalaries[[#This Row],[How many hours of a day you work on Excel]],Table8[#Data],2,FALSE)</f>
        <v>5</v>
      </c>
    </row>
    <row r="1615" spans="2:15" ht="15" customHeight="1" x14ac:dyDescent="0.2">
      <c r="B1615" t="s">
        <v>2121</v>
      </c>
      <c r="C1615" s="1">
        <v>41055.02884259259</v>
      </c>
      <c r="D1615" s="4">
        <v>67000</v>
      </c>
      <c r="E1615">
        <v>67000</v>
      </c>
      <c r="F1615" t="s">
        <v>6</v>
      </c>
      <c r="G1615" s="10">
        <f>tblSalaries[[#This Row],[clean Salary (in local currency)]]*VLOOKUP(tblSalaries[[#This Row],[Currency]],tblXrate[#Data],2,FALSE)/1000</f>
        <v>67</v>
      </c>
      <c r="H1615" t="s">
        <v>180</v>
      </c>
      <c r="I1615" t="s">
        <v>20</v>
      </c>
      <c r="J1615" t="s">
        <v>15</v>
      </c>
      <c r="K1615" s="10" t="str">
        <f>VLOOKUP(tblSalaries[[#This Row],[Where do you work]],tblCountries[[Actual]:[Mapping2]],3,FALSE)</f>
        <v>USA</v>
      </c>
      <c r="L1615" t="s">
        <v>9</v>
      </c>
      <c r="M1615" t="s">
        <v>4015</v>
      </c>
      <c r="N1615" s="10" t="str">
        <f>VLOOKUP(tblSalaries[[#This Row],[Years of Experience]],Table3[#Data],2,FALSE)</f>
        <v>Missing</v>
      </c>
      <c r="O1615" s="10">
        <f>VLOOKUP(tblSalaries[[#This Row],[How many hours of a day you work on Excel]],Table8[#Data],2,FALSE)</f>
        <v>5</v>
      </c>
    </row>
    <row r="1616" spans="2:15" ht="15" customHeight="1" x14ac:dyDescent="0.2">
      <c r="B1616" t="s">
        <v>2179</v>
      </c>
      <c r="C1616" s="1">
        <v>41055.033888888887</v>
      </c>
      <c r="D1616" s="4">
        <v>67000</v>
      </c>
      <c r="E1616">
        <v>67000</v>
      </c>
      <c r="F1616" t="s">
        <v>6</v>
      </c>
      <c r="G1616" s="10">
        <f>tblSalaries[[#This Row],[clean Salary (in local currency)]]*VLOOKUP(tblSalaries[[#This Row],[Currency]],tblXrate[#Data],2,FALSE)/1000</f>
        <v>67</v>
      </c>
      <c r="H1616" t="s">
        <v>245</v>
      </c>
      <c r="I1616" t="s">
        <v>20</v>
      </c>
      <c r="J1616" t="s">
        <v>15</v>
      </c>
      <c r="K1616" s="10" t="str">
        <f>VLOOKUP(tblSalaries[[#This Row],[Where do you work]],tblCountries[[Actual]:[Mapping2]],3,FALSE)</f>
        <v>USA</v>
      </c>
      <c r="L1616" t="s">
        <v>9</v>
      </c>
      <c r="M1616" t="s">
        <v>4015</v>
      </c>
      <c r="N1616" s="10" t="str">
        <f>VLOOKUP(tblSalaries[[#This Row],[Years of Experience]],Table3[#Data],2,FALSE)</f>
        <v>Missing</v>
      </c>
      <c r="O1616" s="10">
        <f>VLOOKUP(tblSalaries[[#This Row],[How many hours of a day you work on Excel]],Table8[#Data],2,FALSE)</f>
        <v>5</v>
      </c>
    </row>
    <row r="1617" spans="2:15" ht="15" customHeight="1" x14ac:dyDescent="0.2">
      <c r="B1617" t="s">
        <v>2199</v>
      </c>
      <c r="C1617" s="1">
        <v>41055.036354166667</v>
      </c>
      <c r="D1617" s="4">
        <v>67000</v>
      </c>
      <c r="E1617">
        <v>67000</v>
      </c>
      <c r="F1617" t="s">
        <v>6</v>
      </c>
      <c r="G1617" s="10">
        <f>tblSalaries[[#This Row],[clean Salary (in local currency)]]*VLOOKUP(tblSalaries[[#This Row],[Currency]],tblXrate[#Data],2,FALSE)/1000</f>
        <v>67</v>
      </c>
      <c r="H1617" t="s">
        <v>14</v>
      </c>
      <c r="I1617" t="s">
        <v>20</v>
      </c>
      <c r="J1617" t="s">
        <v>15</v>
      </c>
      <c r="K1617" s="10" t="str">
        <f>VLOOKUP(tblSalaries[[#This Row],[Where do you work]],tblCountries[[Actual]:[Mapping2]],3,FALSE)</f>
        <v>USA</v>
      </c>
      <c r="L1617" t="s">
        <v>9</v>
      </c>
      <c r="M1617" t="s">
        <v>4015</v>
      </c>
      <c r="N1617" s="10" t="str">
        <f>VLOOKUP(tblSalaries[[#This Row],[Years of Experience]],Table3[#Data],2,FALSE)</f>
        <v>Missing</v>
      </c>
      <c r="O1617" s="10">
        <f>VLOOKUP(tblSalaries[[#This Row],[How many hours of a day you work on Excel]],Table8[#Data],2,FALSE)</f>
        <v>5</v>
      </c>
    </row>
    <row r="1618" spans="2:15" ht="15" customHeight="1" x14ac:dyDescent="0.2">
      <c r="B1618" t="s">
        <v>2308</v>
      </c>
      <c r="C1618" s="1">
        <v>41055.057592592595</v>
      </c>
      <c r="D1618" s="4">
        <v>67000</v>
      </c>
      <c r="E1618">
        <v>67000</v>
      </c>
      <c r="F1618" t="s">
        <v>6</v>
      </c>
      <c r="G1618" s="10">
        <f>tblSalaries[[#This Row],[clean Salary (in local currency)]]*VLOOKUP(tblSalaries[[#This Row],[Currency]],tblXrate[#Data],2,FALSE)/1000</f>
        <v>67</v>
      </c>
      <c r="H1618" t="s">
        <v>379</v>
      </c>
      <c r="I1618" t="s">
        <v>20</v>
      </c>
      <c r="J1618" t="s">
        <v>15</v>
      </c>
      <c r="K1618" s="10" t="str">
        <f>VLOOKUP(tblSalaries[[#This Row],[Where do you work]],tblCountries[[Actual]:[Mapping2]],3,FALSE)</f>
        <v>USA</v>
      </c>
      <c r="L1618" t="s">
        <v>9</v>
      </c>
      <c r="M1618" t="s">
        <v>4015</v>
      </c>
      <c r="N1618" s="10" t="str">
        <f>VLOOKUP(tblSalaries[[#This Row],[Years of Experience]],Table3[#Data],2,FALSE)</f>
        <v>Missing</v>
      </c>
      <c r="O1618" s="10">
        <f>VLOOKUP(tblSalaries[[#This Row],[How many hours of a day you work on Excel]],Table8[#Data],2,FALSE)</f>
        <v>5</v>
      </c>
    </row>
    <row r="1619" spans="2:15" ht="15" customHeight="1" x14ac:dyDescent="0.2">
      <c r="B1619" t="s">
        <v>2549</v>
      </c>
      <c r="C1619" s="1">
        <v>41055.240300925929</v>
      </c>
      <c r="D1619" s="4">
        <v>67000</v>
      </c>
      <c r="E1619">
        <v>67000</v>
      </c>
      <c r="F1619" t="s">
        <v>6</v>
      </c>
      <c r="G1619" s="10">
        <f>tblSalaries[[#This Row],[clean Salary (in local currency)]]*VLOOKUP(tblSalaries[[#This Row],[Currency]],tblXrate[#Data],2,FALSE)/1000</f>
        <v>67</v>
      </c>
      <c r="H1619" t="s">
        <v>394</v>
      </c>
      <c r="I1619" t="s">
        <v>20</v>
      </c>
      <c r="J1619" t="s">
        <v>15</v>
      </c>
      <c r="K1619" s="10" t="str">
        <f>VLOOKUP(tblSalaries[[#This Row],[Where do you work]],tblCountries[[Actual]:[Mapping2]],3,FALSE)</f>
        <v>USA</v>
      </c>
      <c r="L1619" t="s">
        <v>9</v>
      </c>
      <c r="M1619" t="s">
        <v>4015</v>
      </c>
      <c r="N1619" s="10" t="str">
        <f>VLOOKUP(tblSalaries[[#This Row],[Years of Experience]],Table3[#Data],2,FALSE)</f>
        <v>Missing</v>
      </c>
      <c r="O1619" s="10">
        <f>VLOOKUP(tblSalaries[[#This Row],[How many hours of a day you work on Excel]],Table8[#Data],2,FALSE)</f>
        <v>5</v>
      </c>
    </row>
    <row r="1620" spans="2:15" ht="15" customHeight="1" x14ac:dyDescent="0.2">
      <c r="B1620" t="s">
        <v>2114</v>
      </c>
      <c r="C1620" s="1">
        <v>41055.028506944444</v>
      </c>
      <c r="D1620" s="4">
        <v>66000</v>
      </c>
      <c r="E1620">
        <v>66000</v>
      </c>
      <c r="F1620" t="s">
        <v>6</v>
      </c>
      <c r="G1620" s="10">
        <f>tblSalaries[[#This Row],[clean Salary (in local currency)]]*VLOOKUP(tblSalaries[[#This Row],[Currency]],tblXrate[#Data],2,FALSE)/1000</f>
        <v>66</v>
      </c>
      <c r="H1620" t="s">
        <v>20</v>
      </c>
      <c r="I1620" t="s">
        <v>20</v>
      </c>
      <c r="J1620" t="s">
        <v>15</v>
      </c>
      <c r="K1620" s="10" t="str">
        <f>VLOOKUP(tblSalaries[[#This Row],[Where do you work]],tblCountries[[Actual]:[Mapping2]],3,FALSE)</f>
        <v>USA</v>
      </c>
      <c r="L1620" t="s">
        <v>18</v>
      </c>
      <c r="M1620" t="s">
        <v>4015</v>
      </c>
      <c r="N1620" s="10" t="str">
        <f>VLOOKUP(tblSalaries[[#This Row],[Years of Experience]],Table3[#Data],2,FALSE)</f>
        <v>Missing</v>
      </c>
      <c r="O1620" s="10">
        <f>VLOOKUP(tblSalaries[[#This Row],[How many hours of a day you work on Excel]],Table8[#Data],2,FALSE)</f>
        <v>2.5</v>
      </c>
    </row>
    <row r="1621" spans="2:15" ht="15" customHeight="1" x14ac:dyDescent="0.2">
      <c r="B1621" t="s">
        <v>2019</v>
      </c>
      <c r="C1621" s="1">
        <v>41054.155381944445</v>
      </c>
      <c r="D1621" s="4" t="s">
        <v>34</v>
      </c>
      <c r="E1621">
        <v>51650</v>
      </c>
      <c r="F1621" t="s">
        <v>22</v>
      </c>
      <c r="G1621" s="10">
        <f>tblSalaries[[#This Row],[clean Salary (in local currency)]]*VLOOKUP(tblSalaries[[#This Row],[Currency]],tblXrate[#Data],2,FALSE)/1000</f>
        <v>65.616131023916552</v>
      </c>
      <c r="H1621" t="s">
        <v>35</v>
      </c>
      <c r="I1621" t="s">
        <v>67</v>
      </c>
      <c r="J1621" t="s">
        <v>36</v>
      </c>
      <c r="K1621" s="10" t="str">
        <f>VLOOKUP(tblSalaries[[#This Row],[Where do you work]],tblCountries[[Actual]:[Mapping2]],3,FALSE)</f>
        <v>EU-16</v>
      </c>
      <c r="L1621" t="s">
        <v>18</v>
      </c>
      <c r="M1621" t="s">
        <v>4015</v>
      </c>
      <c r="N1621" s="10" t="str">
        <f>VLOOKUP(tblSalaries[[#This Row],[Years of Experience]],Table3[#Data],2,FALSE)</f>
        <v>Missing</v>
      </c>
      <c r="O1621" s="10">
        <f>VLOOKUP(tblSalaries[[#This Row],[How many hours of a day you work on Excel]],Table8[#Data],2,FALSE)</f>
        <v>2.5</v>
      </c>
    </row>
    <row r="1622" spans="2:15" ht="15" customHeight="1" x14ac:dyDescent="0.2">
      <c r="B1622" t="s">
        <v>2239</v>
      </c>
      <c r="C1622" s="1">
        <v>41055.04310185185</v>
      </c>
      <c r="D1622" s="4">
        <v>65250</v>
      </c>
      <c r="E1622">
        <v>65250</v>
      </c>
      <c r="F1622" t="s">
        <v>6</v>
      </c>
      <c r="G1622" s="10">
        <f>tblSalaries[[#This Row],[clean Salary (in local currency)]]*VLOOKUP(tblSalaries[[#This Row],[Currency]],tblXrate[#Data],2,FALSE)/1000</f>
        <v>65.25</v>
      </c>
      <c r="H1622" t="s">
        <v>310</v>
      </c>
      <c r="I1622" t="s">
        <v>310</v>
      </c>
      <c r="J1622" t="s">
        <v>15</v>
      </c>
      <c r="K1622" s="10" t="str">
        <f>VLOOKUP(tblSalaries[[#This Row],[Where do you work]],tblCountries[[Actual]:[Mapping2]],3,FALSE)</f>
        <v>USA</v>
      </c>
      <c r="L1622" t="s">
        <v>9</v>
      </c>
      <c r="M1622" t="s">
        <v>4015</v>
      </c>
      <c r="N1622" s="10" t="str">
        <f>VLOOKUP(tblSalaries[[#This Row],[Years of Experience]],Table3[#Data],2,FALSE)</f>
        <v>Missing</v>
      </c>
      <c r="O1622" s="10">
        <f>VLOOKUP(tblSalaries[[#This Row],[How many hours of a day you work on Excel]],Table8[#Data],2,FALSE)</f>
        <v>5</v>
      </c>
    </row>
    <row r="1623" spans="2:15" ht="15" customHeight="1" x14ac:dyDescent="0.2">
      <c r="B1623" t="s">
        <v>2233</v>
      </c>
      <c r="C1623" s="1">
        <v>41055.041006944448</v>
      </c>
      <c r="D1623" s="4">
        <v>65000</v>
      </c>
      <c r="E1623">
        <v>65000</v>
      </c>
      <c r="F1623" t="s">
        <v>6</v>
      </c>
      <c r="G1623" s="10">
        <f>tblSalaries[[#This Row],[clean Salary (in local currency)]]*VLOOKUP(tblSalaries[[#This Row],[Currency]],tblXrate[#Data],2,FALSE)/1000</f>
        <v>65</v>
      </c>
      <c r="H1623" t="s">
        <v>304</v>
      </c>
      <c r="I1623" t="s">
        <v>67</v>
      </c>
      <c r="J1623" t="s">
        <v>15</v>
      </c>
      <c r="K1623" s="10" t="str">
        <f>VLOOKUP(tblSalaries[[#This Row],[Where do you work]],tblCountries[[Actual]:[Mapping2]],3,FALSE)</f>
        <v>USA</v>
      </c>
      <c r="L1623" t="s">
        <v>18</v>
      </c>
      <c r="M1623" t="s">
        <v>4015</v>
      </c>
      <c r="N1623" s="10" t="str">
        <f>VLOOKUP(tblSalaries[[#This Row],[Years of Experience]],Table3[#Data],2,FALSE)</f>
        <v>Missing</v>
      </c>
      <c r="O1623" s="10">
        <f>VLOOKUP(tblSalaries[[#This Row],[How many hours of a day you work on Excel]],Table8[#Data],2,FALSE)</f>
        <v>2.5</v>
      </c>
    </row>
    <row r="1624" spans="2:15" ht="15" customHeight="1" x14ac:dyDescent="0.2">
      <c r="B1624" t="s">
        <v>2294</v>
      </c>
      <c r="C1624" s="1">
        <v>41055.0547337963</v>
      </c>
      <c r="D1624" s="4">
        <v>65000</v>
      </c>
      <c r="E1624">
        <v>65000</v>
      </c>
      <c r="F1624" t="s">
        <v>6</v>
      </c>
      <c r="G1624" s="10">
        <f>tblSalaries[[#This Row],[clean Salary (in local currency)]]*VLOOKUP(tblSalaries[[#This Row],[Currency]],tblXrate[#Data],2,FALSE)/1000</f>
        <v>65</v>
      </c>
      <c r="H1624" t="s">
        <v>364</v>
      </c>
      <c r="I1624" t="s">
        <v>20</v>
      </c>
      <c r="J1624" t="s">
        <v>15</v>
      </c>
      <c r="K1624" s="10" t="str">
        <f>VLOOKUP(tblSalaries[[#This Row],[Where do you work]],tblCountries[[Actual]:[Mapping2]],3,FALSE)</f>
        <v>USA</v>
      </c>
      <c r="L1624" t="s">
        <v>9</v>
      </c>
      <c r="M1624" t="s">
        <v>4015</v>
      </c>
      <c r="N1624" s="10" t="str">
        <f>VLOOKUP(tblSalaries[[#This Row],[Years of Experience]],Table3[#Data],2,FALSE)</f>
        <v>Missing</v>
      </c>
      <c r="O1624" s="10">
        <f>VLOOKUP(tblSalaries[[#This Row],[How many hours of a day you work on Excel]],Table8[#Data],2,FALSE)</f>
        <v>5</v>
      </c>
    </row>
    <row r="1625" spans="2:15" ht="15" customHeight="1" x14ac:dyDescent="0.2">
      <c r="B1625" t="s">
        <v>2439</v>
      </c>
      <c r="C1625" s="1">
        <v>41055.110115740739</v>
      </c>
      <c r="D1625" s="4">
        <v>65000</v>
      </c>
      <c r="E1625">
        <v>65000</v>
      </c>
      <c r="F1625" t="s">
        <v>6</v>
      </c>
      <c r="G1625" s="10">
        <f>tblSalaries[[#This Row],[clean Salary (in local currency)]]*VLOOKUP(tblSalaries[[#This Row],[Currency]],tblXrate[#Data],2,FALSE)/1000</f>
        <v>65</v>
      </c>
      <c r="H1625" t="s">
        <v>531</v>
      </c>
      <c r="I1625" t="s">
        <v>20</v>
      </c>
      <c r="J1625" t="s">
        <v>15</v>
      </c>
      <c r="K1625" s="10" t="str">
        <f>VLOOKUP(tblSalaries[[#This Row],[Where do you work]],tblCountries[[Actual]:[Mapping2]],3,FALSE)</f>
        <v>USA</v>
      </c>
      <c r="L1625" t="s">
        <v>9</v>
      </c>
      <c r="M1625" t="s">
        <v>4015</v>
      </c>
      <c r="N1625" s="10" t="str">
        <f>VLOOKUP(tblSalaries[[#This Row],[Years of Experience]],Table3[#Data],2,FALSE)</f>
        <v>Missing</v>
      </c>
      <c r="O1625" s="10">
        <f>VLOOKUP(tblSalaries[[#This Row],[How many hours of a day you work on Excel]],Table8[#Data],2,FALSE)</f>
        <v>5</v>
      </c>
    </row>
    <row r="1626" spans="2:15" ht="15" customHeight="1" x14ac:dyDescent="0.2">
      <c r="B1626" t="s">
        <v>2486</v>
      </c>
      <c r="C1626" s="1">
        <v>41055.147372685184</v>
      </c>
      <c r="D1626" s="4">
        <v>65000</v>
      </c>
      <c r="E1626">
        <v>65000</v>
      </c>
      <c r="F1626" t="s">
        <v>6</v>
      </c>
      <c r="G1626" s="10">
        <f>tblSalaries[[#This Row],[clean Salary (in local currency)]]*VLOOKUP(tblSalaries[[#This Row],[Currency]],tblXrate[#Data],2,FALSE)/1000</f>
        <v>65</v>
      </c>
      <c r="H1626" t="s">
        <v>117</v>
      </c>
      <c r="I1626" t="s">
        <v>20</v>
      </c>
      <c r="J1626" t="s">
        <v>15</v>
      </c>
      <c r="K1626" s="10" t="str">
        <f>VLOOKUP(tblSalaries[[#This Row],[Where do you work]],tblCountries[[Actual]:[Mapping2]],3,FALSE)</f>
        <v>USA</v>
      </c>
      <c r="L1626" t="s">
        <v>18</v>
      </c>
      <c r="M1626" t="s">
        <v>4015</v>
      </c>
      <c r="N1626" s="10" t="str">
        <f>VLOOKUP(tblSalaries[[#This Row],[Years of Experience]],Table3[#Data],2,FALSE)</f>
        <v>Missing</v>
      </c>
      <c r="O1626" s="10">
        <f>VLOOKUP(tblSalaries[[#This Row],[How many hours of a day you work on Excel]],Table8[#Data],2,FALSE)</f>
        <v>2.5</v>
      </c>
    </row>
    <row r="1627" spans="2:15" ht="15" customHeight="1" x14ac:dyDescent="0.2">
      <c r="B1627" t="s">
        <v>2248</v>
      </c>
      <c r="C1627" s="1">
        <v>41055.04414351852</v>
      </c>
      <c r="D1627" s="4">
        <v>65000</v>
      </c>
      <c r="E1627">
        <v>65000</v>
      </c>
      <c r="F1627" t="s">
        <v>86</v>
      </c>
      <c r="G1627" s="10">
        <f>tblSalaries[[#This Row],[clean Salary (in local currency)]]*VLOOKUP(tblSalaries[[#This Row],[Currency]],tblXrate[#Data],2,FALSE)/1000</f>
        <v>63.918498996971245</v>
      </c>
      <c r="H1627" t="s">
        <v>318</v>
      </c>
      <c r="I1627" t="s">
        <v>52</v>
      </c>
      <c r="J1627" t="s">
        <v>88</v>
      </c>
      <c r="K1627" s="10" t="str">
        <f>VLOOKUP(tblSalaries[[#This Row],[Where do you work]],tblCountries[[Actual]:[Mapping2]],3,FALSE)</f>
        <v>Canada</v>
      </c>
      <c r="L1627" t="s">
        <v>9</v>
      </c>
      <c r="M1627" t="s">
        <v>4015</v>
      </c>
      <c r="N1627" s="10" t="str">
        <f>VLOOKUP(tblSalaries[[#This Row],[Years of Experience]],Table3[#Data],2,FALSE)</f>
        <v>Missing</v>
      </c>
      <c r="O1627" s="10">
        <f>VLOOKUP(tblSalaries[[#This Row],[How many hours of a day you work on Excel]],Table8[#Data],2,FALSE)</f>
        <v>5</v>
      </c>
    </row>
    <row r="1628" spans="2:15" ht="15" customHeight="1" x14ac:dyDescent="0.2">
      <c r="B1628" t="s">
        <v>2335</v>
      </c>
      <c r="C1628" s="1">
        <v>41055.064050925925</v>
      </c>
      <c r="D1628" s="4" t="s">
        <v>409</v>
      </c>
      <c r="E1628">
        <v>65000</v>
      </c>
      <c r="F1628" t="s">
        <v>86</v>
      </c>
      <c r="G1628" s="10">
        <f>tblSalaries[[#This Row],[clean Salary (in local currency)]]*VLOOKUP(tblSalaries[[#This Row],[Currency]],tblXrate[#Data],2,FALSE)/1000</f>
        <v>63.918498996971245</v>
      </c>
      <c r="H1628" t="s">
        <v>410</v>
      </c>
      <c r="I1628" t="s">
        <v>52</v>
      </c>
      <c r="J1628" t="s">
        <v>109</v>
      </c>
      <c r="K1628" s="10" t="str">
        <f>VLOOKUP(tblSalaries[[#This Row],[Where do you work]],tblCountries[[Actual]:[Mapping2]],3,FALSE)</f>
        <v>Canada</v>
      </c>
      <c r="L1628" t="s">
        <v>18</v>
      </c>
      <c r="M1628" t="s">
        <v>4015</v>
      </c>
      <c r="N1628" s="10" t="str">
        <f>VLOOKUP(tblSalaries[[#This Row],[Years of Experience]],Table3[#Data],2,FALSE)</f>
        <v>Missing</v>
      </c>
      <c r="O1628" s="10">
        <f>VLOOKUP(tblSalaries[[#This Row],[How many hours of a day you work on Excel]],Table8[#Data],2,FALSE)</f>
        <v>2.5</v>
      </c>
    </row>
    <row r="1629" spans="2:15" ht="15" customHeight="1" x14ac:dyDescent="0.2">
      <c r="B1629" t="s">
        <v>2408</v>
      </c>
      <c r="C1629" s="1">
        <v>41055.090682870374</v>
      </c>
      <c r="D1629" s="4">
        <v>63586.95</v>
      </c>
      <c r="E1629">
        <v>63586</v>
      </c>
      <c r="F1629" t="s">
        <v>6</v>
      </c>
      <c r="G1629" s="10">
        <f>tblSalaries[[#This Row],[clean Salary (in local currency)]]*VLOOKUP(tblSalaries[[#This Row],[Currency]],tblXrate[#Data],2,FALSE)/1000</f>
        <v>63.585999999999999</v>
      </c>
      <c r="H1629" t="s">
        <v>491</v>
      </c>
      <c r="I1629" t="s">
        <v>52</v>
      </c>
      <c r="J1629" t="s">
        <v>492</v>
      </c>
      <c r="K1629" s="10" t="str">
        <f>VLOOKUP(tblSalaries[[#This Row],[Where do you work]],tblCountries[[Actual]:[Mapping2]],3,FALSE)</f>
        <v>Middle East</v>
      </c>
      <c r="L1629" t="s">
        <v>18</v>
      </c>
      <c r="M1629" t="s">
        <v>4015</v>
      </c>
      <c r="N1629" s="10" t="str">
        <f>VLOOKUP(tblSalaries[[#This Row],[Years of Experience]],Table3[#Data],2,FALSE)</f>
        <v>Missing</v>
      </c>
      <c r="O1629" s="10">
        <f>VLOOKUP(tblSalaries[[#This Row],[How many hours of a day you work on Excel]],Table8[#Data],2,FALSE)</f>
        <v>2.5</v>
      </c>
    </row>
    <row r="1630" spans="2:15" ht="15" customHeight="1" x14ac:dyDescent="0.2">
      <c r="B1630" t="s">
        <v>2210</v>
      </c>
      <c r="C1630" s="1">
        <v>41055.037662037037</v>
      </c>
      <c r="D1630" s="4" t="s">
        <v>281</v>
      </c>
      <c r="E1630">
        <v>50000</v>
      </c>
      <c r="F1630" t="s">
        <v>22</v>
      </c>
      <c r="G1630" s="10">
        <f>tblSalaries[[#This Row],[clean Salary (in local currency)]]*VLOOKUP(tblSalaries[[#This Row],[Currency]],tblXrate[#Data],2,FALSE)/1000</f>
        <v>63.519971949580388</v>
      </c>
      <c r="H1630" t="s">
        <v>153</v>
      </c>
      <c r="I1630" t="s">
        <v>20</v>
      </c>
      <c r="J1630" t="s">
        <v>36</v>
      </c>
      <c r="K1630" s="10" t="str">
        <f>VLOOKUP(tblSalaries[[#This Row],[Where do you work]],tblCountries[[Actual]:[Mapping2]],3,FALSE)</f>
        <v>EU-16</v>
      </c>
      <c r="L1630" t="s">
        <v>9</v>
      </c>
      <c r="M1630" t="s">
        <v>4015</v>
      </c>
      <c r="N1630" s="10" t="str">
        <f>VLOOKUP(tblSalaries[[#This Row],[Years of Experience]],Table3[#Data],2,FALSE)</f>
        <v>Missing</v>
      </c>
      <c r="O1630" s="10">
        <f>VLOOKUP(tblSalaries[[#This Row],[How many hours of a day you work on Excel]],Table8[#Data],2,FALSE)</f>
        <v>5</v>
      </c>
    </row>
    <row r="1631" spans="2:15" ht="15" customHeight="1" x14ac:dyDescent="0.2">
      <c r="B1631" t="s">
        <v>2556</v>
      </c>
      <c r="C1631" s="1">
        <v>41055.244988425926</v>
      </c>
      <c r="D1631" s="4">
        <v>50000</v>
      </c>
      <c r="E1631">
        <v>50000</v>
      </c>
      <c r="F1631" t="s">
        <v>22</v>
      </c>
      <c r="G1631" s="10">
        <f>tblSalaries[[#This Row],[clean Salary (in local currency)]]*VLOOKUP(tblSalaries[[#This Row],[Currency]],tblXrate[#Data],2,FALSE)/1000</f>
        <v>63.519971949580388</v>
      </c>
      <c r="H1631" t="s">
        <v>659</v>
      </c>
      <c r="I1631" t="s">
        <v>52</v>
      </c>
      <c r="J1631" t="s">
        <v>136</v>
      </c>
      <c r="K1631" s="10" t="str">
        <f>VLOOKUP(tblSalaries[[#This Row],[Where do you work]],tblCountries[[Actual]:[Mapping2]],3,FALSE)</f>
        <v>Sou&amp;Cen America</v>
      </c>
      <c r="L1631" t="s">
        <v>18</v>
      </c>
      <c r="M1631" t="s">
        <v>4015</v>
      </c>
      <c r="N1631" s="10" t="str">
        <f>VLOOKUP(tblSalaries[[#This Row],[Years of Experience]],Table3[#Data],2,FALSE)</f>
        <v>Missing</v>
      </c>
      <c r="O1631" s="10">
        <f>VLOOKUP(tblSalaries[[#This Row],[How many hours of a day you work on Excel]],Table8[#Data],2,FALSE)</f>
        <v>2.5</v>
      </c>
    </row>
    <row r="1632" spans="2:15" ht="15" customHeight="1" x14ac:dyDescent="0.2">
      <c r="B1632" t="s">
        <v>2058</v>
      </c>
      <c r="C1632" s="1">
        <v>41054.25503472222</v>
      </c>
      <c r="D1632" s="4">
        <v>40000</v>
      </c>
      <c r="E1632">
        <v>40000</v>
      </c>
      <c r="F1632" t="s">
        <v>69</v>
      </c>
      <c r="G1632" s="10">
        <f>tblSalaries[[#This Row],[clean Salary (in local currency)]]*VLOOKUP(tblSalaries[[#This Row],[Currency]],tblXrate[#Data],2,FALSE)/1000</f>
        <v>63.04713088269137</v>
      </c>
      <c r="H1632" t="s">
        <v>89</v>
      </c>
      <c r="I1632" t="s">
        <v>310</v>
      </c>
      <c r="J1632" t="s">
        <v>71</v>
      </c>
      <c r="K1632" s="10" t="str">
        <f>VLOOKUP(tblSalaries[[#This Row],[Where do you work]],tblCountries[[Actual]:[Mapping2]],3,FALSE)</f>
        <v>UK</v>
      </c>
      <c r="L1632" t="s">
        <v>9</v>
      </c>
      <c r="M1632" t="s">
        <v>4015</v>
      </c>
      <c r="N1632" s="10" t="str">
        <f>VLOOKUP(tblSalaries[[#This Row],[Years of Experience]],Table3[#Data],2,FALSE)</f>
        <v>Missing</v>
      </c>
      <c r="O1632" s="10">
        <f>VLOOKUP(tblSalaries[[#This Row],[How many hours of a day you work on Excel]],Table8[#Data],2,FALSE)</f>
        <v>5</v>
      </c>
    </row>
    <row r="1633" spans="2:15" ht="15" customHeight="1" x14ac:dyDescent="0.2">
      <c r="B1633" t="s">
        <v>2064</v>
      </c>
      <c r="C1633" s="1">
        <v>41054.284317129626</v>
      </c>
      <c r="D1633" s="4">
        <v>49000</v>
      </c>
      <c r="E1633">
        <v>49000</v>
      </c>
      <c r="F1633" t="s">
        <v>22</v>
      </c>
      <c r="G1633" s="10">
        <f>tblSalaries[[#This Row],[clean Salary (in local currency)]]*VLOOKUP(tblSalaries[[#This Row],[Currency]],tblXrate[#Data],2,FALSE)/1000</f>
        <v>62.249572510588784</v>
      </c>
      <c r="H1633" t="s">
        <v>105</v>
      </c>
      <c r="I1633" t="s">
        <v>52</v>
      </c>
      <c r="J1633" t="s">
        <v>106</v>
      </c>
      <c r="K1633" s="10" t="str">
        <f>VLOOKUP(tblSalaries[[#This Row],[Where do you work]],tblCountries[[Actual]:[Mapping2]],3,FALSE)</f>
        <v>EU-16</v>
      </c>
      <c r="L1633" t="s">
        <v>18</v>
      </c>
      <c r="M1633" t="s">
        <v>4015</v>
      </c>
      <c r="N1633" s="10" t="str">
        <f>VLOOKUP(tblSalaries[[#This Row],[Years of Experience]],Table3[#Data],2,FALSE)</f>
        <v>Missing</v>
      </c>
      <c r="O1633" s="10">
        <f>VLOOKUP(tblSalaries[[#This Row],[How many hours of a day you work on Excel]],Table8[#Data],2,FALSE)</f>
        <v>2.5</v>
      </c>
    </row>
    <row r="1634" spans="2:15" ht="15" customHeight="1" x14ac:dyDescent="0.2">
      <c r="B1634" t="s">
        <v>2061</v>
      </c>
      <c r="C1634" s="1">
        <v>41054.26090277778</v>
      </c>
      <c r="D1634" s="4">
        <v>62000</v>
      </c>
      <c r="E1634">
        <v>62000</v>
      </c>
      <c r="F1634" t="s">
        <v>6</v>
      </c>
      <c r="G1634" s="10">
        <f>tblSalaries[[#This Row],[clean Salary (in local currency)]]*VLOOKUP(tblSalaries[[#This Row],[Currency]],tblXrate[#Data],2,FALSE)/1000</f>
        <v>62</v>
      </c>
      <c r="H1634" t="s">
        <v>20</v>
      </c>
      <c r="I1634" t="s">
        <v>20</v>
      </c>
      <c r="J1634" t="s">
        <v>15</v>
      </c>
      <c r="K1634" s="10" t="str">
        <f>VLOOKUP(tblSalaries[[#This Row],[Where do you work]],tblCountries[[Actual]:[Mapping2]],3,FALSE)</f>
        <v>USA</v>
      </c>
      <c r="L1634" t="s">
        <v>9</v>
      </c>
      <c r="M1634" t="s">
        <v>4015</v>
      </c>
      <c r="N1634" s="10" t="str">
        <f>VLOOKUP(tblSalaries[[#This Row],[Years of Experience]],Table3[#Data],2,FALSE)</f>
        <v>Missing</v>
      </c>
      <c r="O1634" s="10">
        <f>VLOOKUP(tblSalaries[[#This Row],[How many hours of a day you work on Excel]],Table8[#Data],2,FALSE)</f>
        <v>5</v>
      </c>
    </row>
    <row r="1635" spans="2:15" ht="15" customHeight="1" x14ac:dyDescent="0.2">
      <c r="B1635" t="s">
        <v>2532</v>
      </c>
      <c r="C1635" s="1">
        <v>41055.219375000001</v>
      </c>
      <c r="D1635" s="4">
        <v>60000</v>
      </c>
      <c r="E1635">
        <v>60000</v>
      </c>
      <c r="F1635" t="s">
        <v>82</v>
      </c>
      <c r="G1635" s="10">
        <f>tblSalaries[[#This Row],[clean Salary (in local currency)]]*VLOOKUP(tblSalaries[[#This Row],[Currency]],tblXrate[#Data],2,FALSE)/1000</f>
        <v>61.194579384158146</v>
      </c>
      <c r="H1635" t="s">
        <v>20</v>
      </c>
      <c r="I1635" t="s">
        <v>20</v>
      </c>
      <c r="J1635" t="s">
        <v>84</v>
      </c>
      <c r="K1635" s="10" t="str">
        <f>VLOOKUP(tblSalaries[[#This Row],[Where do you work]],tblCountries[[Actual]:[Mapping2]],3,FALSE)</f>
        <v>Australia &amp; NZ</v>
      </c>
      <c r="L1635" t="s">
        <v>18</v>
      </c>
      <c r="M1635" t="s">
        <v>4015</v>
      </c>
      <c r="N1635" s="10" t="str">
        <f>VLOOKUP(tblSalaries[[#This Row],[Years of Experience]],Table3[#Data],2,FALSE)</f>
        <v>Missing</v>
      </c>
      <c r="O1635" s="10">
        <f>VLOOKUP(tblSalaries[[#This Row],[How many hours of a day you work on Excel]],Table8[#Data],2,FALSE)</f>
        <v>2.5</v>
      </c>
    </row>
    <row r="1636" spans="2:15" ht="15" customHeight="1" x14ac:dyDescent="0.2">
      <c r="B1636" t="s">
        <v>2334</v>
      </c>
      <c r="C1636" s="1">
        <v>41055.063981481479</v>
      </c>
      <c r="D1636" s="4">
        <v>61000</v>
      </c>
      <c r="E1636">
        <v>61000</v>
      </c>
      <c r="F1636" t="s">
        <v>6</v>
      </c>
      <c r="G1636" s="10">
        <f>tblSalaries[[#This Row],[clean Salary (in local currency)]]*VLOOKUP(tblSalaries[[#This Row],[Currency]],tblXrate[#Data],2,FALSE)/1000</f>
        <v>61</v>
      </c>
      <c r="H1636" t="s">
        <v>153</v>
      </c>
      <c r="I1636" t="s">
        <v>20</v>
      </c>
      <c r="J1636" t="s">
        <v>15</v>
      </c>
      <c r="K1636" s="10" t="str">
        <f>VLOOKUP(tblSalaries[[#This Row],[Where do you work]],tblCountries[[Actual]:[Mapping2]],3,FALSE)</f>
        <v>USA</v>
      </c>
      <c r="L1636" t="s">
        <v>25</v>
      </c>
      <c r="M1636" t="s">
        <v>4015</v>
      </c>
      <c r="N1636" s="10" t="str">
        <f>VLOOKUP(tblSalaries[[#This Row],[Years of Experience]],Table3[#Data],2,FALSE)</f>
        <v>Missing</v>
      </c>
      <c r="O1636" s="10">
        <f>VLOOKUP(tblSalaries[[#This Row],[How many hours of a day you work on Excel]],Table8[#Data],2,FALSE)</f>
        <v>1.5</v>
      </c>
    </row>
    <row r="1637" spans="2:15" ht="15" customHeight="1" x14ac:dyDescent="0.2">
      <c r="B1637" t="s">
        <v>2517</v>
      </c>
      <c r="C1637" s="1">
        <v>41055.189895833333</v>
      </c>
      <c r="D1637" s="4">
        <v>61000</v>
      </c>
      <c r="E1637">
        <v>61000</v>
      </c>
      <c r="F1637" t="s">
        <v>6</v>
      </c>
      <c r="G1637" s="10">
        <f>tblSalaries[[#This Row],[clean Salary (in local currency)]]*VLOOKUP(tblSalaries[[#This Row],[Currency]],tblXrate[#Data],2,FALSE)/1000</f>
        <v>61</v>
      </c>
      <c r="H1637" t="s">
        <v>89</v>
      </c>
      <c r="I1637" t="s">
        <v>310</v>
      </c>
      <c r="J1637" t="s">
        <v>15</v>
      </c>
      <c r="K1637" s="10" t="str">
        <f>VLOOKUP(tblSalaries[[#This Row],[Where do you work]],tblCountries[[Actual]:[Mapping2]],3,FALSE)</f>
        <v>USA</v>
      </c>
      <c r="L1637" t="s">
        <v>9</v>
      </c>
      <c r="M1637" t="s">
        <v>4015</v>
      </c>
      <c r="N1637" s="10" t="str">
        <f>VLOOKUP(tblSalaries[[#This Row],[Years of Experience]],Table3[#Data],2,FALSE)</f>
        <v>Missing</v>
      </c>
      <c r="O1637" s="10">
        <f>VLOOKUP(tblSalaries[[#This Row],[How many hours of a day you work on Excel]],Table8[#Data],2,FALSE)</f>
        <v>5</v>
      </c>
    </row>
    <row r="1638" spans="2:15" ht="15" customHeight="1" x14ac:dyDescent="0.2">
      <c r="B1638" t="s">
        <v>2145</v>
      </c>
      <c r="C1638" s="1">
        <v>41055.03025462963</v>
      </c>
      <c r="D1638" s="4" t="s">
        <v>208</v>
      </c>
      <c r="E1638">
        <v>62000</v>
      </c>
      <c r="F1638" t="s">
        <v>86</v>
      </c>
      <c r="G1638" s="10">
        <f>tblSalaries[[#This Row],[clean Salary (in local currency)]]*VLOOKUP(tblSalaries[[#This Row],[Currency]],tblXrate[#Data],2,FALSE)/1000</f>
        <v>60.968414427880262</v>
      </c>
      <c r="H1638" t="s">
        <v>209</v>
      </c>
      <c r="I1638" t="s">
        <v>20</v>
      </c>
      <c r="J1638" t="s">
        <v>88</v>
      </c>
      <c r="K1638" s="10" t="str">
        <f>VLOOKUP(tblSalaries[[#This Row],[Where do you work]],tblCountries[[Actual]:[Mapping2]],3,FALSE)</f>
        <v>Canada</v>
      </c>
      <c r="L1638" t="s">
        <v>18</v>
      </c>
      <c r="M1638" t="s">
        <v>4015</v>
      </c>
      <c r="N1638" s="10" t="str">
        <f>VLOOKUP(tblSalaries[[#This Row],[Years of Experience]],Table3[#Data],2,FALSE)</f>
        <v>Missing</v>
      </c>
      <c r="O1638" s="10">
        <f>VLOOKUP(tblSalaries[[#This Row],[How many hours of a day you work on Excel]],Table8[#Data],2,FALSE)</f>
        <v>2.5</v>
      </c>
    </row>
    <row r="1639" spans="2:15" ht="15" customHeight="1" x14ac:dyDescent="0.2">
      <c r="B1639" t="s">
        <v>2083</v>
      </c>
      <c r="C1639" s="1">
        <v>41054.969143518516</v>
      </c>
      <c r="D1639" s="4" t="s">
        <v>129</v>
      </c>
      <c r="E1639">
        <v>60000</v>
      </c>
      <c r="F1639" t="s">
        <v>6</v>
      </c>
      <c r="G1639" s="10">
        <f>tblSalaries[[#This Row],[clean Salary (in local currency)]]*VLOOKUP(tblSalaries[[#This Row],[Currency]],tblXrate[#Data],2,FALSE)/1000</f>
        <v>60</v>
      </c>
      <c r="H1639" t="s">
        <v>130</v>
      </c>
      <c r="I1639" t="s">
        <v>20</v>
      </c>
      <c r="J1639" t="s">
        <v>88</v>
      </c>
      <c r="K1639" s="10" t="str">
        <f>VLOOKUP(tblSalaries[[#This Row],[Where do you work]],tblCountries[[Actual]:[Mapping2]],3,FALSE)</f>
        <v>Canada</v>
      </c>
      <c r="L1639" t="s">
        <v>25</v>
      </c>
      <c r="M1639" t="s">
        <v>4015</v>
      </c>
      <c r="N1639" s="10" t="str">
        <f>VLOOKUP(tblSalaries[[#This Row],[Years of Experience]],Table3[#Data],2,FALSE)</f>
        <v>Missing</v>
      </c>
      <c r="O1639" s="10">
        <f>VLOOKUP(tblSalaries[[#This Row],[How many hours of a day you work on Excel]],Table8[#Data],2,FALSE)</f>
        <v>1.5</v>
      </c>
    </row>
    <row r="1640" spans="2:15" ht="15" customHeight="1" x14ac:dyDescent="0.2">
      <c r="B1640" t="s">
        <v>2169</v>
      </c>
      <c r="C1640" s="1">
        <v>41055.033125000002</v>
      </c>
      <c r="D1640" s="4">
        <v>60000</v>
      </c>
      <c r="E1640">
        <v>60000</v>
      </c>
      <c r="F1640" t="s">
        <v>6</v>
      </c>
      <c r="G1640" s="10">
        <f>tblSalaries[[#This Row],[clean Salary (in local currency)]]*VLOOKUP(tblSalaries[[#This Row],[Currency]],tblXrate[#Data],2,FALSE)/1000</f>
        <v>60</v>
      </c>
      <c r="H1640" t="s">
        <v>234</v>
      </c>
      <c r="I1640" t="s">
        <v>20</v>
      </c>
      <c r="J1640" t="s">
        <v>15</v>
      </c>
      <c r="K1640" s="10" t="str">
        <f>VLOOKUP(tblSalaries[[#This Row],[Where do you work]],tblCountries[[Actual]:[Mapping2]],3,FALSE)</f>
        <v>USA</v>
      </c>
      <c r="L1640" t="s">
        <v>9</v>
      </c>
      <c r="M1640" t="s">
        <v>4015</v>
      </c>
      <c r="N1640" s="10" t="str">
        <f>VLOOKUP(tblSalaries[[#This Row],[Years of Experience]],Table3[#Data],2,FALSE)</f>
        <v>Missing</v>
      </c>
      <c r="O1640" s="10">
        <f>VLOOKUP(tblSalaries[[#This Row],[How many hours of a day you work on Excel]],Table8[#Data],2,FALSE)</f>
        <v>5</v>
      </c>
    </row>
    <row r="1641" spans="2:15" ht="15" customHeight="1" x14ac:dyDescent="0.2">
      <c r="B1641" t="s">
        <v>2191</v>
      </c>
      <c r="C1641" s="1">
        <v>41055.035162037035</v>
      </c>
      <c r="D1641" s="4">
        <v>60000</v>
      </c>
      <c r="E1641">
        <v>60000</v>
      </c>
      <c r="F1641" t="s">
        <v>6</v>
      </c>
      <c r="G1641" s="10">
        <f>tblSalaries[[#This Row],[clean Salary (in local currency)]]*VLOOKUP(tblSalaries[[#This Row],[Currency]],tblXrate[#Data],2,FALSE)/1000</f>
        <v>60</v>
      </c>
      <c r="H1641" t="s">
        <v>257</v>
      </c>
      <c r="I1641" t="s">
        <v>310</v>
      </c>
      <c r="J1641" t="s">
        <v>15</v>
      </c>
      <c r="K1641" s="10" t="str">
        <f>VLOOKUP(tblSalaries[[#This Row],[Where do you work]],tblCountries[[Actual]:[Mapping2]],3,FALSE)</f>
        <v>USA</v>
      </c>
      <c r="L1641" t="s">
        <v>9</v>
      </c>
      <c r="M1641" t="s">
        <v>4015</v>
      </c>
      <c r="N1641" s="10" t="str">
        <f>VLOOKUP(tblSalaries[[#This Row],[Years of Experience]],Table3[#Data],2,FALSE)</f>
        <v>Missing</v>
      </c>
      <c r="O1641" s="10">
        <f>VLOOKUP(tblSalaries[[#This Row],[How many hours of a day you work on Excel]],Table8[#Data],2,FALSE)</f>
        <v>5</v>
      </c>
    </row>
    <row r="1642" spans="2:15" ht="15" customHeight="1" x14ac:dyDescent="0.2">
      <c r="B1642" t="s">
        <v>2197</v>
      </c>
      <c r="C1642" s="1">
        <v>41055.036053240743</v>
      </c>
      <c r="D1642" s="4">
        <v>60000</v>
      </c>
      <c r="E1642">
        <v>60000</v>
      </c>
      <c r="F1642" t="s">
        <v>6</v>
      </c>
      <c r="G1642" s="10">
        <f>tblSalaries[[#This Row],[clean Salary (in local currency)]]*VLOOKUP(tblSalaries[[#This Row],[Currency]],tblXrate[#Data],2,FALSE)/1000</f>
        <v>60</v>
      </c>
      <c r="H1642" t="s">
        <v>264</v>
      </c>
      <c r="I1642" t="s">
        <v>20</v>
      </c>
      <c r="J1642" t="s">
        <v>15</v>
      </c>
      <c r="K1642" s="10" t="str">
        <f>VLOOKUP(tblSalaries[[#This Row],[Where do you work]],tblCountries[[Actual]:[Mapping2]],3,FALSE)</f>
        <v>USA</v>
      </c>
      <c r="L1642" t="s">
        <v>9</v>
      </c>
      <c r="M1642" t="s">
        <v>4015</v>
      </c>
      <c r="N1642" s="10" t="str">
        <f>VLOOKUP(tblSalaries[[#This Row],[Years of Experience]],Table3[#Data],2,FALSE)</f>
        <v>Missing</v>
      </c>
      <c r="O1642" s="10">
        <f>VLOOKUP(tblSalaries[[#This Row],[How many hours of a day you work on Excel]],Table8[#Data],2,FALSE)</f>
        <v>5</v>
      </c>
    </row>
    <row r="1643" spans="2:15" ht="15" customHeight="1" x14ac:dyDescent="0.2">
      <c r="B1643" t="s">
        <v>2238</v>
      </c>
      <c r="C1643" s="1">
        <v>41055.042731481481</v>
      </c>
      <c r="D1643" s="4">
        <v>60000</v>
      </c>
      <c r="E1643">
        <v>60000</v>
      </c>
      <c r="F1643" t="s">
        <v>6</v>
      </c>
      <c r="G1643" s="10">
        <f>tblSalaries[[#This Row],[clean Salary (in local currency)]]*VLOOKUP(tblSalaries[[#This Row],[Currency]],tblXrate[#Data],2,FALSE)/1000</f>
        <v>60</v>
      </c>
      <c r="H1643" t="s">
        <v>309</v>
      </c>
      <c r="I1643" t="s">
        <v>20</v>
      </c>
      <c r="J1643" t="s">
        <v>15</v>
      </c>
      <c r="K1643" s="10" t="str">
        <f>VLOOKUP(tblSalaries[[#This Row],[Where do you work]],tblCountries[[Actual]:[Mapping2]],3,FALSE)</f>
        <v>USA</v>
      </c>
      <c r="L1643" t="s">
        <v>9</v>
      </c>
      <c r="M1643" t="s">
        <v>4015</v>
      </c>
      <c r="N1643" s="10" t="str">
        <f>VLOOKUP(tblSalaries[[#This Row],[Years of Experience]],Table3[#Data],2,FALSE)</f>
        <v>Missing</v>
      </c>
      <c r="O1643" s="10">
        <f>VLOOKUP(tblSalaries[[#This Row],[How many hours of a day you work on Excel]],Table8[#Data],2,FALSE)</f>
        <v>5</v>
      </c>
    </row>
    <row r="1644" spans="2:15" ht="15" customHeight="1" x14ac:dyDescent="0.2">
      <c r="B1644" t="s">
        <v>2322</v>
      </c>
      <c r="C1644" s="1">
        <v>41055.060752314814</v>
      </c>
      <c r="D1644" s="4">
        <v>60000</v>
      </c>
      <c r="E1644">
        <v>60000</v>
      </c>
      <c r="F1644" t="s">
        <v>6</v>
      </c>
      <c r="G1644" s="10">
        <f>tblSalaries[[#This Row],[clean Salary (in local currency)]]*VLOOKUP(tblSalaries[[#This Row],[Currency]],tblXrate[#Data],2,FALSE)/1000</f>
        <v>60</v>
      </c>
      <c r="H1644" t="s">
        <v>394</v>
      </c>
      <c r="I1644" t="s">
        <v>20</v>
      </c>
      <c r="J1644" t="s">
        <v>15</v>
      </c>
      <c r="K1644" s="10" t="str">
        <f>VLOOKUP(tblSalaries[[#This Row],[Where do you work]],tblCountries[[Actual]:[Mapping2]],3,FALSE)</f>
        <v>USA</v>
      </c>
      <c r="L1644" t="s">
        <v>9</v>
      </c>
      <c r="M1644" t="s">
        <v>4015</v>
      </c>
      <c r="N1644" s="10" t="str">
        <f>VLOOKUP(tblSalaries[[#This Row],[Years of Experience]],Table3[#Data],2,FALSE)</f>
        <v>Missing</v>
      </c>
      <c r="O1644" s="10">
        <f>VLOOKUP(tblSalaries[[#This Row],[How many hours of a day you work on Excel]],Table8[#Data],2,FALSE)</f>
        <v>5</v>
      </c>
    </row>
    <row r="1645" spans="2:15" ht="15" customHeight="1" x14ac:dyDescent="0.2">
      <c r="B1645" t="s">
        <v>2410</v>
      </c>
      <c r="C1645" s="1">
        <v>41055.09233796296</v>
      </c>
      <c r="D1645" s="4">
        <v>60000</v>
      </c>
      <c r="E1645">
        <v>60000</v>
      </c>
      <c r="F1645" t="s">
        <v>6</v>
      </c>
      <c r="G1645" s="10">
        <f>tblSalaries[[#This Row],[clean Salary (in local currency)]]*VLOOKUP(tblSalaries[[#This Row],[Currency]],tblXrate[#Data],2,FALSE)/1000</f>
        <v>60</v>
      </c>
      <c r="H1645" t="s">
        <v>494</v>
      </c>
      <c r="I1645" t="s">
        <v>20</v>
      </c>
      <c r="J1645" t="s">
        <v>15</v>
      </c>
      <c r="K1645" s="10" t="str">
        <f>VLOOKUP(tblSalaries[[#This Row],[Where do you work]],tblCountries[[Actual]:[Mapping2]],3,FALSE)</f>
        <v>USA</v>
      </c>
      <c r="L1645" t="s">
        <v>9</v>
      </c>
      <c r="M1645" t="s">
        <v>4015</v>
      </c>
      <c r="N1645" s="10" t="str">
        <f>VLOOKUP(tblSalaries[[#This Row],[Years of Experience]],Table3[#Data],2,FALSE)</f>
        <v>Missing</v>
      </c>
      <c r="O1645" s="10">
        <f>VLOOKUP(tblSalaries[[#This Row],[How many hours of a day you work on Excel]],Table8[#Data],2,FALSE)</f>
        <v>5</v>
      </c>
    </row>
    <row r="1646" spans="2:15" ht="15" customHeight="1" x14ac:dyDescent="0.2">
      <c r="B1646" t="s">
        <v>2431</v>
      </c>
      <c r="C1646" s="1">
        <v>41055.106249999997</v>
      </c>
      <c r="D1646" s="4">
        <v>60000</v>
      </c>
      <c r="E1646">
        <v>60000</v>
      </c>
      <c r="F1646" t="s">
        <v>6</v>
      </c>
      <c r="G1646" s="10">
        <f>tblSalaries[[#This Row],[clean Salary (in local currency)]]*VLOOKUP(tblSalaries[[#This Row],[Currency]],tblXrate[#Data],2,FALSE)/1000</f>
        <v>60</v>
      </c>
      <c r="H1646" t="s">
        <v>523</v>
      </c>
      <c r="I1646" t="s">
        <v>52</v>
      </c>
      <c r="J1646" t="s">
        <v>15</v>
      </c>
      <c r="K1646" s="10" t="str">
        <f>VLOOKUP(tblSalaries[[#This Row],[Where do you work]],tblCountries[[Actual]:[Mapping2]],3,FALSE)</f>
        <v>USA</v>
      </c>
      <c r="L1646" t="s">
        <v>9</v>
      </c>
      <c r="M1646" t="s">
        <v>4015</v>
      </c>
      <c r="N1646" s="10" t="str">
        <f>VLOOKUP(tblSalaries[[#This Row],[Years of Experience]],Table3[#Data],2,FALSE)</f>
        <v>Missing</v>
      </c>
      <c r="O1646" s="10">
        <f>VLOOKUP(tblSalaries[[#This Row],[How many hours of a day you work on Excel]],Table8[#Data],2,FALSE)</f>
        <v>5</v>
      </c>
    </row>
    <row r="1647" spans="2:15" ht="15" customHeight="1" x14ac:dyDescent="0.2">
      <c r="B1647" t="s">
        <v>2554</v>
      </c>
      <c r="C1647" s="1">
        <v>41055.243321759262</v>
      </c>
      <c r="D1647" s="4">
        <v>60000</v>
      </c>
      <c r="E1647">
        <v>60000</v>
      </c>
      <c r="F1647" t="s">
        <v>6</v>
      </c>
      <c r="G1647" s="10">
        <f>tblSalaries[[#This Row],[clean Salary (in local currency)]]*VLOOKUP(tblSalaries[[#This Row],[Currency]],tblXrate[#Data],2,FALSE)/1000</f>
        <v>60</v>
      </c>
      <c r="H1647" t="s">
        <v>658</v>
      </c>
      <c r="I1647" t="s">
        <v>67</v>
      </c>
      <c r="J1647" t="s">
        <v>15</v>
      </c>
      <c r="K1647" s="10" t="str">
        <f>VLOOKUP(tblSalaries[[#This Row],[Where do you work]],tblCountries[[Actual]:[Mapping2]],3,FALSE)</f>
        <v>USA</v>
      </c>
      <c r="L1647" t="s">
        <v>25</v>
      </c>
      <c r="M1647" t="s">
        <v>4015</v>
      </c>
      <c r="N1647" s="10" t="str">
        <f>VLOOKUP(tblSalaries[[#This Row],[Years of Experience]],Table3[#Data],2,FALSE)</f>
        <v>Missing</v>
      </c>
      <c r="O1647" s="10">
        <f>VLOOKUP(tblSalaries[[#This Row],[How many hours of a day you work on Excel]],Table8[#Data],2,FALSE)</f>
        <v>1.5</v>
      </c>
    </row>
    <row r="1648" spans="2:15" ht="15" customHeight="1" x14ac:dyDescent="0.2">
      <c r="B1648" t="s">
        <v>2459</v>
      </c>
      <c r="C1648" s="1">
        <v>41055.127418981479</v>
      </c>
      <c r="D1648" s="4" t="s">
        <v>556</v>
      </c>
      <c r="E1648">
        <v>38000</v>
      </c>
      <c r="F1648" t="s">
        <v>69</v>
      </c>
      <c r="G1648" s="10">
        <f>tblSalaries[[#This Row],[clean Salary (in local currency)]]*VLOOKUP(tblSalaries[[#This Row],[Currency]],tblXrate[#Data],2,FALSE)/1000</f>
        <v>59.894774338556793</v>
      </c>
      <c r="H1648" t="s">
        <v>557</v>
      </c>
      <c r="I1648" t="s">
        <v>310</v>
      </c>
      <c r="J1648" t="s">
        <v>71</v>
      </c>
      <c r="K1648" s="10" t="str">
        <f>VLOOKUP(tblSalaries[[#This Row],[Where do you work]],tblCountries[[Actual]:[Mapping2]],3,FALSE)</f>
        <v>UK</v>
      </c>
      <c r="L1648" t="s">
        <v>9</v>
      </c>
      <c r="M1648" t="s">
        <v>4015</v>
      </c>
      <c r="N1648" s="10" t="str">
        <f>VLOOKUP(tblSalaries[[#This Row],[Years of Experience]],Table3[#Data],2,FALSE)</f>
        <v>Missing</v>
      </c>
      <c r="O1648" s="10">
        <f>VLOOKUP(tblSalaries[[#This Row],[How many hours of a day you work on Excel]],Table8[#Data],2,FALSE)</f>
        <v>5</v>
      </c>
    </row>
    <row r="1649" spans="2:15" ht="15" customHeight="1" x14ac:dyDescent="0.2">
      <c r="B1649" t="s">
        <v>2126</v>
      </c>
      <c r="C1649" s="1">
        <v>41055.028946759259</v>
      </c>
      <c r="D1649" s="4">
        <v>60000</v>
      </c>
      <c r="E1649">
        <v>60000</v>
      </c>
      <c r="F1649" t="s">
        <v>86</v>
      </c>
      <c r="G1649" s="10">
        <f>tblSalaries[[#This Row],[clean Salary (in local currency)]]*VLOOKUP(tblSalaries[[#This Row],[Currency]],tblXrate[#Data],2,FALSE)/1000</f>
        <v>59.001691381819612</v>
      </c>
      <c r="H1649" t="s">
        <v>187</v>
      </c>
      <c r="I1649" t="s">
        <v>20</v>
      </c>
      <c r="J1649" t="s">
        <v>88</v>
      </c>
      <c r="K1649" s="10" t="str">
        <f>VLOOKUP(tblSalaries[[#This Row],[Where do you work]],tblCountries[[Actual]:[Mapping2]],3,FALSE)</f>
        <v>Canada</v>
      </c>
      <c r="L1649" t="s">
        <v>186</v>
      </c>
      <c r="M1649" t="s">
        <v>4015</v>
      </c>
      <c r="N1649" s="10" t="str">
        <f>VLOOKUP(tblSalaries[[#This Row],[Years of Experience]],Table3[#Data],2,FALSE)</f>
        <v>Missing</v>
      </c>
      <c r="O1649" s="10">
        <f>VLOOKUP(tblSalaries[[#This Row],[How many hours of a day you work on Excel]],Table8[#Data],2,FALSE)</f>
        <v>0</v>
      </c>
    </row>
    <row r="1650" spans="2:15" ht="15" customHeight="1" x14ac:dyDescent="0.2">
      <c r="B1650" t="s">
        <v>2195</v>
      </c>
      <c r="C1650" s="1">
        <v>41055.035416666666</v>
      </c>
      <c r="D1650" s="4" t="s">
        <v>261</v>
      </c>
      <c r="E1650">
        <v>60000</v>
      </c>
      <c r="F1650" t="s">
        <v>86</v>
      </c>
      <c r="G1650" s="10">
        <f>tblSalaries[[#This Row],[clean Salary (in local currency)]]*VLOOKUP(tblSalaries[[#This Row],[Currency]],tblXrate[#Data],2,FALSE)/1000</f>
        <v>59.001691381819612</v>
      </c>
      <c r="H1650" t="s">
        <v>262</v>
      </c>
      <c r="I1650" t="s">
        <v>20</v>
      </c>
      <c r="J1650" t="s">
        <v>88</v>
      </c>
      <c r="K1650" s="10" t="str">
        <f>VLOOKUP(tblSalaries[[#This Row],[Where do you work]],tblCountries[[Actual]:[Mapping2]],3,FALSE)</f>
        <v>Canada</v>
      </c>
      <c r="L1650" t="s">
        <v>18</v>
      </c>
      <c r="M1650" t="s">
        <v>4015</v>
      </c>
      <c r="N1650" s="10" t="str">
        <f>VLOOKUP(tblSalaries[[#This Row],[Years of Experience]],Table3[#Data],2,FALSE)</f>
        <v>Missing</v>
      </c>
      <c r="O1650" s="10">
        <f>VLOOKUP(tblSalaries[[#This Row],[How many hours of a day you work on Excel]],Table8[#Data],2,FALSE)</f>
        <v>2.5</v>
      </c>
    </row>
    <row r="1651" spans="2:15" ht="15" customHeight="1" x14ac:dyDescent="0.2">
      <c r="B1651" t="s">
        <v>2050</v>
      </c>
      <c r="C1651" s="1">
        <v>41054.23296296296</v>
      </c>
      <c r="D1651" s="4">
        <v>58000</v>
      </c>
      <c r="E1651">
        <v>58000</v>
      </c>
      <c r="F1651" t="s">
        <v>6</v>
      </c>
      <c r="G1651" s="10">
        <f>tblSalaries[[#This Row],[clean Salary (in local currency)]]*VLOOKUP(tblSalaries[[#This Row],[Currency]],tblXrate[#Data],2,FALSE)/1000</f>
        <v>58</v>
      </c>
      <c r="H1651" t="s">
        <v>89</v>
      </c>
      <c r="I1651" t="s">
        <v>310</v>
      </c>
      <c r="J1651" t="s">
        <v>15</v>
      </c>
      <c r="K1651" s="10" t="str">
        <f>VLOOKUP(tblSalaries[[#This Row],[Where do you work]],tblCountries[[Actual]:[Mapping2]],3,FALSE)</f>
        <v>USA</v>
      </c>
      <c r="L1651" t="s">
        <v>9</v>
      </c>
      <c r="M1651" t="s">
        <v>4015</v>
      </c>
      <c r="N1651" s="10" t="str">
        <f>VLOOKUP(tblSalaries[[#This Row],[Years of Experience]],Table3[#Data],2,FALSE)</f>
        <v>Missing</v>
      </c>
      <c r="O1651" s="10">
        <f>VLOOKUP(tblSalaries[[#This Row],[How many hours of a day you work on Excel]],Table8[#Data],2,FALSE)</f>
        <v>5</v>
      </c>
    </row>
    <row r="1652" spans="2:15" ht="15" customHeight="1" x14ac:dyDescent="0.2">
      <c r="B1652" t="s">
        <v>2118</v>
      </c>
      <c r="C1652" s="1">
        <v>41055.028784722221</v>
      </c>
      <c r="D1652" s="4" t="s">
        <v>175</v>
      </c>
      <c r="E1652">
        <v>58000</v>
      </c>
      <c r="F1652" t="s">
        <v>6</v>
      </c>
      <c r="G1652" s="10">
        <f>tblSalaries[[#This Row],[clean Salary (in local currency)]]*VLOOKUP(tblSalaries[[#This Row],[Currency]],tblXrate[#Data],2,FALSE)/1000</f>
        <v>58</v>
      </c>
      <c r="H1652" t="s">
        <v>176</v>
      </c>
      <c r="I1652" t="s">
        <v>52</v>
      </c>
      <c r="J1652" t="s">
        <v>15</v>
      </c>
      <c r="K1652" s="10" t="str">
        <f>VLOOKUP(tblSalaries[[#This Row],[Where do you work]],tblCountries[[Actual]:[Mapping2]],3,FALSE)</f>
        <v>USA</v>
      </c>
      <c r="L1652" t="s">
        <v>9</v>
      </c>
      <c r="M1652" t="s">
        <v>4015</v>
      </c>
      <c r="N1652" s="10" t="str">
        <f>VLOOKUP(tblSalaries[[#This Row],[Years of Experience]],Table3[#Data],2,FALSE)</f>
        <v>Missing</v>
      </c>
      <c r="O1652" s="10">
        <f>VLOOKUP(tblSalaries[[#This Row],[How many hours of a day you work on Excel]],Table8[#Data],2,FALSE)</f>
        <v>5</v>
      </c>
    </row>
    <row r="1653" spans="2:15" ht="15" customHeight="1" x14ac:dyDescent="0.2">
      <c r="B1653" t="s">
        <v>2167</v>
      </c>
      <c r="C1653" s="1">
        <v>41055.032233796293</v>
      </c>
      <c r="D1653" s="4">
        <v>58</v>
      </c>
      <c r="E1653">
        <v>58000</v>
      </c>
      <c r="F1653" t="s">
        <v>6</v>
      </c>
      <c r="G1653" s="10">
        <f>tblSalaries[[#This Row],[clean Salary (in local currency)]]*VLOOKUP(tblSalaries[[#This Row],[Currency]],tblXrate[#Data],2,FALSE)/1000</f>
        <v>58</v>
      </c>
      <c r="H1653" t="s">
        <v>232</v>
      </c>
      <c r="I1653" t="s">
        <v>52</v>
      </c>
      <c r="J1653" t="s">
        <v>88</v>
      </c>
      <c r="K1653" s="10" t="str">
        <f>VLOOKUP(tblSalaries[[#This Row],[Where do you work]],tblCountries[[Actual]:[Mapping2]],3,FALSE)</f>
        <v>Canada</v>
      </c>
      <c r="L1653" t="s">
        <v>25</v>
      </c>
      <c r="M1653" t="s">
        <v>4015</v>
      </c>
      <c r="N1653" s="10" t="str">
        <f>VLOOKUP(tblSalaries[[#This Row],[Years of Experience]],Table3[#Data],2,FALSE)</f>
        <v>Missing</v>
      </c>
      <c r="O1653" s="10">
        <f>VLOOKUP(tblSalaries[[#This Row],[How many hours of a day you work on Excel]],Table8[#Data],2,FALSE)</f>
        <v>1.5</v>
      </c>
    </row>
    <row r="1654" spans="2:15" ht="15" customHeight="1" x14ac:dyDescent="0.2">
      <c r="B1654" t="s">
        <v>2527</v>
      </c>
      <c r="C1654" s="1">
        <v>41055.201932870368</v>
      </c>
      <c r="D1654" s="4">
        <v>36500</v>
      </c>
      <c r="E1654">
        <v>36500</v>
      </c>
      <c r="F1654" t="s">
        <v>69</v>
      </c>
      <c r="G1654" s="10">
        <f>tblSalaries[[#This Row],[clean Salary (in local currency)]]*VLOOKUP(tblSalaries[[#This Row],[Currency]],tblXrate[#Data],2,FALSE)/1000</f>
        <v>57.530506930455871</v>
      </c>
      <c r="H1654" t="s">
        <v>629</v>
      </c>
      <c r="I1654" t="s">
        <v>52</v>
      </c>
      <c r="J1654" t="s">
        <v>71</v>
      </c>
      <c r="K1654" s="10" t="str">
        <f>VLOOKUP(tblSalaries[[#This Row],[Where do you work]],tblCountries[[Actual]:[Mapping2]],3,FALSE)</f>
        <v>UK</v>
      </c>
      <c r="L1654" t="s">
        <v>18</v>
      </c>
      <c r="M1654" t="s">
        <v>4015</v>
      </c>
      <c r="N1654" s="10" t="str">
        <f>VLOOKUP(tblSalaries[[#This Row],[Years of Experience]],Table3[#Data],2,FALSE)</f>
        <v>Missing</v>
      </c>
      <c r="O1654" s="10">
        <f>VLOOKUP(tblSalaries[[#This Row],[How many hours of a day you work on Excel]],Table8[#Data],2,FALSE)</f>
        <v>2.5</v>
      </c>
    </row>
    <row r="1655" spans="2:15" ht="15" customHeight="1" x14ac:dyDescent="0.2">
      <c r="B1655" t="s">
        <v>2113</v>
      </c>
      <c r="C1655" s="1">
        <v>41055.028495370374</v>
      </c>
      <c r="D1655" s="4">
        <v>57400</v>
      </c>
      <c r="E1655">
        <v>57400</v>
      </c>
      <c r="F1655" t="s">
        <v>6</v>
      </c>
      <c r="G1655" s="10">
        <f>tblSalaries[[#This Row],[clean Salary (in local currency)]]*VLOOKUP(tblSalaries[[#This Row],[Currency]],tblXrate[#Data],2,FALSE)/1000</f>
        <v>57.4</v>
      </c>
      <c r="H1655" t="s">
        <v>167</v>
      </c>
      <c r="I1655" t="s">
        <v>20</v>
      </c>
      <c r="J1655" t="s">
        <v>15</v>
      </c>
      <c r="K1655" s="10" t="str">
        <f>VLOOKUP(tblSalaries[[#This Row],[Where do you work]],tblCountries[[Actual]:[Mapping2]],3,FALSE)</f>
        <v>USA</v>
      </c>
      <c r="L1655" t="s">
        <v>9</v>
      </c>
      <c r="M1655" t="s">
        <v>4015</v>
      </c>
      <c r="N1655" s="10" t="str">
        <f>VLOOKUP(tblSalaries[[#This Row],[Years of Experience]],Table3[#Data],2,FALSE)</f>
        <v>Missing</v>
      </c>
      <c r="O1655" s="10">
        <f>VLOOKUP(tblSalaries[[#This Row],[How many hours of a day you work on Excel]],Table8[#Data],2,FALSE)</f>
        <v>5</v>
      </c>
    </row>
    <row r="1656" spans="2:15" ht="15" customHeight="1" x14ac:dyDescent="0.2">
      <c r="B1656" t="s">
        <v>2055</v>
      </c>
      <c r="C1656" s="1">
        <v>41054.253263888888</v>
      </c>
      <c r="D1656" s="4" t="s">
        <v>94</v>
      </c>
      <c r="E1656">
        <v>45000</v>
      </c>
      <c r="F1656" t="s">
        <v>22</v>
      </c>
      <c r="G1656" s="10">
        <f>tblSalaries[[#This Row],[clean Salary (in local currency)]]*VLOOKUP(tblSalaries[[#This Row],[Currency]],tblXrate[#Data],2,FALSE)/1000</f>
        <v>57.16797475462235</v>
      </c>
      <c r="H1656" t="s">
        <v>95</v>
      </c>
      <c r="I1656" t="s">
        <v>52</v>
      </c>
      <c r="J1656" t="s">
        <v>96</v>
      </c>
      <c r="K1656" s="10" t="str">
        <f>VLOOKUP(tblSalaries[[#This Row],[Where do you work]],tblCountries[[Actual]:[Mapping2]],3,FALSE)</f>
        <v>EU-16</v>
      </c>
      <c r="L1656" t="s">
        <v>9</v>
      </c>
      <c r="M1656" t="s">
        <v>4015</v>
      </c>
      <c r="N1656" s="10" t="str">
        <f>VLOOKUP(tblSalaries[[#This Row],[Years of Experience]],Table3[#Data],2,FALSE)</f>
        <v>Missing</v>
      </c>
      <c r="O1656" s="10">
        <f>VLOOKUP(tblSalaries[[#This Row],[How many hours of a day you work on Excel]],Table8[#Data],2,FALSE)</f>
        <v>5</v>
      </c>
    </row>
    <row r="1657" spans="2:15" ht="15" customHeight="1" x14ac:dyDescent="0.2">
      <c r="B1657" t="s">
        <v>2057</v>
      </c>
      <c r="C1657" s="1">
        <v>41054.253668981481</v>
      </c>
      <c r="D1657" s="4">
        <v>57000</v>
      </c>
      <c r="E1657">
        <v>57000</v>
      </c>
      <c r="F1657" t="s">
        <v>6</v>
      </c>
      <c r="G1657" s="10">
        <f>tblSalaries[[#This Row],[clean Salary (in local currency)]]*VLOOKUP(tblSalaries[[#This Row],[Currency]],tblXrate[#Data],2,FALSE)/1000</f>
        <v>57</v>
      </c>
      <c r="H1657" t="s">
        <v>99</v>
      </c>
      <c r="I1657" t="s">
        <v>310</v>
      </c>
      <c r="J1657" t="s">
        <v>15</v>
      </c>
      <c r="K1657" s="10" t="str">
        <f>VLOOKUP(tblSalaries[[#This Row],[Where do you work]],tblCountries[[Actual]:[Mapping2]],3,FALSE)</f>
        <v>USA</v>
      </c>
      <c r="L1657" t="s">
        <v>18</v>
      </c>
      <c r="M1657" t="s">
        <v>4015</v>
      </c>
      <c r="N1657" s="10" t="str">
        <f>VLOOKUP(tblSalaries[[#This Row],[Years of Experience]],Table3[#Data],2,FALSE)</f>
        <v>Missing</v>
      </c>
      <c r="O1657" s="10">
        <f>VLOOKUP(tblSalaries[[#This Row],[How many hours of a day you work on Excel]],Table8[#Data],2,FALSE)</f>
        <v>2.5</v>
      </c>
    </row>
    <row r="1658" spans="2:15" ht="15" customHeight="1" x14ac:dyDescent="0.2">
      <c r="B1658" t="s">
        <v>2077</v>
      </c>
      <c r="C1658" s="1">
        <v>41054.950694444444</v>
      </c>
      <c r="D1658" s="4">
        <v>57000</v>
      </c>
      <c r="E1658">
        <v>57000</v>
      </c>
      <c r="F1658" t="s">
        <v>6</v>
      </c>
      <c r="G1658" s="10">
        <f>tblSalaries[[#This Row],[clean Salary (in local currency)]]*VLOOKUP(tblSalaries[[#This Row],[Currency]],tblXrate[#Data],2,FALSE)/1000</f>
        <v>57</v>
      </c>
      <c r="H1658" t="s">
        <v>121</v>
      </c>
      <c r="I1658" t="s">
        <v>20</v>
      </c>
      <c r="J1658" t="s">
        <v>15</v>
      </c>
      <c r="K1658" s="10" t="str">
        <f>VLOOKUP(tblSalaries[[#This Row],[Where do you work]],tblCountries[[Actual]:[Mapping2]],3,FALSE)</f>
        <v>USA</v>
      </c>
      <c r="L1658" t="s">
        <v>9</v>
      </c>
      <c r="M1658" t="s">
        <v>4015</v>
      </c>
      <c r="N1658" s="10" t="str">
        <f>VLOOKUP(tblSalaries[[#This Row],[Years of Experience]],Table3[#Data],2,FALSE)</f>
        <v>Missing</v>
      </c>
      <c r="O1658" s="10">
        <f>VLOOKUP(tblSalaries[[#This Row],[How many hours of a day you work on Excel]],Table8[#Data],2,FALSE)</f>
        <v>5</v>
      </c>
    </row>
    <row r="1659" spans="2:15" ht="15" customHeight="1" x14ac:dyDescent="0.2">
      <c r="B1659" t="s">
        <v>2105</v>
      </c>
      <c r="C1659" s="1">
        <v>41055.028240740743</v>
      </c>
      <c r="D1659" s="4">
        <v>57000</v>
      </c>
      <c r="E1659">
        <v>57000</v>
      </c>
      <c r="F1659" t="s">
        <v>6</v>
      </c>
      <c r="G1659" s="10">
        <f>tblSalaries[[#This Row],[clean Salary (in local currency)]]*VLOOKUP(tblSalaries[[#This Row],[Currency]],tblXrate[#Data],2,FALSE)/1000</f>
        <v>57</v>
      </c>
      <c r="H1659" t="s">
        <v>158</v>
      </c>
      <c r="I1659" t="s">
        <v>52</v>
      </c>
      <c r="J1659" t="s">
        <v>15</v>
      </c>
      <c r="K1659" s="10" t="str">
        <f>VLOOKUP(tblSalaries[[#This Row],[Where do you work]],tblCountries[[Actual]:[Mapping2]],3,FALSE)</f>
        <v>USA</v>
      </c>
      <c r="L1659" t="s">
        <v>9</v>
      </c>
      <c r="M1659" t="s">
        <v>4015</v>
      </c>
      <c r="N1659" s="10" t="str">
        <f>VLOOKUP(tblSalaries[[#This Row],[Years of Experience]],Table3[#Data],2,FALSE)</f>
        <v>Missing</v>
      </c>
      <c r="O1659" s="10">
        <f>VLOOKUP(tblSalaries[[#This Row],[How many hours of a day you work on Excel]],Table8[#Data],2,FALSE)</f>
        <v>5</v>
      </c>
    </row>
    <row r="1660" spans="2:15" ht="15" customHeight="1" x14ac:dyDescent="0.2">
      <c r="B1660" t="s">
        <v>2149</v>
      </c>
      <c r="C1660" s="1">
        <v>41055.030578703707</v>
      </c>
      <c r="D1660" s="4">
        <v>57000</v>
      </c>
      <c r="E1660">
        <v>57000</v>
      </c>
      <c r="F1660" t="s">
        <v>6</v>
      </c>
      <c r="G1660" s="10">
        <f>tblSalaries[[#This Row],[clean Salary (in local currency)]]*VLOOKUP(tblSalaries[[#This Row],[Currency]],tblXrate[#Data],2,FALSE)/1000</f>
        <v>57</v>
      </c>
      <c r="H1660" t="s">
        <v>213</v>
      </c>
      <c r="I1660" t="s">
        <v>279</v>
      </c>
      <c r="J1660" t="s">
        <v>15</v>
      </c>
      <c r="K1660" s="10" t="str">
        <f>VLOOKUP(tblSalaries[[#This Row],[Where do you work]],tblCountries[[Actual]:[Mapping2]],3,FALSE)</f>
        <v>USA</v>
      </c>
      <c r="L1660" t="s">
        <v>9</v>
      </c>
      <c r="M1660" t="s">
        <v>4015</v>
      </c>
      <c r="N1660" s="10" t="str">
        <f>VLOOKUP(tblSalaries[[#This Row],[Years of Experience]],Table3[#Data],2,FALSE)</f>
        <v>Missing</v>
      </c>
      <c r="O1660" s="10">
        <f>VLOOKUP(tblSalaries[[#This Row],[How many hours of a day you work on Excel]],Table8[#Data],2,FALSE)</f>
        <v>5</v>
      </c>
    </row>
    <row r="1661" spans="2:15" ht="15" customHeight="1" x14ac:dyDescent="0.2">
      <c r="B1661" t="s">
        <v>2516</v>
      </c>
      <c r="C1661" s="1">
        <v>41055.189618055556</v>
      </c>
      <c r="D1661" s="4" t="s">
        <v>618</v>
      </c>
      <c r="E1661">
        <v>57000</v>
      </c>
      <c r="F1661" t="s">
        <v>6</v>
      </c>
      <c r="G1661" s="10">
        <f>tblSalaries[[#This Row],[clean Salary (in local currency)]]*VLOOKUP(tblSalaries[[#This Row],[Currency]],tblXrate[#Data],2,FALSE)/1000</f>
        <v>57</v>
      </c>
      <c r="H1661" t="s">
        <v>619</v>
      </c>
      <c r="I1661" t="s">
        <v>52</v>
      </c>
      <c r="J1661" t="s">
        <v>620</v>
      </c>
      <c r="K1661" s="10" t="str">
        <f>VLOOKUP(tblSalaries[[#This Row],[Where do you work]],tblCountries[[Actual]:[Mapping2]],3,FALSE)</f>
        <v>Middle East</v>
      </c>
      <c r="L1661" t="s">
        <v>9</v>
      </c>
      <c r="M1661" t="s">
        <v>4015</v>
      </c>
      <c r="N1661" s="10" t="str">
        <f>VLOOKUP(tblSalaries[[#This Row],[Years of Experience]],Table3[#Data],2,FALSE)</f>
        <v>Missing</v>
      </c>
      <c r="O1661" s="10">
        <f>VLOOKUP(tblSalaries[[#This Row],[How many hours of a day you work on Excel]],Table8[#Data],2,FALSE)</f>
        <v>5</v>
      </c>
    </row>
    <row r="1662" spans="2:15" ht="15" customHeight="1" x14ac:dyDescent="0.2">
      <c r="B1662" t="s">
        <v>2123</v>
      </c>
      <c r="C1662" s="1">
        <v>41055.028877314813</v>
      </c>
      <c r="D1662" s="4">
        <v>56160</v>
      </c>
      <c r="E1662">
        <v>56160</v>
      </c>
      <c r="F1662" t="s">
        <v>6</v>
      </c>
      <c r="G1662" s="10">
        <f>tblSalaries[[#This Row],[clean Salary (in local currency)]]*VLOOKUP(tblSalaries[[#This Row],[Currency]],tblXrate[#Data],2,FALSE)/1000</f>
        <v>56.16</v>
      </c>
      <c r="H1662" t="s">
        <v>182</v>
      </c>
      <c r="I1662" t="s">
        <v>20</v>
      </c>
      <c r="J1662" t="s">
        <v>15</v>
      </c>
      <c r="K1662" s="10" t="str">
        <f>VLOOKUP(tblSalaries[[#This Row],[Where do you work]],tblCountries[[Actual]:[Mapping2]],3,FALSE)</f>
        <v>USA</v>
      </c>
      <c r="L1662" t="s">
        <v>9</v>
      </c>
      <c r="M1662" t="s">
        <v>4015</v>
      </c>
      <c r="N1662" s="10" t="str">
        <f>VLOOKUP(tblSalaries[[#This Row],[Years of Experience]],Table3[#Data],2,FALSE)</f>
        <v>Missing</v>
      </c>
      <c r="O1662" s="10">
        <f>VLOOKUP(tblSalaries[[#This Row],[How many hours of a day you work on Excel]],Table8[#Data],2,FALSE)</f>
        <v>5</v>
      </c>
    </row>
    <row r="1663" spans="2:15" ht="15" customHeight="1" x14ac:dyDescent="0.2">
      <c r="B1663" t="s">
        <v>2356</v>
      </c>
      <c r="C1663" s="1">
        <v>41055.070914351854</v>
      </c>
      <c r="D1663" s="4">
        <v>56000</v>
      </c>
      <c r="E1663">
        <v>56000</v>
      </c>
      <c r="F1663" t="s">
        <v>6</v>
      </c>
      <c r="G1663" s="10">
        <f>tblSalaries[[#This Row],[clean Salary (in local currency)]]*VLOOKUP(tblSalaries[[#This Row],[Currency]],tblXrate[#Data],2,FALSE)/1000</f>
        <v>56</v>
      </c>
      <c r="H1663" t="s">
        <v>437</v>
      </c>
      <c r="I1663" t="s">
        <v>52</v>
      </c>
      <c r="J1663" t="s">
        <v>15</v>
      </c>
      <c r="K1663" s="10" t="str">
        <f>VLOOKUP(tblSalaries[[#This Row],[Where do you work]],tblCountries[[Actual]:[Mapping2]],3,FALSE)</f>
        <v>USA</v>
      </c>
      <c r="L1663" t="s">
        <v>18</v>
      </c>
      <c r="M1663" t="s">
        <v>4015</v>
      </c>
      <c r="N1663" s="10" t="str">
        <f>VLOOKUP(tblSalaries[[#This Row],[Years of Experience]],Table3[#Data],2,FALSE)</f>
        <v>Missing</v>
      </c>
      <c r="O1663" s="10">
        <f>VLOOKUP(tblSalaries[[#This Row],[How many hours of a day you work on Excel]],Table8[#Data],2,FALSE)</f>
        <v>2.5</v>
      </c>
    </row>
    <row r="1664" spans="2:15" ht="15" customHeight="1" x14ac:dyDescent="0.2">
      <c r="B1664" t="s">
        <v>2413</v>
      </c>
      <c r="C1664" s="1">
        <v>41055.093391203707</v>
      </c>
      <c r="D1664" s="4">
        <v>56000</v>
      </c>
      <c r="E1664">
        <v>56000</v>
      </c>
      <c r="F1664" t="s">
        <v>6</v>
      </c>
      <c r="G1664" s="10">
        <f>tblSalaries[[#This Row],[clean Salary (in local currency)]]*VLOOKUP(tblSalaries[[#This Row],[Currency]],tblXrate[#Data],2,FALSE)/1000</f>
        <v>56</v>
      </c>
      <c r="H1664" t="s">
        <v>500</v>
      </c>
      <c r="I1664" t="s">
        <v>20</v>
      </c>
      <c r="J1664" t="s">
        <v>15</v>
      </c>
      <c r="K1664" s="10" t="str">
        <f>VLOOKUP(tblSalaries[[#This Row],[Where do you work]],tblCountries[[Actual]:[Mapping2]],3,FALSE)</f>
        <v>USA</v>
      </c>
      <c r="L1664" t="s">
        <v>9</v>
      </c>
      <c r="M1664" t="s">
        <v>4015</v>
      </c>
      <c r="N1664" s="10" t="str">
        <f>VLOOKUP(tblSalaries[[#This Row],[Years of Experience]],Table3[#Data],2,FALSE)</f>
        <v>Missing</v>
      </c>
      <c r="O1664" s="10">
        <f>VLOOKUP(tblSalaries[[#This Row],[How many hours of a day you work on Excel]],Table8[#Data],2,FALSE)</f>
        <v>5</v>
      </c>
    </row>
    <row r="1665" spans="2:15" ht="15" customHeight="1" x14ac:dyDescent="0.2">
      <c r="B1665" t="s">
        <v>2504</v>
      </c>
      <c r="C1665" s="1">
        <v>41055.174224537041</v>
      </c>
      <c r="D1665" s="4">
        <v>55500</v>
      </c>
      <c r="E1665">
        <v>55500</v>
      </c>
      <c r="F1665" t="s">
        <v>6</v>
      </c>
      <c r="G1665" s="10">
        <f>tblSalaries[[#This Row],[clean Salary (in local currency)]]*VLOOKUP(tblSalaries[[#This Row],[Currency]],tblXrate[#Data],2,FALSE)/1000</f>
        <v>55.5</v>
      </c>
      <c r="H1665" t="s">
        <v>605</v>
      </c>
      <c r="I1665" t="s">
        <v>488</v>
      </c>
      <c r="J1665" t="s">
        <v>179</v>
      </c>
      <c r="K1665" s="10" t="str">
        <f>VLOOKUP(tblSalaries[[#This Row],[Where do you work]],tblCountries[[Actual]:[Mapping2]],3,FALSE)</f>
        <v>Middle East</v>
      </c>
      <c r="L1665" t="s">
        <v>9</v>
      </c>
      <c r="M1665" t="s">
        <v>4015</v>
      </c>
      <c r="N1665" s="10" t="str">
        <f>VLOOKUP(tblSalaries[[#This Row],[Years of Experience]],Table3[#Data],2,FALSE)</f>
        <v>Missing</v>
      </c>
      <c r="O1665" s="10">
        <f>VLOOKUP(tblSalaries[[#This Row],[How many hours of a day you work on Excel]],Table8[#Data],2,FALSE)</f>
        <v>5</v>
      </c>
    </row>
    <row r="1666" spans="2:15" ht="15" customHeight="1" x14ac:dyDescent="0.2">
      <c r="B1666" t="s">
        <v>2409</v>
      </c>
      <c r="C1666" s="1">
        <v>41055.091435185182</v>
      </c>
      <c r="D1666" s="4" t="s">
        <v>68</v>
      </c>
      <c r="E1666">
        <v>35000</v>
      </c>
      <c r="F1666" t="s">
        <v>69</v>
      </c>
      <c r="G1666" s="10">
        <f>tblSalaries[[#This Row],[clean Salary (in local currency)]]*VLOOKUP(tblSalaries[[#This Row],[Currency]],tblXrate[#Data],2,FALSE)/1000</f>
        <v>55.16623952235495</v>
      </c>
      <c r="H1666" t="s">
        <v>493</v>
      </c>
      <c r="I1666" t="s">
        <v>310</v>
      </c>
      <c r="J1666" t="s">
        <v>71</v>
      </c>
      <c r="K1666" s="10" t="str">
        <f>VLOOKUP(tblSalaries[[#This Row],[Where do you work]],tblCountries[[Actual]:[Mapping2]],3,FALSE)</f>
        <v>UK</v>
      </c>
      <c r="L1666" t="s">
        <v>9</v>
      </c>
      <c r="M1666" t="s">
        <v>4015</v>
      </c>
      <c r="N1666" s="10" t="str">
        <f>VLOOKUP(tblSalaries[[#This Row],[Years of Experience]],Table3[#Data],2,FALSE)</f>
        <v>Missing</v>
      </c>
      <c r="O1666" s="10">
        <f>VLOOKUP(tblSalaries[[#This Row],[How many hours of a day you work on Excel]],Table8[#Data],2,FALSE)</f>
        <v>5</v>
      </c>
    </row>
    <row r="1667" spans="2:15" ht="15" customHeight="1" x14ac:dyDescent="0.2">
      <c r="B1667" t="s">
        <v>2350</v>
      </c>
      <c r="C1667" s="1">
        <v>41055.069652777776</v>
      </c>
      <c r="D1667" s="4">
        <v>56000</v>
      </c>
      <c r="E1667">
        <v>56000</v>
      </c>
      <c r="F1667" t="s">
        <v>86</v>
      </c>
      <c r="G1667" s="10">
        <f>tblSalaries[[#This Row],[clean Salary (in local currency)]]*VLOOKUP(tblSalaries[[#This Row],[Currency]],tblXrate[#Data],2,FALSE)/1000</f>
        <v>55.068245289698304</v>
      </c>
      <c r="H1667" t="s">
        <v>431</v>
      </c>
      <c r="I1667" t="s">
        <v>20</v>
      </c>
      <c r="J1667" t="s">
        <v>88</v>
      </c>
      <c r="K1667" s="10" t="str">
        <f>VLOOKUP(tblSalaries[[#This Row],[Where do you work]],tblCountries[[Actual]:[Mapping2]],3,FALSE)</f>
        <v>Canada</v>
      </c>
      <c r="L1667" t="s">
        <v>9</v>
      </c>
      <c r="M1667" t="s">
        <v>4015</v>
      </c>
      <c r="N1667" s="10" t="str">
        <f>VLOOKUP(tblSalaries[[#This Row],[Years of Experience]],Table3[#Data],2,FALSE)</f>
        <v>Missing</v>
      </c>
      <c r="O1667" s="10">
        <f>VLOOKUP(tblSalaries[[#This Row],[How many hours of a day you work on Excel]],Table8[#Data],2,FALSE)</f>
        <v>5</v>
      </c>
    </row>
    <row r="1668" spans="2:15" ht="15" customHeight="1" x14ac:dyDescent="0.2">
      <c r="B1668" t="s">
        <v>2168</v>
      </c>
      <c r="C1668" s="1">
        <v>41055.032280092593</v>
      </c>
      <c r="D1668" s="4">
        <v>55000</v>
      </c>
      <c r="E1668">
        <v>55000</v>
      </c>
      <c r="F1668" t="s">
        <v>6</v>
      </c>
      <c r="G1668" s="10">
        <f>tblSalaries[[#This Row],[clean Salary (in local currency)]]*VLOOKUP(tblSalaries[[#This Row],[Currency]],tblXrate[#Data],2,FALSE)/1000</f>
        <v>55</v>
      </c>
      <c r="H1668" t="s">
        <v>233</v>
      </c>
      <c r="I1668" t="s">
        <v>52</v>
      </c>
      <c r="J1668" t="s">
        <v>15</v>
      </c>
      <c r="K1668" s="10" t="str">
        <f>VLOOKUP(tblSalaries[[#This Row],[Where do you work]],tblCountries[[Actual]:[Mapping2]],3,FALSE)</f>
        <v>USA</v>
      </c>
      <c r="L1668" t="s">
        <v>18</v>
      </c>
      <c r="M1668" t="s">
        <v>4015</v>
      </c>
      <c r="N1668" s="10" t="str">
        <f>VLOOKUP(tblSalaries[[#This Row],[Years of Experience]],Table3[#Data],2,FALSE)</f>
        <v>Missing</v>
      </c>
      <c r="O1668" s="10">
        <f>VLOOKUP(tblSalaries[[#This Row],[How many hours of a day you work on Excel]],Table8[#Data],2,FALSE)</f>
        <v>2.5</v>
      </c>
    </row>
    <row r="1669" spans="2:15" ht="15" customHeight="1" x14ac:dyDescent="0.2">
      <c r="B1669" t="s">
        <v>2321</v>
      </c>
      <c r="C1669" s="1">
        <v>41055.060717592591</v>
      </c>
      <c r="D1669" s="4">
        <v>55</v>
      </c>
      <c r="E1669">
        <v>55000</v>
      </c>
      <c r="F1669" t="s">
        <v>6</v>
      </c>
      <c r="G1669" s="10">
        <f>tblSalaries[[#This Row],[clean Salary (in local currency)]]*VLOOKUP(tblSalaries[[#This Row],[Currency]],tblXrate[#Data],2,FALSE)/1000</f>
        <v>55</v>
      </c>
      <c r="H1669" t="s">
        <v>207</v>
      </c>
      <c r="I1669" t="s">
        <v>20</v>
      </c>
      <c r="J1669" t="s">
        <v>15</v>
      </c>
      <c r="K1669" s="10" t="str">
        <f>VLOOKUP(tblSalaries[[#This Row],[Where do you work]],tblCountries[[Actual]:[Mapping2]],3,FALSE)</f>
        <v>USA</v>
      </c>
      <c r="L1669" t="s">
        <v>9</v>
      </c>
      <c r="M1669" t="s">
        <v>4015</v>
      </c>
      <c r="N1669" s="10" t="str">
        <f>VLOOKUP(tblSalaries[[#This Row],[Years of Experience]],Table3[#Data],2,FALSE)</f>
        <v>Missing</v>
      </c>
      <c r="O1669" s="10">
        <f>VLOOKUP(tblSalaries[[#This Row],[How many hours of a day you work on Excel]],Table8[#Data],2,FALSE)</f>
        <v>5</v>
      </c>
    </row>
    <row r="1670" spans="2:15" ht="15" customHeight="1" x14ac:dyDescent="0.2">
      <c r="B1670" t="s">
        <v>2390</v>
      </c>
      <c r="C1670" s="1">
        <v>41055.083865740744</v>
      </c>
      <c r="D1670" s="4">
        <v>55000</v>
      </c>
      <c r="E1670">
        <v>55000</v>
      </c>
      <c r="F1670" t="s">
        <v>6</v>
      </c>
      <c r="G1670" s="10">
        <f>tblSalaries[[#This Row],[clean Salary (in local currency)]]*VLOOKUP(tblSalaries[[#This Row],[Currency]],tblXrate[#Data],2,FALSE)/1000</f>
        <v>55</v>
      </c>
      <c r="H1670" t="s">
        <v>310</v>
      </c>
      <c r="I1670" t="s">
        <v>310</v>
      </c>
      <c r="J1670" t="s">
        <v>15</v>
      </c>
      <c r="K1670" s="10" t="str">
        <f>VLOOKUP(tblSalaries[[#This Row],[Where do you work]],tblCountries[[Actual]:[Mapping2]],3,FALSE)</f>
        <v>USA</v>
      </c>
      <c r="L1670" t="s">
        <v>9</v>
      </c>
      <c r="M1670" t="s">
        <v>4015</v>
      </c>
      <c r="N1670" s="10" t="str">
        <f>VLOOKUP(tblSalaries[[#This Row],[Years of Experience]],Table3[#Data],2,FALSE)</f>
        <v>Missing</v>
      </c>
      <c r="O1670" s="10">
        <f>VLOOKUP(tblSalaries[[#This Row],[How many hours of a day you work on Excel]],Table8[#Data],2,FALSE)</f>
        <v>5</v>
      </c>
    </row>
    <row r="1671" spans="2:15" ht="15" customHeight="1" x14ac:dyDescent="0.2">
      <c r="B1671" t="s">
        <v>2488</v>
      </c>
      <c r="C1671" s="1">
        <v>41055.148287037038</v>
      </c>
      <c r="D1671" s="4">
        <v>55000</v>
      </c>
      <c r="E1671">
        <v>55000</v>
      </c>
      <c r="F1671" t="s">
        <v>6</v>
      </c>
      <c r="G1671" s="10">
        <f>tblSalaries[[#This Row],[clean Salary (in local currency)]]*VLOOKUP(tblSalaries[[#This Row],[Currency]],tblXrate[#Data],2,FALSE)/1000</f>
        <v>55</v>
      </c>
      <c r="H1671" t="s">
        <v>20</v>
      </c>
      <c r="I1671" t="s">
        <v>20</v>
      </c>
      <c r="J1671" t="s">
        <v>15</v>
      </c>
      <c r="K1671" s="10" t="str">
        <f>VLOOKUP(tblSalaries[[#This Row],[Where do you work]],tblCountries[[Actual]:[Mapping2]],3,FALSE)</f>
        <v>USA</v>
      </c>
      <c r="L1671" t="s">
        <v>18</v>
      </c>
      <c r="M1671" t="s">
        <v>4015</v>
      </c>
      <c r="N1671" s="10" t="str">
        <f>VLOOKUP(tblSalaries[[#This Row],[Years of Experience]],Table3[#Data],2,FALSE)</f>
        <v>Missing</v>
      </c>
      <c r="O1671" s="10">
        <f>VLOOKUP(tblSalaries[[#This Row],[How many hours of a day you work on Excel]],Table8[#Data],2,FALSE)</f>
        <v>2.5</v>
      </c>
    </row>
    <row r="1672" spans="2:15" ht="15" customHeight="1" x14ac:dyDescent="0.2">
      <c r="B1672" t="s">
        <v>2544</v>
      </c>
      <c r="C1672" s="1">
        <v>41055.229930555557</v>
      </c>
      <c r="D1672" s="4">
        <v>55000</v>
      </c>
      <c r="E1672">
        <v>55000</v>
      </c>
      <c r="F1672" t="s">
        <v>6</v>
      </c>
      <c r="G1672" s="10">
        <f>tblSalaries[[#This Row],[clean Salary (in local currency)]]*VLOOKUP(tblSalaries[[#This Row],[Currency]],tblXrate[#Data],2,FALSE)/1000</f>
        <v>55</v>
      </c>
      <c r="H1672" t="s">
        <v>387</v>
      </c>
      <c r="I1672" t="s">
        <v>20</v>
      </c>
      <c r="J1672" t="s">
        <v>15</v>
      </c>
      <c r="K1672" s="10" t="str">
        <f>VLOOKUP(tblSalaries[[#This Row],[Where do you work]],tblCountries[[Actual]:[Mapping2]],3,FALSE)</f>
        <v>USA</v>
      </c>
      <c r="L1672" t="s">
        <v>18</v>
      </c>
      <c r="M1672" t="s">
        <v>4015</v>
      </c>
      <c r="N1672" s="10" t="str">
        <f>VLOOKUP(tblSalaries[[#This Row],[Years of Experience]],Table3[#Data],2,FALSE)</f>
        <v>Missing</v>
      </c>
      <c r="O1672" s="10">
        <f>VLOOKUP(tblSalaries[[#This Row],[How many hours of a day you work on Excel]],Table8[#Data],2,FALSE)</f>
        <v>2.5</v>
      </c>
    </row>
    <row r="1673" spans="2:15" ht="15" customHeight="1" x14ac:dyDescent="0.2">
      <c r="B1673" t="s">
        <v>2070</v>
      </c>
      <c r="C1673" s="1">
        <v>41054.304780092592</v>
      </c>
      <c r="D1673" s="4">
        <v>43000</v>
      </c>
      <c r="E1673">
        <v>43000</v>
      </c>
      <c r="F1673" t="s">
        <v>22</v>
      </c>
      <c r="G1673" s="10">
        <f>tblSalaries[[#This Row],[clean Salary (in local currency)]]*VLOOKUP(tblSalaries[[#This Row],[Currency]],tblXrate[#Data],2,FALSE)/1000</f>
        <v>54.627175876639136</v>
      </c>
      <c r="H1673" t="s">
        <v>112</v>
      </c>
      <c r="I1673" t="s">
        <v>356</v>
      </c>
      <c r="J1673" t="s">
        <v>113</v>
      </c>
      <c r="K1673" s="10" t="str">
        <f>VLOOKUP(tblSalaries[[#This Row],[Where do you work]],tblCountries[[Actual]:[Mapping2]],3,FALSE)</f>
        <v>EU-16</v>
      </c>
      <c r="L1673" t="s">
        <v>9</v>
      </c>
      <c r="M1673" t="s">
        <v>4015</v>
      </c>
      <c r="N1673" s="10" t="str">
        <f>VLOOKUP(tblSalaries[[#This Row],[Years of Experience]],Table3[#Data],2,FALSE)</f>
        <v>Missing</v>
      </c>
      <c r="O1673" s="10">
        <f>VLOOKUP(tblSalaries[[#This Row],[How many hours of a day you work on Excel]],Table8[#Data],2,FALSE)</f>
        <v>5</v>
      </c>
    </row>
    <row r="1674" spans="2:15" ht="15" customHeight="1" x14ac:dyDescent="0.2">
      <c r="B1674" t="s">
        <v>2138</v>
      </c>
      <c r="C1674" s="1">
        <v>41055.02983796296</v>
      </c>
      <c r="D1674" s="4">
        <v>54000</v>
      </c>
      <c r="E1674">
        <v>54000</v>
      </c>
      <c r="F1674" t="s">
        <v>6</v>
      </c>
      <c r="G1674" s="10">
        <f>tblSalaries[[#This Row],[clean Salary (in local currency)]]*VLOOKUP(tblSalaries[[#This Row],[Currency]],tblXrate[#Data],2,FALSE)/1000</f>
        <v>54</v>
      </c>
      <c r="H1674" t="s">
        <v>200</v>
      </c>
      <c r="I1674" t="s">
        <v>20</v>
      </c>
      <c r="J1674" t="s">
        <v>15</v>
      </c>
      <c r="K1674" s="10" t="str">
        <f>VLOOKUP(tblSalaries[[#This Row],[Where do you work]],tblCountries[[Actual]:[Mapping2]],3,FALSE)</f>
        <v>USA</v>
      </c>
      <c r="L1674" t="s">
        <v>18</v>
      </c>
      <c r="M1674" t="s">
        <v>4015</v>
      </c>
      <c r="N1674" s="10" t="str">
        <f>VLOOKUP(tblSalaries[[#This Row],[Years of Experience]],Table3[#Data],2,FALSE)</f>
        <v>Missing</v>
      </c>
      <c r="O1674" s="10">
        <f>VLOOKUP(tblSalaries[[#This Row],[How many hours of a day you work on Excel]],Table8[#Data],2,FALSE)</f>
        <v>2.5</v>
      </c>
    </row>
    <row r="1675" spans="2:15" ht="15" customHeight="1" x14ac:dyDescent="0.2">
      <c r="B1675" t="s">
        <v>2515</v>
      </c>
      <c r="C1675" s="1">
        <v>41055.185555555552</v>
      </c>
      <c r="D1675" s="4">
        <v>54000</v>
      </c>
      <c r="E1675">
        <v>54000</v>
      </c>
      <c r="F1675" t="s">
        <v>6</v>
      </c>
      <c r="G1675" s="10">
        <f>tblSalaries[[#This Row],[clean Salary (in local currency)]]*VLOOKUP(tblSalaries[[#This Row],[Currency]],tblXrate[#Data],2,FALSE)/1000</f>
        <v>54</v>
      </c>
      <c r="H1675" t="s">
        <v>207</v>
      </c>
      <c r="I1675" t="s">
        <v>20</v>
      </c>
      <c r="J1675" t="s">
        <v>15</v>
      </c>
      <c r="K1675" s="10" t="str">
        <f>VLOOKUP(tblSalaries[[#This Row],[Where do you work]],tblCountries[[Actual]:[Mapping2]],3,FALSE)</f>
        <v>USA</v>
      </c>
      <c r="L1675" t="s">
        <v>9</v>
      </c>
      <c r="M1675" t="s">
        <v>4015</v>
      </c>
      <c r="N1675" s="10" t="str">
        <f>VLOOKUP(tblSalaries[[#This Row],[Years of Experience]],Table3[#Data],2,FALSE)</f>
        <v>Missing</v>
      </c>
      <c r="O1675" s="10">
        <f>VLOOKUP(tblSalaries[[#This Row],[How many hours of a day you work on Excel]],Table8[#Data],2,FALSE)</f>
        <v>5</v>
      </c>
    </row>
    <row r="1676" spans="2:15" ht="15" customHeight="1" x14ac:dyDescent="0.2">
      <c r="B1676" t="s">
        <v>2445</v>
      </c>
      <c r="C1676" s="1">
        <v>41055.115925925929</v>
      </c>
      <c r="D1676" s="4" t="s">
        <v>538</v>
      </c>
      <c r="E1676">
        <v>3000000</v>
      </c>
      <c r="F1676" t="s">
        <v>40</v>
      </c>
      <c r="G1676" s="10">
        <f>tblSalaries[[#This Row],[clean Salary (in local currency)]]*VLOOKUP(tblSalaries[[#This Row],[Currency]],tblXrate[#Data],2,FALSE)/1000</f>
        <v>53.423750062327699</v>
      </c>
      <c r="H1676" t="s">
        <v>539</v>
      </c>
      <c r="I1676" t="s">
        <v>52</v>
      </c>
      <c r="J1676" t="s">
        <v>8</v>
      </c>
      <c r="K1676" s="10" t="str">
        <f>VLOOKUP(tblSalaries[[#This Row],[Where do you work]],tblCountries[[Actual]:[Mapping2]],3,FALSE)</f>
        <v>India</v>
      </c>
      <c r="L1676" t="s">
        <v>9</v>
      </c>
      <c r="M1676" t="s">
        <v>4015</v>
      </c>
      <c r="N1676" s="10" t="str">
        <f>VLOOKUP(tblSalaries[[#This Row],[Years of Experience]],Table3[#Data],2,FALSE)</f>
        <v>Missing</v>
      </c>
      <c r="O1676" s="10">
        <f>VLOOKUP(tblSalaries[[#This Row],[How many hours of a day you work on Excel]],Table8[#Data],2,FALSE)</f>
        <v>5</v>
      </c>
    </row>
    <row r="1677" spans="2:15" ht="15" customHeight="1" x14ac:dyDescent="0.2">
      <c r="B1677" t="s">
        <v>2147</v>
      </c>
      <c r="C1677" s="1">
        <v>41055.030277777776</v>
      </c>
      <c r="D1677" s="4">
        <v>53000</v>
      </c>
      <c r="E1677">
        <v>53000</v>
      </c>
      <c r="F1677" t="s">
        <v>6</v>
      </c>
      <c r="G1677" s="10">
        <f>tblSalaries[[#This Row],[clean Salary (in local currency)]]*VLOOKUP(tblSalaries[[#This Row],[Currency]],tblXrate[#Data],2,FALSE)/1000</f>
        <v>53</v>
      </c>
      <c r="H1677" t="s">
        <v>153</v>
      </c>
      <c r="I1677" t="s">
        <v>20</v>
      </c>
      <c r="J1677" t="s">
        <v>15</v>
      </c>
      <c r="K1677" s="10" t="str">
        <f>VLOOKUP(tblSalaries[[#This Row],[Where do you work]],tblCountries[[Actual]:[Mapping2]],3,FALSE)</f>
        <v>USA</v>
      </c>
      <c r="L1677" t="s">
        <v>9</v>
      </c>
      <c r="M1677" t="s">
        <v>4015</v>
      </c>
      <c r="N1677" s="10" t="str">
        <f>VLOOKUP(tblSalaries[[#This Row],[Years of Experience]],Table3[#Data],2,FALSE)</f>
        <v>Missing</v>
      </c>
      <c r="O1677" s="10">
        <f>VLOOKUP(tblSalaries[[#This Row],[How many hours of a day you work on Excel]],Table8[#Data],2,FALSE)</f>
        <v>5</v>
      </c>
    </row>
    <row r="1678" spans="2:15" ht="15" customHeight="1" x14ac:dyDescent="0.2">
      <c r="B1678" t="s">
        <v>2306</v>
      </c>
      <c r="C1678" s="1">
        <v>41055.05746527778</v>
      </c>
      <c r="D1678" s="4">
        <v>53000</v>
      </c>
      <c r="E1678">
        <v>53000</v>
      </c>
      <c r="F1678" t="s">
        <v>6</v>
      </c>
      <c r="G1678" s="10">
        <f>tblSalaries[[#This Row],[clean Salary (in local currency)]]*VLOOKUP(tblSalaries[[#This Row],[Currency]],tblXrate[#Data],2,FALSE)/1000</f>
        <v>53</v>
      </c>
      <c r="H1678" t="s">
        <v>153</v>
      </c>
      <c r="I1678" t="s">
        <v>20</v>
      </c>
      <c r="J1678" t="s">
        <v>15</v>
      </c>
      <c r="K1678" s="10" t="str">
        <f>VLOOKUP(tblSalaries[[#This Row],[Where do you work]],tblCountries[[Actual]:[Mapping2]],3,FALSE)</f>
        <v>USA</v>
      </c>
      <c r="L1678" t="s">
        <v>9</v>
      </c>
      <c r="M1678" t="s">
        <v>4015</v>
      </c>
      <c r="N1678" s="10" t="str">
        <f>VLOOKUP(tblSalaries[[#This Row],[Years of Experience]],Table3[#Data],2,FALSE)</f>
        <v>Missing</v>
      </c>
      <c r="O1678" s="10">
        <f>VLOOKUP(tblSalaries[[#This Row],[How many hours of a day you work on Excel]],Table8[#Data],2,FALSE)</f>
        <v>5</v>
      </c>
    </row>
    <row r="1679" spans="2:15" ht="15" customHeight="1" x14ac:dyDescent="0.2">
      <c r="B1679" t="s">
        <v>2351</v>
      </c>
      <c r="C1679" s="1">
        <v>41055.069768518515</v>
      </c>
      <c r="D1679" s="4">
        <v>53000</v>
      </c>
      <c r="E1679">
        <v>53000</v>
      </c>
      <c r="F1679" t="s">
        <v>6</v>
      </c>
      <c r="G1679" s="10">
        <f>tblSalaries[[#This Row],[clean Salary (in local currency)]]*VLOOKUP(tblSalaries[[#This Row],[Currency]],tblXrate[#Data],2,FALSE)/1000</f>
        <v>53</v>
      </c>
      <c r="H1679" t="s">
        <v>432</v>
      </c>
      <c r="I1679" t="s">
        <v>52</v>
      </c>
      <c r="J1679" t="s">
        <v>15</v>
      </c>
      <c r="K1679" s="10" t="str">
        <f>VLOOKUP(tblSalaries[[#This Row],[Where do you work]],tblCountries[[Actual]:[Mapping2]],3,FALSE)</f>
        <v>USA</v>
      </c>
      <c r="L1679" t="s">
        <v>18</v>
      </c>
      <c r="M1679" t="s">
        <v>4015</v>
      </c>
      <c r="N1679" s="10" t="str">
        <f>VLOOKUP(tblSalaries[[#This Row],[Years of Experience]],Table3[#Data],2,FALSE)</f>
        <v>Missing</v>
      </c>
      <c r="O1679" s="10">
        <f>VLOOKUP(tblSalaries[[#This Row],[How many hours of a day you work on Excel]],Table8[#Data],2,FALSE)</f>
        <v>2.5</v>
      </c>
    </row>
    <row r="1680" spans="2:15" ht="15" customHeight="1" x14ac:dyDescent="0.2">
      <c r="B1680" t="s">
        <v>2236</v>
      </c>
      <c r="C1680" s="1">
        <v>41055.042256944442</v>
      </c>
      <c r="D1680" s="4" t="s">
        <v>306</v>
      </c>
      <c r="E1680">
        <v>52500</v>
      </c>
      <c r="F1680" t="s">
        <v>6</v>
      </c>
      <c r="G1680" s="10">
        <f>tblSalaries[[#This Row],[clean Salary (in local currency)]]*VLOOKUP(tblSalaries[[#This Row],[Currency]],tblXrate[#Data],2,FALSE)/1000</f>
        <v>52.5</v>
      </c>
      <c r="H1680" t="s">
        <v>307</v>
      </c>
      <c r="I1680" t="s">
        <v>20</v>
      </c>
      <c r="J1680" t="s">
        <v>15</v>
      </c>
      <c r="K1680" s="10" t="str">
        <f>VLOOKUP(tblSalaries[[#This Row],[Where do you work]],tblCountries[[Actual]:[Mapping2]],3,FALSE)</f>
        <v>USA</v>
      </c>
      <c r="L1680" t="s">
        <v>9</v>
      </c>
      <c r="M1680" t="s">
        <v>4015</v>
      </c>
      <c r="N1680" s="10" t="str">
        <f>VLOOKUP(tblSalaries[[#This Row],[Years of Experience]],Table3[#Data],2,FALSE)</f>
        <v>Missing</v>
      </c>
      <c r="O1680" s="10">
        <f>VLOOKUP(tblSalaries[[#This Row],[How many hours of a day you work on Excel]],Table8[#Data],2,FALSE)</f>
        <v>5</v>
      </c>
    </row>
    <row r="1681" spans="2:15" ht="15" customHeight="1" x14ac:dyDescent="0.2">
      <c r="B1681" t="s">
        <v>2255</v>
      </c>
      <c r="C1681" s="1">
        <v>41055.045347222222</v>
      </c>
      <c r="D1681" s="4">
        <v>52500</v>
      </c>
      <c r="E1681">
        <v>52500</v>
      </c>
      <c r="F1681" t="s">
        <v>6</v>
      </c>
      <c r="G1681" s="10">
        <f>tblSalaries[[#This Row],[clean Salary (in local currency)]]*VLOOKUP(tblSalaries[[#This Row],[Currency]],tblXrate[#Data],2,FALSE)/1000</f>
        <v>52.5</v>
      </c>
      <c r="H1681" t="s">
        <v>20</v>
      </c>
      <c r="I1681" t="s">
        <v>20</v>
      </c>
      <c r="J1681" t="s">
        <v>15</v>
      </c>
      <c r="K1681" s="10" t="str">
        <f>VLOOKUP(tblSalaries[[#This Row],[Where do you work]],tblCountries[[Actual]:[Mapping2]],3,FALSE)</f>
        <v>USA</v>
      </c>
      <c r="L1681" t="s">
        <v>9</v>
      </c>
      <c r="M1681" t="s">
        <v>4015</v>
      </c>
      <c r="N1681" s="10" t="str">
        <f>VLOOKUP(tblSalaries[[#This Row],[Years of Experience]],Table3[#Data],2,FALSE)</f>
        <v>Missing</v>
      </c>
      <c r="O1681" s="10">
        <f>VLOOKUP(tblSalaries[[#This Row],[How many hours of a day you work on Excel]],Table8[#Data],2,FALSE)</f>
        <v>5</v>
      </c>
    </row>
    <row r="1682" spans="2:15" ht="15" customHeight="1" x14ac:dyDescent="0.2">
      <c r="B1682" t="s">
        <v>2497</v>
      </c>
      <c r="C1682" s="1">
        <v>41055.16138888889</v>
      </c>
      <c r="D1682" s="4">
        <v>33000</v>
      </c>
      <c r="E1682">
        <v>33000</v>
      </c>
      <c r="F1682" t="s">
        <v>69</v>
      </c>
      <c r="G1682" s="10">
        <f>tblSalaries[[#This Row],[clean Salary (in local currency)]]*VLOOKUP(tblSalaries[[#This Row],[Currency]],tblXrate[#Data],2,FALSE)/1000</f>
        <v>52.013882978220373</v>
      </c>
      <c r="H1682" t="s">
        <v>599</v>
      </c>
      <c r="I1682" t="s">
        <v>52</v>
      </c>
      <c r="J1682" t="s">
        <v>71</v>
      </c>
      <c r="K1682" s="10" t="str">
        <f>VLOOKUP(tblSalaries[[#This Row],[Where do you work]],tblCountries[[Actual]:[Mapping2]],3,FALSE)</f>
        <v>UK</v>
      </c>
      <c r="L1682" t="s">
        <v>9</v>
      </c>
      <c r="M1682" t="s">
        <v>4015</v>
      </c>
      <c r="N1682" s="10" t="str">
        <f>VLOOKUP(tblSalaries[[#This Row],[Years of Experience]],Table3[#Data],2,FALSE)</f>
        <v>Missing</v>
      </c>
      <c r="O1682" s="10">
        <f>VLOOKUP(tblSalaries[[#This Row],[How many hours of a day you work on Excel]],Table8[#Data],2,FALSE)</f>
        <v>5</v>
      </c>
    </row>
    <row r="1683" spans="2:15" ht="15" customHeight="1" x14ac:dyDescent="0.2">
      <c r="B1683" t="s">
        <v>2110</v>
      </c>
      <c r="C1683" s="1">
        <v>41055.028356481482</v>
      </c>
      <c r="D1683" s="4">
        <v>52000</v>
      </c>
      <c r="E1683">
        <v>52000</v>
      </c>
      <c r="F1683" t="s">
        <v>6</v>
      </c>
      <c r="G1683" s="10">
        <f>tblSalaries[[#This Row],[clean Salary (in local currency)]]*VLOOKUP(tblSalaries[[#This Row],[Currency]],tblXrate[#Data],2,FALSE)/1000</f>
        <v>52</v>
      </c>
      <c r="H1683" t="s">
        <v>164</v>
      </c>
      <c r="I1683" t="s">
        <v>52</v>
      </c>
      <c r="J1683" t="s">
        <v>15</v>
      </c>
      <c r="K1683" s="10" t="str">
        <f>VLOOKUP(tblSalaries[[#This Row],[Where do you work]],tblCountries[[Actual]:[Mapping2]],3,FALSE)</f>
        <v>USA</v>
      </c>
      <c r="L1683" t="s">
        <v>9</v>
      </c>
      <c r="M1683" t="s">
        <v>4015</v>
      </c>
      <c r="N1683" s="10" t="str">
        <f>VLOOKUP(tblSalaries[[#This Row],[Years of Experience]],Table3[#Data],2,FALSE)</f>
        <v>Missing</v>
      </c>
      <c r="O1683" s="10">
        <f>VLOOKUP(tblSalaries[[#This Row],[How many hours of a day you work on Excel]],Table8[#Data],2,FALSE)</f>
        <v>5</v>
      </c>
    </row>
    <row r="1684" spans="2:15" ht="15" customHeight="1" x14ac:dyDescent="0.2">
      <c r="B1684" t="s">
        <v>2125</v>
      </c>
      <c r="C1684" s="1">
        <v>41055.028912037036</v>
      </c>
      <c r="D1684" s="4">
        <v>52000</v>
      </c>
      <c r="E1684">
        <v>52000</v>
      </c>
      <c r="F1684" t="s">
        <v>6</v>
      </c>
      <c r="G1684" s="10">
        <f>tblSalaries[[#This Row],[clean Salary (in local currency)]]*VLOOKUP(tblSalaries[[#This Row],[Currency]],tblXrate[#Data],2,FALSE)/1000</f>
        <v>52</v>
      </c>
      <c r="H1684" t="s">
        <v>185</v>
      </c>
      <c r="I1684" t="s">
        <v>20</v>
      </c>
      <c r="J1684" t="s">
        <v>15</v>
      </c>
      <c r="K1684" s="10" t="str">
        <f>VLOOKUP(tblSalaries[[#This Row],[Where do you work]],tblCountries[[Actual]:[Mapping2]],3,FALSE)</f>
        <v>USA</v>
      </c>
      <c r="L1684" t="s">
        <v>186</v>
      </c>
      <c r="M1684" t="s">
        <v>4015</v>
      </c>
      <c r="N1684" s="10" t="str">
        <f>VLOOKUP(tblSalaries[[#This Row],[Years of Experience]],Table3[#Data],2,FALSE)</f>
        <v>Missing</v>
      </c>
      <c r="O1684" s="10">
        <f>VLOOKUP(tblSalaries[[#This Row],[How many hours of a day you work on Excel]],Table8[#Data],2,FALSE)</f>
        <v>0</v>
      </c>
    </row>
    <row r="1685" spans="2:15" ht="15" customHeight="1" x14ac:dyDescent="0.2">
      <c r="B1685" t="s">
        <v>2405</v>
      </c>
      <c r="C1685" s="1">
        <v>41055.088761574072</v>
      </c>
      <c r="D1685" s="4">
        <v>52000</v>
      </c>
      <c r="E1685">
        <v>52000</v>
      </c>
      <c r="F1685" t="s">
        <v>6</v>
      </c>
      <c r="G1685" s="10">
        <f>tblSalaries[[#This Row],[clean Salary (in local currency)]]*VLOOKUP(tblSalaries[[#This Row],[Currency]],tblXrate[#Data],2,FALSE)/1000</f>
        <v>52</v>
      </c>
      <c r="H1685" t="s">
        <v>153</v>
      </c>
      <c r="I1685" t="s">
        <v>20</v>
      </c>
      <c r="J1685" t="s">
        <v>15</v>
      </c>
      <c r="K1685" s="10" t="str">
        <f>VLOOKUP(tblSalaries[[#This Row],[Where do you work]],tblCountries[[Actual]:[Mapping2]],3,FALSE)</f>
        <v>USA</v>
      </c>
      <c r="L1685" t="s">
        <v>9</v>
      </c>
      <c r="M1685" t="s">
        <v>4015</v>
      </c>
      <c r="N1685" s="10" t="str">
        <f>VLOOKUP(tblSalaries[[#This Row],[Years of Experience]],Table3[#Data],2,FALSE)</f>
        <v>Missing</v>
      </c>
      <c r="O1685" s="10">
        <f>VLOOKUP(tblSalaries[[#This Row],[How many hours of a day you work on Excel]],Table8[#Data],2,FALSE)</f>
        <v>5</v>
      </c>
    </row>
    <row r="1686" spans="2:15" ht="15" customHeight="1" x14ac:dyDescent="0.2">
      <c r="B1686" t="s">
        <v>2414</v>
      </c>
      <c r="C1686" s="1">
        <v>41055.093611111108</v>
      </c>
      <c r="D1686" s="4">
        <v>52000</v>
      </c>
      <c r="E1686">
        <v>52000</v>
      </c>
      <c r="F1686" t="s">
        <v>6</v>
      </c>
      <c r="G1686" s="10">
        <f>tblSalaries[[#This Row],[clean Salary (in local currency)]]*VLOOKUP(tblSalaries[[#This Row],[Currency]],tblXrate[#Data],2,FALSE)/1000</f>
        <v>52</v>
      </c>
      <c r="H1686" t="s">
        <v>501</v>
      </c>
      <c r="I1686" t="s">
        <v>310</v>
      </c>
      <c r="J1686" t="s">
        <v>15</v>
      </c>
      <c r="K1686" s="10" t="str">
        <f>VLOOKUP(tblSalaries[[#This Row],[Where do you work]],tblCountries[[Actual]:[Mapping2]],3,FALSE)</f>
        <v>USA</v>
      </c>
      <c r="L1686" t="s">
        <v>9</v>
      </c>
      <c r="M1686" t="s">
        <v>4015</v>
      </c>
      <c r="N1686" s="10" t="str">
        <f>VLOOKUP(tblSalaries[[#This Row],[Years of Experience]],Table3[#Data],2,FALSE)</f>
        <v>Missing</v>
      </c>
      <c r="O1686" s="10">
        <f>VLOOKUP(tblSalaries[[#This Row],[How many hours of a day you work on Excel]],Table8[#Data],2,FALSE)</f>
        <v>5</v>
      </c>
    </row>
    <row r="1687" spans="2:15" ht="15" customHeight="1" x14ac:dyDescent="0.2">
      <c r="B1687" t="s">
        <v>2462</v>
      </c>
      <c r="C1687" s="1">
        <v>41055.129594907405</v>
      </c>
      <c r="D1687" s="4">
        <v>52000</v>
      </c>
      <c r="E1687">
        <v>52000</v>
      </c>
      <c r="F1687" t="s">
        <v>6</v>
      </c>
      <c r="G1687" s="10">
        <f>tblSalaries[[#This Row],[clean Salary (in local currency)]]*VLOOKUP(tblSalaries[[#This Row],[Currency]],tblXrate[#Data],2,FALSE)/1000</f>
        <v>52</v>
      </c>
      <c r="H1687" t="s">
        <v>561</v>
      </c>
      <c r="I1687" t="s">
        <v>20</v>
      </c>
      <c r="J1687" t="s">
        <v>15</v>
      </c>
      <c r="K1687" s="10" t="str">
        <f>VLOOKUP(tblSalaries[[#This Row],[Where do you work]],tblCountries[[Actual]:[Mapping2]],3,FALSE)</f>
        <v>USA</v>
      </c>
      <c r="L1687" t="s">
        <v>18</v>
      </c>
      <c r="M1687" t="s">
        <v>4015</v>
      </c>
      <c r="N1687" s="10" t="str">
        <f>VLOOKUP(tblSalaries[[#This Row],[Years of Experience]],Table3[#Data],2,FALSE)</f>
        <v>Missing</v>
      </c>
      <c r="O1687" s="10">
        <f>VLOOKUP(tblSalaries[[#This Row],[How many hours of a day you work on Excel]],Table8[#Data],2,FALSE)</f>
        <v>2.5</v>
      </c>
    </row>
    <row r="1688" spans="2:15" ht="15" customHeight="1" x14ac:dyDescent="0.2">
      <c r="B1688" t="s">
        <v>2480</v>
      </c>
      <c r="C1688" s="1">
        <v>41055.140659722223</v>
      </c>
      <c r="D1688" s="4">
        <v>52000</v>
      </c>
      <c r="E1688">
        <v>52000</v>
      </c>
      <c r="F1688" t="s">
        <v>6</v>
      </c>
      <c r="G1688" s="10">
        <f>tblSalaries[[#This Row],[clean Salary (in local currency)]]*VLOOKUP(tblSalaries[[#This Row],[Currency]],tblXrate[#Data],2,FALSE)/1000</f>
        <v>52</v>
      </c>
      <c r="H1688" t="s">
        <v>579</v>
      </c>
      <c r="I1688" t="s">
        <v>20</v>
      </c>
      <c r="J1688" t="s">
        <v>15</v>
      </c>
      <c r="K1688" s="10" t="str">
        <f>VLOOKUP(tblSalaries[[#This Row],[Where do you work]],tblCountries[[Actual]:[Mapping2]],3,FALSE)</f>
        <v>USA</v>
      </c>
      <c r="L1688" t="s">
        <v>9</v>
      </c>
      <c r="M1688" t="s">
        <v>4015</v>
      </c>
      <c r="N1688" s="10" t="str">
        <f>VLOOKUP(tblSalaries[[#This Row],[Years of Experience]],Table3[#Data],2,FALSE)</f>
        <v>Missing</v>
      </c>
      <c r="O1688" s="10">
        <f>VLOOKUP(tblSalaries[[#This Row],[How many hours of a day you work on Excel]],Table8[#Data],2,FALSE)</f>
        <v>5</v>
      </c>
    </row>
    <row r="1689" spans="2:15" ht="15" customHeight="1" x14ac:dyDescent="0.2">
      <c r="B1689" t="s">
        <v>2460</v>
      </c>
      <c r="C1689" s="1">
        <v>41055.127847222226</v>
      </c>
      <c r="D1689" s="4" t="s">
        <v>558</v>
      </c>
      <c r="E1689">
        <v>52000</v>
      </c>
      <c r="F1689" t="s">
        <v>86</v>
      </c>
      <c r="G1689" s="10">
        <f>tblSalaries[[#This Row],[clean Salary (in local currency)]]*VLOOKUP(tblSalaries[[#This Row],[Currency]],tblXrate[#Data],2,FALSE)/1000</f>
        <v>51.134799197576996</v>
      </c>
      <c r="H1689" t="s">
        <v>559</v>
      </c>
      <c r="I1689" t="s">
        <v>52</v>
      </c>
      <c r="J1689" t="s">
        <v>88</v>
      </c>
      <c r="K1689" s="10" t="str">
        <f>VLOOKUP(tblSalaries[[#This Row],[Where do you work]],tblCountries[[Actual]:[Mapping2]],3,FALSE)</f>
        <v>Canada</v>
      </c>
      <c r="L1689" t="s">
        <v>9</v>
      </c>
      <c r="M1689" t="s">
        <v>4015</v>
      </c>
      <c r="N1689" s="10" t="str">
        <f>VLOOKUP(tblSalaries[[#This Row],[Years of Experience]],Table3[#Data],2,FALSE)</f>
        <v>Missing</v>
      </c>
      <c r="O1689" s="10">
        <f>VLOOKUP(tblSalaries[[#This Row],[How many hours of a day you work on Excel]],Table8[#Data],2,FALSE)</f>
        <v>5</v>
      </c>
    </row>
    <row r="1690" spans="2:15" ht="15" customHeight="1" x14ac:dyDescent="0.2">
      <c r="B1690" t="s">
        <v>2206</v>
      </c>
      <c r="C1690" s="1">
        <v>41055.037233796298</v>
      </c>
      <c r="D1690" s="4">
        <v>51000</v>
      </c>
      <c r="E1690">
        <v>51000</v>
      </c>
      <c r="F1690" t="s">
        <v>6</v>
      </c>
      <c r="G1690" s="10">
        <f>tblSalaries[[#This Row],[clean Salary (in local currency)]]*VLOOKUP(tblSalaries[[#This Row],[Currency]],tblXrate[#Data],2,FALSE)/1000</f>
        <v>51</v>
      </c>
      <c r="H1690" t="s">
        <v>275</v>
      </c>
      <c r="I1690" t="s">
        <v>52</v>
      </c>
      <c r="J1690" t="s">
        <v>15</v>
      </c>
      <c r="K1690" s="10" t="str">
        <f>VLOOKUP(tblSalaries[[#This Row],[Where do you work]],tblCountries[[Actual]:[Mapping2]],3,FALSE)</f>
        <v>USA</v>
      </c>
      <c r="L1690" t="s">
        <v>9</v>
      </c>
      <c r="M1690" t="s">
        <v>4015</v>
      </c>
      <c r="N1690" s="10" t="str">
        <f>VLOOKUP(tblSalaries[[#This Row],[Years of Experience]],Table3[#Data],2,FALSE)</f>
        <v>Missing</v>
      </c>
      <c r="O1690" s="10">
        <f>VLOOKUP(tblSalaries[[#This Row],[How many hours of a day you work on Excel]],Table8[#Data],2,FALSE)</f>
        <v>5</v>
      </c>
    </row>
    <row r="1691" spans="2:15" ht="15" customHeight="1" x14ac:dyDescent="0.2">
      <c r="B1691" t="s">
        <v>2261</v>
      </c>
      <c r="C1691" s="1">
        <v>41055.046550925923</v>
      </c>
      <c r="D1691" s="4">
        <v>51000</v>
      </c>
      <c r="E1691">
        <v>51000</v>
      </c>
      <c r="F1691" t="s">
        <v>6</v>
      </c>
      <c r="G1691" s="10">
        <f>tblSalaries[[#This Row],[clean Salary (in local currency)]]*VLOOKUP(tblSalaries[[#This Row],[Currency]],tblXrate[#Data],2,FALSE)/1000</f>
        <v>51</v>
      </c>
      <c r="H1691" t="s">
        <v>329</v>
      </c>
      <c r="I1691" t="s">
        <v>20</v>
      </c>
      <c r="J1691" t="s">
        <v>15</v>
      </c>
      <c r="K1691" s="10" t="str">
        <f>VLOOKUP(tblSalaries[[#This Row],[Where do you work]],tblCountries[[Actual]:[Mapping2]],3,FALSE)</f>
        <v>USA</v>
      </c>
      <c r="L1691" t="s">
        <v>18</v>
      </c>
      <c r="M1691" t="s">
        <v>4015</v>
      </c>
      <c r="N1691" s="10" t="str">
        <f>VLOOKUP(tblSalaries[[#This Row],[Years of Experience]],Table3[#Data],2,FALSE)</f>
        <v>Missing</v>
      </c>
      <c r="O1691" s="10">
        <f>VLOOKUP(tblSalaries[[#This Row],[How many hours of a day you work on Excel]],Table8[#Data],2,FALSE)</f>
        <v>2.5</v>
      </c>
    </row>
    <row r="1692" spans="2:15" ht="15" customHeight="1" x14ac:dyDescent="0.2">
      <c r="B1692" t="s">
        <v>2447</v>
      </c>
      <c r="C1692" s="1">
        <v>41055.117638888885</v>
      </c>
      <c r="D1692" s="4">
        <v>51000</v>
      </c>
      <c r="E1692">
        <v>51000</v>
      </c>
      <c r="F1692" t="s">
        <v>6</v>
      </c>
      <c r="G1692" s="10">
        <f>tblSalaries[[#This Row],[clean Salary (in local currency)]]*VLOOKUP(tblSalaries[[#This Row],[Currency]],tblXrate[#Data],2,FALSE)/1000</f>
        <v>51</v>
      </c>
      <c r="H1692" t="s">
        <v>542</v>
      </c>
      <c r="I1692" t="s">
        <v>52</v>
      </c>
      <c r="J1692" t="s">
        <v>15</v>
      </c>
      <c r="K1692" s="10" t="str">
        <f>VLOOKUP(tblSalaries[[#This Row],[Where do you work]],tblCountries[[Actual]:[Mapping2]],3,FALSE)</f>
        <v>USA</v>
      </c>
      <c r="L1692" t="s">
        <v>18</v>
      </c>
      <c r="M1692" t="s">
        <v>4015</v>
      </c>
      <c r="N1692" s="10" t="str">
        <f>VLOOKUP(tblSalaries[[#This Row],[Years of Experience]],Table3[#Data],2,FALSE)</f>
        <v>Missing</v>
      </c>
      <c r="O1692" s="10">
        <f>VLOOKUP(tblSalaries[[#This Row],[How many hours of a day you work on Excel]],Table8[#Data],2,FALSE)</f>
        <v>2.5</v>
      </c>
    </row>
    <row r="1693" spans="2:15" ht="15" customHeight="1" x14ac:dyDescent="0.2">
      <c r="B1693" t="s">
        <v>2164</v>
      </c>
      <c r="C1693" s="1">
        <v>41055.031840277778</v>
      </c>
      <c r="D1693" s="4" t="s">
        <v>228</v>
      </c>
      <c r="E1693">
        <v>32250</v>
      </c>
      <c r="F1693" t="s">
        <v>69</v>
      </c>
      <c r="G1693" s="10">
        <f>tblSalaries[[#This Row],[clean Salary (in local currency)]]*VLOOKUP(tblSalaries[[#This Row],[Currency]],tblXrate[#Data],2,FALSE)/1000</f>
        <v>50.831749274169908</v>
      </c>
      <c r="H1693" t="s">
        <v>229</v>
      </c>
      <c r="I1693" t="s">
        <v>52</v>
      </c>
      <c r="J1693" t="s">
        <v>71</v>
      </c>
      <c r="K1693" s="10" t="str">
        <f>VLOOKUP(tblSalaries[[#This Row],[Where do you work]],tblCountries[[Actual]:[Mapping2]],3,FALSE)</f>
        <v>UK</v>
      </c>
      <c r="L1693" t="s">
        <v>9</v>
      </c>
      <c r="M1693" t="s">
        <v>4015</v>
      </c>
      <c r="N1693" s="10" t="str">
        <f>VLOOKUP(tblSalaries[[#This Row],[Years of Experience]],Table3[#Data],2,FALSE)</f>
        <v>Missing</v>
      </c>
      <c r="O1693" s="10">
        <f>VLOOKUP(tblSalaries[[#This Row],[How many hours of a day you work on Excel]],Table8[#Data],2,FALSE)</f>
        <v>5</v>
      </c>
    </row>
    <row r="1694" spans="2:15" ht="15" customHeight="1" x14ac:dyDescent="0.2">
      <c r="B1694" t="s">
        <v>2053</v>
      </c>
      <c r="C1694" s="1">
        <v>41054.241087962961</v>
      </c>
      <c r="D1694" s="4">
        <v>32000</v>
      </c>
      <c r="E1694">
        <v>32000</v>
      </c>
      <c r="F1694" t="s">
        <v>69</v>
      </c>
      <c r="G1694" s="10">
        <f>tblSalaries[[#This Row],[clean Salary (in local currency)]]*VLOOKUP(tblSalaries[[#This Row],[Currency]],tblXrate[#Data],2,FALSE)/1000</f>
        <v>50.437704706153092</v>
      </c>
      <c r="H1694" t="s">
        <v>92</v>
      </c>
      <c r="I1694" t="s">
        <v>20</v>
      </c>
      <c r="J1694" t="s">
        <v>71</v>
      </c>
      <c r="K1694" s="10" t="str">
        <f>VLOOKUP(tblSalaries[[#This Row],[Where do you work]],tblCountries[[Actual]:[Mapping2]],3,FALSE)</f>
        <v>UK</v>
      </c>
      <c r="L1694" t="s">
        <v>9</v>
      </c>
      <c r="M1694" t="s">
        <v>4015</v>
      </c>
      <c r="N1694" s="10" t="str">
        <f>VLOOKUP(tblSalaries[[#This Row],[Years of Experience]],Table3[#Data],2,FALSE)</f>
        <v>Missing</v>
      </c>
      <c r="O1694" s="10">
        <f>VLOOKUP(tblSalaries[[#This Row],[How many hours of a day you work on Excel]],Table8[#Data],2,FALSE)</f>
        <v>5</v>
      </c>
    </row>
    <row r="1695" spans="2:15" ht="15" customHeight="1" x14ac:dyDescent="0.2">
      <c r="B1695" t="s">
        <v>2028</v>
      </c>
      <c r="C1695" s="1">
        <v>41054.180115740739</v>
      </c>
      <c r="D1695" s="4">
        <v>50000</v>
      </c>
      <c r="E1695">
        <v>50000</v>
      </c>
      <c r="F1695" t="s">
        <v>6</v>
      </c>
      <c r="G1695" s="10">
        <f>tblSalaries[[#This Row],[clean Salary (in local currency)]]*VLOOKUP(tblSalaries[[#This Row],[Currency]],tblXrate[#Data],2,FALSE)/1000</f>
        <v>50</v>
      </c>
      <c r="H1695" t="s">
        <v>50</v>
      </c>
      <c r="I1695" t="s">
        <v>52</v>
      </c>
      <c r="J1695" t="s">
        <v>8</v>
      </c>
      <c r="K1695" s="10" t="str">
        <f>VLOOKUP(tblSalaries[[#This Row],[Where do you work]],tblCountries[[Actual]:[Mapping2]],3,FALSE)</f>
        <v>India</v>
      </c>
      <c r="L1695" t="s">
        <v>25</v>
      </c>
      <c r="M1695" t="s">
        <v>4015</v>
      </c>
      <c r="N1695" s="10" t="str">
        <f>VLOOKUP(tblSalaries[[#This Row],[Years of Experience]],Table3[#Data],2,FALSE)</f>
        <v>Missing</v>
      </c>
      <c r="O1695" s="10">
        <f>VLOOKUP(tblSalaries[[#This Row],[How many hours of a day you work on Excel]],Table8[#Data],2,FALSE)</f>
        <v>1.5</v>
      </c>
    </row>
    <row r="1696" spans="2:15" ht="15" customHeight="1" x14ac:dyDescent="0.2">
      <c r="B1696" t="s">
        <v>2086</v>
      </c>
      <c r="C1696" s="1">
        <v>41054.980046296296</v>
      </c>
      <c r="D1696" s="4">
        <v>50000</v>
      </c>
      <c r="E1696">
        <v>50000</v>
      </c>
      <c r="F1696" t="s">
        <v>6</v>
      </c>
      <c r="G1696" s="10">
        <f>tblSalaries[[#This Row],[clean Salary (in local currency)]]*VLOOKUP(tblSalaries[[#This Row],[Currency]],tblXrate[#Data],2,FALSE)/1000</f>
        <v>50</v>
      </c>
      <c r="H1696" t="s">
        <v>134</v>
      </c>
      <c r="I1696" t="s">
        <v>52</v>
      </c>
      <c r="J1696" t="s">
        <v>15</v>
      </c>
      <c r="K1696" s="10" t="str">
        <f>VLOOKUP(tblSalaries[[#This Row],[Where do you work]],tblCountries[[Actual]:[Mapping2]],3,FALSE)</f>
        <v>USA</v>
      </c>
      <c r="L1696" t="s">
        <v>18</v>
      </c>
      <c r="M1696" t="s">
        <v>4015</v>
      </c>
      <c r="N1696" s="10" t="str">
        <f>VLOOKUP(tblSalaries[[#This Row],[Years of Experience]],Table3[#Data],2,FALSE)</f>
        <v>Missing</v>
      </c>
      <c r="O1696" s="10">
        <f>VLOOKUP(tblSalaries[[#This Row],[How many hours of a day you work on Excel]],Table8[#Data],2,FALSE)</f>
        <v>2.5</v>
      </c>
    </row>
    <row r="1697" spans="2:15" ht="15" customHeight="1" x14ac:dyDescent="0.2">
      <c r="B1697" t="s">
        <v>2117</v>
      </c>
      <c r="C1697" s="1">
        <v>41055.028726851851</v>
      </c>
      <c r="D1697" s="4">
        <v>50000</v>
      </c>
      <c r="E1697">
        <v>50000</v>
      </c>
      <c r="F1697" t="s">
        <v>6</v>
      </c>
      <c r="G1697" s="10">
        <f>tblSalaries[[#This Row],[clean Salary (in local currency)]]*VLOOKUP(tblSalaries[[#This Row],[Currency]],tblXrate[#Data],2,FALSE)/1000</f>
        <v>50</v>
      </c>
      <c r="H1697" t="s">
        <v>174</v>
      </c>
      <c r="I1697" t="s">
        <v>67</v>
      </c>
      <c r="J1697" t="s">
        <v>15</v>
      </c>
      <c r="K1697" s="10" t="str">
        <f>VLOOKUP(tblSalaries[[#This Row],[Where do you work]],tblCountries[[Actual]:[Mapping2]],3,FALSE)</f>
        <v>USA</v>
      </c>
      <c r="L1697" t="s">
        <v>9</v>
      </c>
      <c r="M1697" t="s">
        <v>4015</v>
      </c>
      <c r="N1697" s="10" t="str">
        <f>VLOOKUP(tblSalaries[[#This Row],[Years of Experience]],Table3[#Data],2,FALSE)</f>
        <v>Missing</v>
      </c>
      <c r="O1697" s="10">
        <f>VLOOKUP(tblSalaries[[#This Row],[How many hours of a day you work on Excel]],Table8[#Data],2,FALSE)</f>
        <v>5</v>
      </c>
    </row>
    <row r="1698" spans="2:15" ht="15" customHeight="1" x14ac:dyDescent="0.2">
      <c r="B1698" t="s">
        <v>2128</v>
      </c>
      <c r="C1698" s="1">
        <v>41055.029120370367</v>
      </c>
      <c r="D1698" s="4">
        <v>50000</v>
      </c>
      <c r="E1698">
        <v>50000</v>
      </c>
      <c r="F1698" t="s">
        <v>6</v>
      </c>
      <c r="G1698" s="10">
        <f>tblSalaries[[#This Row],[clean Salary (in local currency)]]*VLOOKUP(tblSalaries[[#This Row],[Currency]],tblXrate[#Data],2,FALSE)/1000</f>
        <v>50</v>
      </c>
      <c r="H1698" t="s">
        <v>189</v>
      </c>
      <c r="I1698" t="s">
        <v>67</v>
      </c>
      <c r="J1698" t="s">
        <v>15</v>
      </c>
      <c r="K1698" s="10" t="str">
        <f>VLOOKUP(tblSalaries[[#This Row],[Where do you work]],tblCountries[[Actual]:[Mapping2]],3,FALSE)</f>
        <v>USA</v>
      </c>
      <c r="L1698" t="s">
        <v>9</v>
      </c>
      <c r="M1698" t="s">
        <v>4015</v>
      </c>
      <c r="N1698" s="10" t="str">
        <f>VLOOKUP(tblSalaries[[#This Row],[Years of Experience]],Table3[#Data],2,FALSE)</f>
        <v>Missing</v>
      </c>
      <c r="O1698" s="10">
        <f>VLOOKUP(tblSalaries[[#This Row],[How many hours of a day you work on Excel]],Table8[#Data],2,FALSE)</f>
        <v>5</v>
      </c>
    </row>
    <row r="1699" spans="2:15" ht="15" customHeight="1" x14ac:dyDescent="0.2">
      <c r="B1699" t="s">
        <v>2212</v>
      </c>
      <c r="C1699" s="1">
        <v>41055.037812499999</v>
      </c>
      <c r="D1699" s="4">
        <v>50000</v>
      </c>
      <c r="E1699">
        <v>50000</v>
      </c>
      <c r="F1699" t="s">
        <v>6</v>
      </c>
      <c r="G1699" s="10">
        <f>tblSalaries[[#This Row],[clean Salary (in local currency)]]*VLOOKUP(tblSalaries[[#This Row],[Currency]],tblXrate[#Data],2,FALSE)/1000</f>
        <v>50</v>
      </c>
      <c r="H1699" t="s">
        <v>283</v>
      </c>
      <c r="I1699" t="s">
        <v>52</v>
      </c>
      <c r="J1699" t="s">
        <v>15</v>
      </c>
      <c r="K1699" s="10" t="str">
        <f>VLOOKUP(tblSalaries[[#This Row],[Where do you work]],tblCountries[[Actual]:[Mapping2]],3,FALSE)</f>
        <v>USA</v>
      </c>
      <c r="L1699" t="s">
        <v>9</v>
      </c>
      <c r="M1699" t="s">
        <v>4015</v>
      </c>
      <c r="N1699" s="10" t="str">
        <f>VLOOKUP(tblSalaries[[#This Row],[Years of Experience]],Table3[#Data],2,FALSE)</f>
        <v>Missing</v>
      </c>
      <c r="O1699" s="10">
        <f>VLOOKUP(tblSalaries[[#This Row],[How many hours of a day you work on Excel]],Table8[#Data],2,FALSE)</f>
        <v>5</v>
      </c>
    </row>
    <row r="1700" spans="2:15" ht="15" customHeight="1" x14ac:dyDescent="0.2">
      <c r="B1700" t="s">
        <v>2229</v>
      </c>
      <c r="C1700" s="1">
        <v>41055.040347222224</v>
      </c>
      <c r="D1700" s="4">
        <v>50000</v>
      </c>
      <c r="E1700">
        <v>50000</v>
      </c>
      <c r="F1700" t="s">
        <v>6</v>
      </c>
      <c r="G1700" s="10">
        <f>tblSalaries[[#This Row],[clean Salary (in local currency)]]*VLOOKUP(tblSalaries[[#This Row],[Currency]],tblXrate[#Data],2,FALSE)/1000</f>
        <v>50</v>
      </c>
      <c r="H1700" t="s">
        <v>201</v>
      </c>
      <c r="I1700" t="s">
        <v>52</v>
      </c>
      <c r="J1700" t="s">
        <v>15</v>
      </c>
      <c r="K1700" s="10" t="str">
        <f>VLOOKUP(tblSalaries[[#This Row],[Where do you work]],tblCountries[[Actual]:[Mapping2]],3,FALSE)</f>
        <v>USA</v>
      </c>
      <c r="L1700" t="s">
        <v>9</v>
      </c>
      <c r="M1700" t="s">
        <v>4015</v>
      </c>
      <c r="N1700" s="10" t="str">
        <f>VLOOKUP(tblSalaries[[#This Row],[Years of Experience]],Table3[#Data],2,FALSE)</f>
        <v>Missing</v>
      </c>
      <c r="O1700" s="10">
        <f>VLOOKUP(tblSalaries[[#This Row],[How many hours of a day you work on Excel]],Table8[#Data],2,FALSE)</f>
        <v>5</v>
      </c>
    </row>
    <row r="1701" spans="2:15" ht="15" customHeight="1" x14ac:dyDescent="0.2">
      <c r="B1701" t="s">
        <v>2392</v>
      </c>
      <c r="C1701" s="1">
        <v>41055.084108796298</v>
      </c>
      <c r="D1701" s="4">
        <v>50000</v>
      </c>
      <c r="E1701">
        <v>50000</v>
      </c>
      <c r="F1701" t="s">
        <v>6</v>
      </c>
      <c r="G1701" s="10">
        <f>tblSalaries[[#This Row],[clean Salary (in local currency)]]*VLOOKUP(tblSalaries[[#This Row],[Currency]],tblXrate[#Data],2,FALSE)/1000</f>
        <v>50</v>
      </c>
      <c r="H1701" t="s">
        <v>475</v>
      </c>
      <c r="I1701" t="s">
        <v>52</v>
      </c>
      <c r="J1701" t="s">
        <v>15</v>
      </c>
      <c r="K1701" s="10" t="str">
        <f>VLOOKUP(tblSalaries[[#This Row],[Where do you work]],tblCountries[[Actual]:[Mapping2]],3,FALSE)</f>
        <v>USA</v>
      </c>
      <c r="L1701" t="s">
        <v>18</v>
      </c>
      <c r="M1701" t="s">
        <v>4015</v>
      </c>
      <c r="N1701" s="10" t="str">
        <f>VLOOKUP(tblSalaries[[#This Row],[Years of Experience]],Table3[#Data],2,FALSE)</f>
        <v>Missing</v>
      </c>
      <c r="O1701" s="10">
        <f>VLOOKUP(tblSalaries[[#This Row],[How many hours of a day you work on Excel]],Table8[#Data],2,FALSE)</f>
        <v>2.5</v>
      </c>
    </row>
    <row r="1702" spans="2:15" ht="15" customHeight="1" x14ac:dyDescent="0.2">
      <c r="B1702" t="s">
        <v>2451</v>
      </c>
      <c r="C1702" s="1">
        <v>41055.121840277781</v>
      </c>
      <c r="D1702" s="4">
        <v>50000</v>
      </c>
      <c r="E1702">
        <v>50000</v>
      </c>
      <c r="F1702" t="s">
        <v>6</v>
      </c>
      <c r="G1702" s="10">
        <f>tblSalaries[[#This Row],[clean Salary (in local currency)]]*VLOOKUP(tblSalaries[[#This Row],[Currency]],tblXrate[#Data],2,FALSE)/1000</f>
        <v>50</v>
      </c>
      <c r="H1702" t="s">
        <v>545</v>
      </c>
      <c r="I1702" t="s">
        <v>20</v>
      </c>
      <c r="J1702" t="s">
        <v>15</v>
      </c>
      <c r="K1702" s="10" t="str">
        <f>VLOOKUP(tblSalaries[[#This Row],[Where do you work]],tblCountries[[Actual]:[Mapping2]],3,FALSE)</f>
        <v>USA</v>
      </c>
      <c r="L1702" t="s">
        <v>9</v>
      </c>
      <c r="M1702" t="s">
        <v>4015</v>
      </c>
      <c r="N1702" s="10" t="str">
        <f>VLOOKUP(tblSalaries[[#This Row],[Years of Experience]],Table3[#Data],2,FALSE)</f>
        <v>Missing</v>
      </c>
      <c r="O1702" s="10">
        <f>VLOOKUP(tblSalaries[[#This Row],[How many hours of a day you work on Excel]],Table8[#Data],2,FALSE)</f>
        <v>5</v>
      </c>
    </row>
    <row r="1703" spans="2:15" ht="15" customHeight="1" x14ac:dyDescent="0.2">
      <c r="B1703" t="s">
        <v>2471</v>
      </c>
      <c r="C1703" s="1">
        <v>41055.135428240741</v>
      </c>
      <c r="D1703" s="4">
        <v>50000</v>
      </c>
      <c r="E1703">
        <v>50000</v>
      </c>
      <c r="F1703" t="s">
        <v>6</v>
      </c>
      <c r="G1703" s="10">
        <f>tblSalaries[[#This Row],[clean Salary (in local currency)]]*VLOOKUP(tblSalaries[[#This Row],[Currency]],tblXrate[#Data],2,FALSE)/1000</f>
        <v>50</v>
      </c>
      <c r="H1703" t="s">
        <v>570</v>
      </c>
      <c r="I1703" t="s">
        <v>20</v>
      </c>
      <c r="J1703" t="s">
        <v>15</v>
      </c>
      <c r="K1703" s="10" t="str">
        <f>VLOOKUP(tblSalaries[[#This Row],[Where do you work]],tblCountries[[Actual]:[Mapping2]],3,FALSE)</f>
        <v>USA</v>
      </c>
      <c r="L1703" t="s">
        <v>9</v>
      </c>
      <c r="M1703" t="s">
        <v>4015</v>
      </c>
      <c r="N1703" s="10" t="str">
        <f>VLOOKUP(tblSalaries[[#This Row],[Years of Experience]],Table3[#Data],2,FALSE)</f>
        <v>Missing</v>
      </c>
      <c r="O1703" s="10">
        <f>VLOOKUP(tblSalaries[[#This Row],[How many hours of a day you work on Excel]],Table8[#Data],2,FALSE)</f>
        <v>5</v>
      </c>
    </row>
    <row r="1704" spans="2:15" ht="15" customHeight="1" x14ac:dyDescent="0.2">
      <c r="B1704" t="s">
        <v>2485</v>
      </c>
      <c r="C1704" s="1">
        <v>41055.146921296298</v>
      </c>
      <c r="D1704" s="4">
        <v>50000</v>
      </c>
      <c r="E1704">
        <v>50000</v>
      </c>
      <c r="F1704" t="s">
        <v>6</v>
      </c>
      <c r="G1704" s="10">
        <f>tblSalaries[[#This Row],[clean Salary (in local currency)]]*VLOOKUP(tblSalaries[[#This Row],[Currency]],tblXrate[#Data],2,FALSE)/1000</f>
        <v>50</v>
      </c>
      <c r="H1704" t="s">
        <v>590</v>
      </c>
      <c r="I1704" t="s">
        <v>20</v>
      </c>
      <c r="J1704" t="s">
        <v>15</v>
      </c>
      <c r="K1704" s="10" t="str">
        <f>VLOOKUP(tblSalaries[[#This Row],[Where do you work]],tblCountries[[Actual]:[Mapping2]],3,FALSE)</f>
        <v>USA</v>
      </c>
      <c r="L1704" t="s">
        <v>9</v>
      </c>
      <c r="M1704" t="s">
        <v>4015</v>
      </c>
      <c r="N1704" s="10" t="str">
        <f>VLOOKUP(tblSalaries[[#This Row],[Years of Experience]],Table3[#Data],2,FALSE)</f>
        <v>Missing</v>
      </c>
      <c r="O1704" s="10">
        <f>VLOOKUP(tblSalaries[[#This Row],[How many hours of a day you work on Excel]],Table8[#Data],2,FALSE)</f>
        <v>5</v>
      </c>
    </row>
    <row r="1705" spans="2:15" ht="15" customHeight="1" x14ac:dyDescent="0.2">
      <c r="B1705" t="s">
        <v>2535</v>
      </c>
      <c r="C1705" s="1">
        <v>41055.222719907404</v>
      </c>
      <c r="D1705" s="4">
        <v>50000</v>
      </c>
      <c r="E1705">
        <v>50000</v>
      </c>
      <c r="F1705" t="s">
        <v>6</v>
      </c>
      <c r="G1705" s="10">
        <f>tblSalaries[[#This Row],[clean Salary (in local currency)]]*VLOOKUP(tblSalaries[[#This Row],[Currency]],tblXrate[#Data],2,FALSE)/1000</f>
        <v>50</v>
      </c>
      <c r="H1705" t="s">
        <v>640</v>
      </c>
      <c r="I1705" t="s">
        <v>20</v>
      </c>
      <c r="J1705" t="s">
        <v>15</v>
      </c>
      <c r="K1705" s="10" t="str">
        <f>VLOOKUP(tblSalaries[[#This Row],[Where do you work]],tblCountries[[Actual]:[Mapping2]],3,FALSE)</f>
        <v>USA</v>
      </c>
      <c r="L1705" t="s">
        <v>18</v>
      </c>
      <c r="M1705" t="s">
        <v>4015</v>
      </c>
      <c r="N1705" s="10" t="str">
        <f>VLOOKUP(tblSalaries[[#This Row],[Years of Experience]],Table3[#Data],2,FALSE)</f>
        <v>Missing</v>
      </c>
      <c r="O1705" s="10">
        <f>VLOOKUP(tblSalaries[[#This Row],[How many hours of a day you work on Excel]],Table8[#Data],2,FALSE)</f>
        <v>2.5</v>
      </c>
    </row>
    <row r="1706" spans="2:15" ht="15" customHeight="1" x14ac:dyDescent="0.2">
      <c r="B1706" t="s">
        <v>2547</v>
      </c>
      <c r="C1706" s="1">
        <v>41055.232638888891</v>
      </c>
      <c r="D1706" s="4">
        <v>50000</v>
      </c>
      <c r="E1706">
        <v>50000</v>
      </c>
      <c r="F1706" t="s">
        <v>6</v>
      </c>
      <c r="G1706" s="10">
        <f>tblSalaries[[#This Row],[clean Salary (in local currency)]]*VLOOKUP(tblSalaries[[#This Row],[Currency]],tblXrate[#Data],2,FALSE)/1000</f>
        <v>50</v>
      </c>
      <c r="H1706" t="s">
        <v>651</v>
      </c>
      <c r="I1706" t="s">
        <v>52</v>
      </c>
      <c r="J1706" t="s">
        <v>15</v>
      </c>
      <c r="K1706" s="10" t="str">
        <f>VLOOKUP(tblSalaries[[#This Row],[Where do you work]],tblCountries[[Actual]:[Mapping2]],3,FALSE)</f>
        <v>USA</v>
      </c>
      <c r="L1706" t="s">
        <v>9</v>
      </c>
      <c r="M1706" t="s">
        <v>4015</v>
      </c>
      <c r="N1706" s="10" t="str">
        <f>VLOOKUP(tblSalaries[[#This Row],[Years of Experience]],Table3[#Data],2,FALSE)</f>
        <v>Missing</v>
      </c>
      <c r="O1706" s="10">
        <f>VLOOKUP(tblSalaries[[#This Row],[How many hours of a day you work on Excel]],Table8[#Data],2,FALSE)</f>
        <v>5</v>
      </c>
    </row>
    <row r="1707" spans="2:15" ht="15" customHeight="1" x14ac:dyDescent="0.2">
      <c r="B1707" t="s">
        <v>2143</v>
      </c>
      <c r="C1707" s="1">
        <v>41055.030150462961</v>
      </c>
      <c r="D1707" s="4">
        <v>50000</v>
      </c>
      <c r="E1707">
        <v>50000</v>
      </c>
      <c r="F1707" t="s">
        <v>86</v>
      </c>
      <c r="G1707" s="10">
        <f>tblSalaries[[#This Row],[clean Salary (in local currency)]]*VLOOKUP(tblSalaries[[#This Row],[Currency]],tblXrate[#Data],2,FALSE)/1000</f>
        <v>49.168076151516345</v>
      </c>
      <c r="H1707" t="s">
        <v>206</v>
      </c>
      <c r="I1707" t="s">
        <v>52</v>
      </c>
      <c r="J1707" t="s">
        <v>88</v>
      </c>
      <c r="K1707" s="10" t="str">
        <f>VLOOKUP(tblSalaries[[#This Row],[Where do you work]],tblCountries[[Actual]:[Mapping2]],3,FALSE)</f>
        <v>Canada</v>
      </c>
      <c r="L1707" t="s">
        <v>9</v>
      </c>
      <c r="M1707" t="s">
        <v>4015</v>
      </c>
      <c r="N1707" s="10" t="str">
        <f>VLOOKUP(tblSalaries[[#This Row],[Years of Experience]],Table3[#Data],2,FALSE)</f>
        <v>Missing</v>
      </c>
      <c r="O1707" s="10">
        <f>VLOOKUP(tblSalaries[[#This Row],[How many hours of a day you work on Excel]],Table8[#Data],2,FALSE)</f>
        <v>5</v>
      </c>
    </row>
    <row r="1708" spans="2:15" ht="15" customHeight="1" x14ac:dyDescent="0.2">
      <c r="B1708" t="s">
        <v>2293</v>
      </c>
      <c r="C1708" s="1">
        <v>41055.054571759261</v>
      </c>
      <c r="D1708" s="4" t="s">
        <v>362</v>
      </c>
      <c r="E1708">
        <v>31000</v>
      </c>
      <c r="F1708" t="s">
        <v>69</v>
      </c>
      <c r="G1708" s="10">
        <f>tblSalaries[[#This Row],[clean Salary (in local currency)]]*VLOOKUP(tblSalaries[[#This Row],[Currency]],tblXrate[#Data],2,FALSE)/1000</f>
        <v>48.861526434085803</v>
      </c>
      <c r="H1708" t="s">
        <v>363</v>
      </c>
      <c r="I1708" t="s">
        <v>279</v>
      </c>
      <c r="J1708" t="s">
        <v>71</v>
      </c>
      <c r="K1708" s="10" t="str">
        <f>VLOOKUP(tblSalaries[[#This Row],[Where do you work]],tblCountries[[Actual]:[Mapping2]],3,FALSE)</f>
        <v>UK</v>
      </c>
      <c r="L1708" t="s">
        <v>18</v>
      </c>
      <c r="M1708" t="s">
        <v>4015</v>
      </c>
      <c r="N1708" s="10" t="str">
        <f>VLOOKUP(tblSalaries[[#This Row],[Years of Experience]],Table3[#Data],2,FALSE)</f>
        <v>Missing</v>
      </c>
      <c r="O1708" s="10">
        <f>VLOOKUP(tblSalaries[[#This Row],[How many hours of a day you work on Excel]],Table8[#Data],2,FALSE)</f>
        <v>2.5</v>
      </c>
    </row>
    <row r="1709" spans="2:15" ht="15" customHeight="1" x14ac:dyDescent="0.2">
      <c r="B1709" t="s">
        <v>2072</v>
      </c>
      <c r="C1709" s="1">
        <v>41054.306458333333</v>
      </c>
      <c r="D1709" s="4" t="s">
        <v>114</v>
      </c>
      <c r="E1709">
        <v>38000</v>
      </c>
      <c r="F1709" t="s">
        <v>22</v>
      </c>
      <c r="G1709" s="10">
        <f>tblSalaries[[#This Row],[clean Salary (in local currency)]]*VLOOKUP(tblSalaries[[#This Row],[Currency]],tblXrate[#Data],2,FALSE)/1000</f>
        <v>48.275178681681091</v>
      </c>
      <c r="H1709" t="s">
        <v>115</v>
      </c>
      <c r="I1709" t="s">
        <v>20</v>
      </c>
      <c r="J1709" t="s">
        <v>96</v>
      </c>
      <c r="K1709" s="10" t="str">
        <f>VLOOKUP(tblSalaries[[#This Row],[Where do you work]],tblCountries[[Actual]:[Mapping2]],3,FALSE)</f>
        <v>EU-16</v>
      </c>
      <c r="L1709" t="s">
        <v>25</v>
      </c>
      <c r="M1709" t="s">
        <v>4015</v>
      </c>
      <c r="N1709" s="10" t="str">
        <f>VLOOKUP(tblSalaries[[#This Row],[Years of Experience]],Table3[#Data],2,FALSE)</f>
        <v>Missing</v>
      </c>
      <c r="O1709" s="10">
        <f>VLOOKUP(tblSalaries[[#This Row],[How many hours of a day you work on Excel]],Table8[#Data],2,FALSE)</f>
        <v>1.5</v>
      </c>
    </row>
    <row r="1710" spans="2:15" ht="15" customHeight="1" x14ac:dyDescent="0.2">
      <c r="B1710" t="s">
        <v>2012</v>
      </c>
      <c r="C1710" s="1">
        <v>41054.141458333332</v>
      </c>
      <c r="D1710" s="4">
        <v>48000</v>
      </c>
      <c r="E1710">
        <v>48000</v>
      </c>
      <c r="F1710" t="s">
        <v>6</v>
      </c>
      <c r="G1710" s="10">
        <f>tblSalaries[[#This Row],[clean Salary (in local currency)]]*VLOOKUP(tblSalaries[[#This Row],[Currency]],tblXrate[#Data],2,FALSE)/1000</f>
        <v>48</v>
      </c>
      <c r="H1710" t="s">
        <v>16</v>
      </c>
      <c r="I1710" t="s">
        <v>488</v>
      </c>
      <c r="J1710" t="s">
        <v>17</v>
      </c>
      <c r="K1710" s="10" t="str">
        <f>VLOOKUP(tblSalaries[[#This Row],[Where do you work]],tblCountries[[Actual]:[Mapping2]],3,FALSE)</f>
        <v>East&amp;South Asia</v>
      </c>
      <c r="L1710" t="s">
        <v>18</v>
      </c>
      <c r="M1710" t="s">
        <v>4015</v>
      </c>
      <c r="N1710" s="10" t="str">
        <f>VLOOKUP(tblSalaries[[#This Row],[Years of Experience]],Table3[#Data],2,FALSE)</f>
        <v>Missing</v>
      </c>
      <c r="O1710" s="10">
        <f>VLOOKUP(tblSalaries[[#This Row],[How many hours of a day you work on Excel]],Table8[#Data],2,FALSE)</f>
        <v>2.5</v>
      </c>
    </row>
    <row r="1711" spans="2:15" ht="15" customHeight="1" x14ac:dyDescent="0.2">
      <c r="B1711" t="s">
        <v>2120</v>
      </c>
      <c r="C1711" s="1">
        <v>41055.028819444444</v>
      </c>
      <c r="D1711" s="4">
        <v>4000</v>
      </c>
      <c r="E1711">
        <v>48000</v>
      </c>
      <c r="F1711" t="s">
        <v>6</v>
      </c>
      <c r="G1711" s="10">
        <f>tblSalaries[[#This Row],[clean Salary (in local currency)]]*VLOOKUP(tblSalaries[[#This Row],[Currency]],tblXrate[#Data],2,FALSE)/1000</f>
        <v>48</v>
      </c>
      <c r="H1711" t="s">
        <v>178</v>
      </c>
      <c r="I1711" t="s">
        <v>52</v>
      </c>
      <c r="J1711" t="s">
        <v>179</v>
      </c>
      <c r="K1711" s="10" t="str">
        <f>VLOOKUP(tblSalaries[[#This Row],[Where do you work]],tblCountries[[Actual]:[Mapping2]],3,FALSE)</f>
        <v>Middle East</v>
      </c>
      <c r="L1711" t="s">
        <v>18</v>
      </c>
      <c r="M1711" t="s">
        <v>4015</v>
      </c>
      <c r="N1711" s="10" t="str">
        <f>VLOOKUP(tblSalaries[[#This Row],[Years of Experience]],Table3[#Data],2,FALSE)</f>
        <v>Missing</v>
      </c>
      <c r="O1711" s="10">
        <f>VLOOKUP(tblSalaries[[#This Row],[How many hours of a day you work on Excel]],Table8[#Data],2,FALSE)</f>
        <v>2.5</v>
      </c>
    </row>
    <row r="1712" spans="2:15" ht="15" customHeight="1" x14ac:dyDescent="0.2">
      <c r="B1712" t="s">
        <v>2383</v>
      </c>
      <c r="C1712" s="1">
        <v>41055.083101851851</v>
      </c>
      <c r="D1712" s="4">
        <v>48000</v>
      </c>
      <c r="E1712">
        <v>48000</v>
      </c>
      <c r="F1712" t="s">
        <v>6</v>
      </c>
      <c r="G1712" s="10">
        <f>tblSalaries[[#This Row],[clean Salary (in local currency)]]*VLOOKUP(tblSalaries[[#This Row],[Currency]],tblXrate[#Data],2,FALSE)/1000</f>
        <v>48</v>
      </c>
      <c r="H1712" t="s">
        <v>464</v>
      </c>
      <c r="I1712" t="s">
        <v>20</v>
      </c>
      <c r="J1712" t="s">
        <v>15</v>
      </c>
      <c r="K1712" s="10" t="str">
        <f>VLOOKUP(tblSalaries[[#This Row],[Where do you work]],tblCountries[[Actual]:[Mapping2]],3,FALSE)</f>
        <v>USA</v>
      </c>
      <c r="L1712" t="s">
        <v>25</v>
      </c>
      <c r="M1712" t="s">
        <v>4015</v>
      </c>
      <c r="N1712" s="10" t="str">
        <f>VLOOKUP(tblSalaries[[#This Row],[Years of Experience]],Table3[#Data],2,FALSE)</f>
        <v>Missing</v>
      </c>
      <c r="O1712" s="10">
        <f>VLOOKUP(tblSalaries[[#This Row],[How many hours of a day you work on Excel]],Table8[#Data],2,FALSE)</f>
        <v>1.5</v>
      </c>
    </row>
    <row r="1713" spans="2:15" ht="15" customHeight="1" x14ac:dyDescent="0.2">
      <c r="B1713" t="s">
        <v>2253</v>
      </c>
      <c r="C1713" s="1">
        <v>41055.045023148145</v>
      </c>
      <c r="D1713" s="4">
        <v>47700</v>
      </c>
      <c r="E1713">
        <v>47700</v>
      </c>
      <c r="F1713" t="s">
        <v>6</v>
      </c>
      <c r="G1713" s="10">
        <f>tblSalaries[[#This Row],[clean Salary (in local currency)]]*VLOOKUP(tblSalaries[[#This Row],[Currency]],tblXrate[#Data],2,FALSE)/1000</f>
        <v>47.7</v>
      </c>
      <c r="H1713" t="s">
        <v>322</v>
      </c>
      <c r="I1713" t="s">
        <v>20</v>
      </c>
      <c r="J1713" t="s">
        <v>15</v>
      </c>
      <c r="K1713" s="10" t="str">
        <f>VLOOKUP(tblSalaries[[#This Row],[Where do you work]],tblCountries[[Actual]:[Mapping2]],3,FALSE)</f>
        <v>USA</v>
      </c>
      <c r="L1713" t="s">
        <v>9</v>
      </c>
      <c r="M1713" t="s">
        <v>4015</v>
      </c>
      <c r="N1713" s="10" t="str">
        <f>VLOOKUP(tblSalaries[[#This Row],[Years of Experience]],Table3[#Data],2,FALSE)</f>
        <v>Missing</v>
      </c>
      <c r="O1713" s="10">
        <f>VLOOKUP(tblSalaries[[#This Row],[How many hours of a day you work on Excel]],Table8[#Data],2,FALSE)</f>
        <v>5</v>
      </c>
    </row>
    <row r="1714" spans="2:15" ht="15" customHeight="1" x14ac:dyDescent="0.2">
      <c r="B1714" t="s">
        <v>2088</v>
      </c>
      <c r="C1714" s="1">
        <v>41054.992673611108</v>
      </c>
      <c r="D1714" s="4" t="s">
        <v>137</v>
      </c>
      <c r="E1714">
        <v>30000</v>
      </c>
      <c r="F1714" t="s">
        <v>69</v>
      </c>
      <c r="G1714" s="10">
        <f>tblSalaries[[#This Row],[clean Salary (in local currency)]]*VLOOKUP(tblSalaries[[#This Row],[Currency]],tblXrate[#Data],2,FALSE)/1000</f>
        <v>47.285348162018529</v>
      </c>
      <c r="H1714" t="s">
        <v>138</v>
      </c>
      <c r="I1714" t="s">
        <v>52</v>
      </c>
      <c r="J1714" t="s">
        <v>71</v>
      </c>
      <c r="K1714" s="10" t="str">
        <f>VLOOKUP(tblSalaries[[#This Row],[Where do you work]],tblCountries[[Actual]:[Mapping2]],3,FALSE)</f>
        <v>UK</v>
      </c>
      <c r="L1714" t="s">
        <v>9</v>
      </c>
      <c r="M1714" t="s">
        <v>4015</v>
      </c>
      <c r="N1714" s="10" t="str">
        <f>VLOOKUP(tblSalaries[[#This Row],[Years of Experience]],Table3[#Data],2,FALSE)</f>
        <v>Missing</v>
      </c>
      <c r="O1714" s="10">
        <f>VLOOKUP(tblSalaries[[#This Row],[How many hours of a day you work on Excel]],Table8[#Data],2,FALSE)</f>
        <v>5</v>
      </c>
    </row>
    <row r="1715" spans="2:15" ht="15" customHeight="1" x14ac:dyDescent="0.2">
      <c r="B1715" t="s">
        <v>2209</v>
      </c>
      <c r="C1715" s="1">
        <v>41055.037638888891</v>
      </c>
      <c r="D1715" s="4" t="s">
        <v>137</v>
      </c>
      <c r="E1715">
        <v>30000</v>
      </c>
      <c r="F1715" t="s">
        <v>69</v>
      </c>
      <c r="G1715" s="10">
        <f>tblSalaries[[#This Row],[clean Salary (in local currency)]]*VLOOKUP(tblSalaries[[#This Row],[Currency]],tblXrate[#Data],2,FALSE)/1000</f>
        <v>47.285348162018529</v>
      </c>
      <c r="H1715" t="s">
        <v>280</v>
      </c>
      <c r="I1715" t="s">
        <v>20</v>
      </c>
      <c r="J1715" t="s">
        <v>71</v>
      </c>
      <c r="K1715" s="10" t="str">
        <f>VLOOKUP(tblSalaries[[#This Row],[Where do you work]],tblCountries[[Actual]:[Mapping2]],3,FALSE)</f>
        <v>UK</v>
      </c>
      <c r="L1715" t="s">
        <v>18</v>
      </c>
      <c r="M1715" t="s">
        <v>4015</v>
      </c>
      <c r="N1715" s="10" t="str">
        <f>VLOOKUP(tblSalaries[[#This Row],[Years of Experience]],Table3[#Data],2,FALSE)</f>
        <v>Missing</v>
      </c>
      <c r="O1715" s="10">
        <f>VLOOKUP(tblSalaries[[#This Row],[How many hours of a day you work on Excel]],Table8[#Data],2,FALSE)</f>
        <v>2.5</v>
      </c>
    </row>
    <row r="1716" spans="2:15" ht="15" customHeight="1" x14ac:dyDescent="0.2">
      <c r="B1716" t="s">
        <v>2328</v>
      </c>
      <c r="C1716" s="1">
        <v>41055.062638888892</v>
      </c>
      <c r="D1716" s="4">
        <v>47000</v>
      </c>
      <c r="E1716">
        <v>47000</v>
      </c>
      <c r="F1716" t="s">
        <v>6</v>
      </c>
      <c r="G1716" s="10">
        <f>tblSalaries[[#This Row],[clean Salary (in local currency)]]*VLOOKUP(tblSalaries[[#This Row],[Currency]],tblXrate[#Data],2,FALSE)/1000</f>
        <v>47</v>
      </c>
      <c r="H1716" t="s">
        <v>402</v>
      </c>
      <c r="I1716" t="s">
        <v>67</v>
      </c>
      <c r="J1716" t="s">
        <v>15</v>
      </c>
      <c r="K1716" s="10" t="str">
        <f>VLOOKUP(tblSalaries[[#This Row],[Where do you work]],tblCountries[[Actual]:[Mapping2]],3,FALSE)</f>
        <v>USA</v>
      </c>
      <c r="L1716" t="s">
        <v>9</v>
      </c>
      <c r="M1716" t="s">
        <v>4015</v>
      </c>
      <c r="N1716" s="10" t="str">
        <f>VLOOKUP(tblSalaries[[#This Row],[Years of Experience]],Table3[#Data],2,FALSE)</f>
        <v>Missing</v>
      </c>
      <c r="O1716" s="10">
        <f>VLOOKUP(tblSalaries[[#This Row],[How many hours of a day you work on Excel]],Table8[#Data],2,FALSE)</f>
        <v>5</v>
      </c>
    </row>
    <row r="1717" spans="2:15" ht="15" customHeight="1" x14ac:dyDescent="0.2">
      <c r="B1717" t="s">
        <v>2388</v>
      </c>
      <c r="C1717" s="1">
        <v>41055.083495370367</v>
      </c>
      <c r="D1717" s="4">
        <v>47000</v>
      </c>
      <c r="E1717">
        <v>47000</v>
      </c>
      <c r="F1717" t="s">
        <v>6</v>
      </c>
      <c r="G1717" s="10">
        <f>tblSalaries[[#This Row],[clean Salary (in local currency)]]*VLOOKUP(tblSalaries[[#This Row],[Currency]],tblXrate[#Data],2,FALSE)/1000</f>
        <v>47</v>
      </c>
      <c r="H1717" t="s">
        <v>472</v>
      </c>
      <c r="I1717" t="s">
        <v>52</v>
      </c>
      <c r="J1717" t="s">
        <v>15</v>
      </c>
      <c r="K1717" s="10" t="str">
        <f>VLOOKUP(tblSalaries[[#This Row],[Where do you work]],tblCountries[[Actual]:[Mapping2]],3,FALSE)</f>
        <v>USA</v>
      </c>
      <c r="L1717" t="s">
        <v>18</v>
      </c>
      <c r="M1717" t="s">
        <v>4015</v>
      </c>
      <c r="N1717" s="10" t="str">
        <f>VLOOKUP(tblSalaries[[#This Row],[Years of Experience]],Table3[#Data],2,FALSE)</f>
        <v>Missing</v>
      </c>
      <c r="O1717" s="10">
        <f>VLOOKUP(tblSalaries[[#This Row],[How many hours of a day you work on Excel]],Table8[#Data],2,FALSE)</f>
        <v>2.5</v>
      </c>
    </row>
    <row r="1718" spans="2:15" ht="15" customHeight="1" x14ac:dyDescent="0.2">
      <c r="B1718" t="s">
        <v>2400</v>
      </c>
      <c r="C1718" s="1">
        <v>41055.087372685186</v>
      </c>
      <c r="D1718" s="4">
        <v>47000</v>
      </c>
      <c r="E1718">
        <v>47000</v>
      </c>
      <c r="F1718" t="s">
        <v>6</v>
      </c>
      <c r="G1718" s="10">
        <f>tblSalaries[[#This Row],[clean Salary (in local currency)]]*VLOOKUP(tblSalaries[[#This Row],[Currency]],tblXrate[#Data],2,FALSE)/1000</f>
        <v>47</v>
      </c>
      <c r="H1718" t="s">
        <v>486</v>
      </c>
      <c r="I1718" t="s">
        <v>52</v>
      </c>
      <c r="J1718" t="s">
        <v>15</v>
      </c>
      <c r="K1718" s="10" t="str">
        <f>VLOOKUP(tblSalaries[[#This Row],[Where do you work]],tblCountries[[Actual]:[Mapping2]],3,FALSE)</f>
        <v>USA</v>
      </c>
      <c r="L1718" t="s">
        <v>9</v>
      </c>
      <c r="M1718" t="s">
        <v>4015</v>
      </c>
      <c r="N1718" s="10" t="str">
        <f>VLOOKUP(tblSalaries[[#This Row],[Years of Experience]],Table3[#Data],2,FALSE)</f>
        <v>Missing</v>
      </c>
      <c r="O1718" s="10">
        <f>VLOOKUP(tblSalaries[[#This Row],[How many hours of a day you work on Excel]],Table8[#Data],2,FALSE)</f>
        <v>5</v>
      </c>
    </row>
    <row r="1719" spans="2:15" ht="15" customHeight="1" x14ac:dyDescent="0.2">
      <c r="B1719" t="s">
        <v>2178</v>
      </c>
      <c r="C1719" s="1">
        <v>41055.033888888887</v>
      </c>
      <c r="D1719" s="4">
        <v>46584</v>
      </c>
      <c r="E1719">
        <v>46584</v>
      </c>
      <c r="F1719" t="s">
        <v>6</v>
      </c>
      <c r="G1719" s="10">
        <f>tblSalaries[[#This Row],[clean Salary (in local currency)]]*VLOOKUP(tblSalaries[[#This Row],[Currency]],tblXrate[#Data],2,FALSE)/1000</f>
        <v>46.584000000000003</v>
      </c>
      <c r="H1719" t="s">
        <v>244</v>
      </c>
      <c r="I1719" t="s">
        <v>20</v>
      </c>
      <c r="J1719" t="s">
        <v>15</v>
      </c>
      <c r="K1719" s="10" t="str">
        <f>VLOOKUP(tblSalaries[[#This Row],[Where do you work]],tblCountries[[Actual]:[Mapping2]],3,FALSE)</f>
        <v>USA</v>
      </c>
      <c r="L1719" t="s">
        <v>9</v>
      </c>
      <c r="M1719" t="s">
        <v>4015</v>
      </c>
      <c r="N1719" s="10" t="str">
        <f>VLOOKUP(tblSalaries[[#This Row],[Years of Experience]],Table3[#Data],2,FALSE)</f>
        <v>Missing</v>
      </c>
      <c r="O1719" s="10">
        <f>VLOOKUP(tblSalaries[[#This Row],[How many hours of a day you work on Excel]],Table8[#Data],2,FALSE)</f>
        <v>5</v>
      </c>
    </row>
    <row r="1720" spans="2:15" ht="15" customHeight="1" x14ac:dyDescent="0.2">
      <c r="B1720" t="s">
        <v>2384</v>
      </c>
      <c r="C1720" s="1">
        <v>41055.08315972222</v>
      </c>
      <c r="D1720" s="4" t="s">
        <v>465</v>
      </c>
      <c r="E1720">
        <v>46000</v>
      </c>
      <c r="F1720" t="s">
        <v>6</v>
      </c>
      <c r="G1720" s="10">
        <f>tblSalaries[[#This Row],[clean Salary (in local currency)]]*VLOOKUP(tblSalaries[[#This Row],[Currency]],tblXrate[#Data],2,FALSE)/1000</f>
        <v>46</v>
      </c>
      <c r="H1720" t="s">
        <v>466</v>
      </c>
      <c r="I1720" t="s">
        <v>20</v>
      </c>
      <c r="J1720" t="s">
        <v>15</v>
      </c>
      <c r="K1720" s="10" t="str">
        <f>VLOOKUP(tblSalaries[[#This Row],[Where do you work]],tblCountries[[Actual]:[Mapping2]],3,FALSE)</f>
        <v>USA</v>
      </c>
      <c r="L1720" t="s">
        <v>9</v>
      </c>
      <c r="M1720" t="s">
        <v>4015</v>
      </c>
      <c r="N1720" s="10" t="str">
        <f>VLOOKUP(tblSalaries[[#This Row],[Years of Experience]],Table3[#Data],2,FALSE)</f>
        <v>Missing</v>
      </c>
      <c r="O1720" s="10">
        <f>VLOOKUP(tblSalaries[[#This Row],[How many hours of a day you work on Excel]],Table8[#Data],2,FALSE)</f>
        <v>5</v>
      </c>
    </row>
    <row r="1721" spans="2:15" ht="15" customHeight="1" x14ac:dyDescent="0.2">
      <c r="B1721" t="s">
        <v>2538</v>
      </c>
      <c r="C1721" s="1">
        <v>41055.22724537037</v>
      </c>
      <c r="D1721" s="4">
        <v>46000</v>
      </c>
      <c r="E1721">
        <v>46000</v>
      </c>
      <c r="F1721" t="s">
        <v>6</v>
      </c>
      <c r="G1721" s="10">
        <f>tblSalaries[[#This Row],[clean Salary (in local currency)]]*VLOOKUP(tblSalaries[[#This Row],[Currency]],tblXrate[#Data],2,FALSE)/1000</f>
        <v>46</v>
      </c>
      <c r="H1721" t="s">
        <v>200</v>
      </c>
      <c r="I1721" t="s">
        <v>20</v>
      </c>
      <c r="J1721" t="s">
        <v>15</v>
      </c>
      <c r="K1721" s="10" t="str">
        <f>VLOOKUP(tblSalaries[[#This Row],[Where do you work]],tblCountries[[Actual]:[Mapping2]],3,FALSE)</f>
        <v>USA</v>
      </c>
      <c r="L1721" t="s">
        <v>18</v>
      </c>
      <c r="M1721" t="s">
        <v>4015</v>
      </c>
      <c r="N1721" s="10" t="str">
        <f>VLOOKUP(tblSalaries[[#This Row],[Years of Experience]],Table3[#Data],2,FALSE)</f>
        <v>Missing</v>
      </c>
      <c r="O1721" s="10">
        <f>VLOOKUP(tblSalaries[[#This Row],[How many hours of a day you work on Excel]],Table8[#Data],2,FALSE)</f>
        <v>2.5</v>
      </c>
    </row>
    <row r="1722" spans="2:15" ht="15" customHeight="1" x14ac:dyDescent="0.2">
      <c r="B1722" t="s">
        <v>2327</v>
      </c>
      <c r="C1722" s="1">
        <v>41055.0622337963</v>
      </c>
      <c r="D1722" s="4" t="s">
        <v>400</v>
      </c>
      <c r="E1722">
        <v>29000</v>
      </c>
      <c r="F1722" t="s">
        <v>69</v>
      </c>
      <c r="G1722" s="10">
        <f>tblSalaries[[#This Row],[clean Salary (in local currency)]]*VLOOKUP(tblSalaries[[#This Row],[Currency]],tblXrate[#Data],2,FALSE)/1000</f>
        <v>45.709169889951241</v>
      </c>
      <c r="H1722" t="s">
        <v>401</v>
      </c>
      <c r="I1722" t="s">
        <v>20</v>
      </c>
      <c r="J1722" t="s">
        <v>71</v>
      </c>
      <c r="K1722" s="10" t="str">
        <f>VLOOKUP(tblSalaries[[#This Row],[Where do you work]],tblCountries[[Actual]:[Mapping2]],3,FALSE)</f>
        <v>UK</v>
      </c>
      <c r="L1722" t="s">
        <v>9</v>
      </c>
      <c r="M1722" t="s">
        <v>4015</v>
      </c>
      <c r="N1722" s="10" t="str">
        <f>VLOOKUP(tblSalaries[[#This Row],[Years of Experience]],Table3[#Data],2,FALSE)</f>
        <v>Missing</v>
      </c>
      <c r="O1722" s="10">
        <f>VLOOKUP(tblSalaries[[#This Row],[How many hours of a day you work on Excel]],Table8[#Data],2,FALSE)</f>
        <v>5</v>
      </c>
    </row>
    <row r="1723" spans="2:15" ht="15" customHeight="1" x14ac:dyDescent="0.2">
      <c r="B1723" t="s">
        <v>2137</v>
      </c>
      <c r="C1723" s="1">
        <v>41055.029699074075</v>
      </c>
      <c r="D1723" s="4">
        <v>45000</v>
      </c>
      <c r="E1723">
        <v>45000</v>
      </c>
      <c r="F1723" t="s">
        <v>6</v>
      </c>
      <c r="G1723" s="10">
        <f>tblSalaries[[#This Row],[clean Salary (in local currency)]]*VLOOKUP(tblSalaries[[#This Row],[Currency]],tblXrate[#Data],2,FALSE)/1000</f>
        <v>45</v>
      </c>
      <c r="H1723" t="s">
        <v>199</v>
      </c>
      <c r="I1723" t="s">
        <v>20</v>
      </c>
      <c r="J1723" t="s">
        <v>15</v>
      </c>
      <c r="K1723" s="10" t="str">
        <f>VLOOKUP(tblSalaries[[#This Row],[Where do you work]],tblCountries[[Actual]:[Mapping2]],3,FALSE)</f>
        <v>USA</v>
      </c>
      <c r="L1723" t="s">
        <v>9</v>
      </c>
      <c r="M1723" t="s">
        <v>4015</v>
      </c>
      <c r="N1723" s="10" t="str">
        <f>VLOOKUP(tblSalaries[[#This Row],[Years of Experience]],Table3[#Data],2,FALSE)</f>
        <v>Missing</v>
      </c>
      <c r="O1723" s="10">
        <f>VLOOKUP(tblSalaries[[#This Row],[How many hours of a day you work on Excel]],Table8[#Data],2,FALSE)</f>
        <v>5</v>
      </c>
    </row>
    <row r="1724" spans="2:15" ht="15" customHeight="1" x14ac:dyDescent="0.2">
      <c r="B1724" t="s">
        <v>2150</v>
      </c>
      <c r="C1724" s="1">
        <v>41055.030659722222</v>
      </c>
      <c r="D1724" s="4">
        <v>45000</v>
      </c>
      <c r="E1724">
        <v>45000</v>
      </c>
      <c r="F1724" t="s">
        <v>6</v>
      </c>
      <c r="G1724" s="10">
        <f>tblSalaries[[#This Row],[clean Salary (in local currency)]]*VLOOKUP(tblSalaries[[#This Row],[Currency]],tblXrate[#Data],2,FALSE)/1000</f>
        <v>45</v>
      </c>
      <c r="H1724" t="s">
        <v>214</v>
      </c>
      <c r="I1724" t="s">
        <v>20</v>
      </c>
      <c r="J1724" t="s">
        <v>15</v>
      </c>
      <c r="K1724" s="10" t="str">
        <f>VLOOKUP(tblSalaries[[#This Row],[Where do you work]],tblCountries[[Actual]:[Mapping2]],3,FALSE)</f>
        <v>USA</v>
      </c>
      <c r="L1724" t="s">
        <v>18</v>
      </c>
      <c r="M1724" t="s">
        <v>4015</v>
      </c>
      <c r="N1724" s="10" t="str">
        <f>VLOOKUP(tblSalaries[[#This Row],[Years of Experience]],Table3[#Data],2,FALSE)</f>
        <v>Missing</v>
      </c>
      <c r="O1724" s="10">
        <f>VLOOKUP(tblSalaries[[#This Row],[How many hours of a day you work on Excel]],Table8[#Data],2,FALSE)</f>
        <v>2.5</v>
      </c>
    </row>
    <row r="1725" spans="2:15" ht="15" customHeight="1" x14ac:dyDescent="0.2">
      <c r="B1725" t="s">
        <v>2221</v>
      </c>
      <c r="C1725" s="1">
        <v>41055.039317129631</v>
      </c>
      <c r="D1725" s="4" t="s">
        <v>289</v>
      </c>
      <c r="E1725">
        <v>45000</v>
      </c>
      <c r="F1725" t="s">
        <v>6</v>
      </c>
      <c r="G1725" s="10">
        <f>tblSalaries[[#This Row],[clean Salary (in local currency)]]*VLOOKUP(tblSalaries[[#This Row],[Currency]],tblXrate[#Data],2,FALSE)/1000</f>
        <v>45</v>
      </c>
      <c r="H1725" t="s">
        <v>290</v>
      </c>
      <c r="I1725" t="s">
        <v>310</v>
      </c>
      <c r="J1725" t="s">
        <v>15</v>
      </c>
      <c r="K1725" s="10" t="str">
        <f>VLOOKUP(tblSalaries[[#This Row],[Where do you work]],tblCountries[[Actual]:[Mapping2]],3,FALSE)</f>
        <v>USA</v>
      </c>
      <c r="L1725" t="s">
        <v>18</v>
      </c>
      <c r="M1725" t="s">
        <v>4015</v>
      </c>
      <c r="N1725" s="10" t="str">
        <f>VLOOKUP(tblSalaries[[#This Row],[Years of Experience]],Table3[#Data],2,FALSE)</f>
        <v>Missing</v>
      </c>
      <c r="O1725" s="10">
        <f>VLOOKUP(tblSalaries[[#This Row],[How many hours of a day you work on Excel]],Table8[#Data],2,FALSE)</f>
        <v>2.5</v>
      </c>
    </row>
    <row r="1726" spans="2:15" ht="15" customHeight="1" x14ac:dyDescent="0.2">
      <c r="B1726" t="s">
        <v>2298</v>
      </c>
      <c r="C1726" s="1">
        <v>41055.055115740739</v>
      </c>
      <c r="D1726" s="4">
        <v>45000</v>
      </c>
      <c r="E1726">
        <v>45000</v>
      </c>
      <c r="F1726" t="s">
        <v>6</v>
      </c>
      <c r="G1726" s="10">
        <f>tblSalaries[[#This Row],[clean Salary (in local currency)]]*VLOOKUP(tblSalaries[[#This Row],[Currency]],tblXrate[#Data],2,FALSE)/1000</f>
        <v>45</v>
      </c>
      <c r="H1726" t="s">
        <v>368</v>
      </c>
      <c r="I1726" t="s">
        <v>20</v>
      </c>
      <c r="J1726" t="s">
        <v>15</v>
      </c>
      <c r="K1726" s="10" t="str">
        <f>VLOOKUP(tblSalaries[[#This Row],[Where do you work]],tblCountries[[Actual]:[Mapping2]],3,FALSE)</f>
        <v>USA</v>
      </c>
      <c r="L1726" t="s">
        <v>9</v>
      </c>
      <c r="M1726" t="s">
        <v>4015</v>
      </c>
      <c r="N1726" s="10" t="str">
        <f>VLOOKUP(tblSalaries[[#This Row],[Years of Experience]],Table3[#Data],2,FALSE)</f>
        <v>Missing</v>
      </c>
      <c r="O1726" s="10">
        <f>VLOOKUP(tblSalaries[[#This Row],[How many hours of a day you work on Excel]],Table8[#Data],2,FALSE)</f>
        <v>5</v>
      </c>
    </row>
    <row r="1727" spans="2:15" ht="15" customHeight="1" x14ac:dyDescent="0.2">
      <c r="B1727" t="s">
        <v>2340</v>
      </c>
      <c r="C1727" s="1">
        <v>41055.065925925926</v>
      </c>
      <c r="D1727" s="4">
        <v>45000</v>
      </c>
      <c r="E1727">
        <v>45000</v>
      </c>
      <c r="F1727" t="s">
        <v>6</v>
      </c>
      <c r="G1727" s="10">
        <f>tblSalaries[[#This Row],[clean Salary (in local currency)]]*VLOOKUP(tblSalaries[[#This Row],[Currency]],tblXrate[#Data],2,FALSE)/1000</f>
        <v>45</v>
      </c>
      <c r="H1727" t="s">
        <v>417</v>
      </c>
      <c r="I1727" t="s">
        <v>67</v>
      </c>
      <c r="J1727" t="s">
        <v>15</v>
      </c>
      <c r="K1727" s="10" t="str">
        <f>VLOOKUP(tblSalaries[[#This Row],[Where do you work]],tblCountries[[Actual]:[Mapping2]],3,FALSE)</f>
        <v>USA</v>
      </c>
      <c r="L1727" t="s">
        <v>9</v>
      </c>
      <c r="M1727" t="s">
        <v>4015</v>
      </c>
      <c r="N1727" s="10" t="str">
        <f>VLOOKUP(tblSalaries[[#This Row],[Years of Experience]],Table3[#Data],2,FALSE)</f>
        <v>Missing</v>
      </c>
      <c r="O1727" s="10">
        <f>VLOOKUP(tblSalaries[[#This Row],[How many hours of a day you work on Excel]],Table8[#Data],2,FALSE)</f>
        <v>5</v>
      </c>
    </row>
    <row r="1728" spans="2:15" ht="15" customHeight="1" x14ac:dyDescent="0.2">
      <c r="B1728" t="s">
        <v>2463</v>
      </c>
      <c r="C1728" s="1">
        <v>41055.130393518521</v>
      </c>
      <c r="D1728" s="4">
        <v>45000</v>
      </c>
      <c r="E1728">
        <v>45000</v>
      </c>
      <c r="F1728" t="s">
        <v>6</v>
      </c>
      <c r="G1728" s="10">
        <f>tblSalaries[[#This Row],[clean Salary (in local currency)]]*VLOOKUP(tblSalaries[[#This Row],[Currency]],tblXrate[#Data],2,FALSE)/1000</f>
        <v>45</v>
      </c>
      <c r="H1728" t="s">
        <v>20</v>
      </c>
      <c r="I1728" t="s">
        <v>20</v>
      </c>
      <c r="J1728" t="s">
        <v>15</v>
      </c>
      <c r="K1728" s="10" t="str">
        <f>VLOOKUP(tblSalaries[[#This Row],[Where do you work]],tblCountries[[Actual]:[Mapping2]],3,FALSE)</f>
        <v>USA</v>
      </c>
      <c r="L1728" t="s">
        <v>9</v>
      </c>
      <c r="M1728" t="s">
        <v>4015</v>
      </c>
      <c r="N1728" s="10" t="str">
        <f>VLOOKUP(tblSalaries[[#This Row],[Years of Experience]],Table3[#Data],2,FALSE)</f>
        <v>Missing</v>
      </c>
      <c r="O1728" s="10">
        <f>VLOOKUP(tblSalaries[[#This Row],[How many hours of a day you work on Excel]],Table8[#Data],2,FALSE)</f>
        <v>5</v>
      </c>
    </row>
    <row r="1729" spans="2:15" ht="15" customHeight="1" x14ac:dyDescent="0.2">
      <c r="B1729" t="s">
        <v>2473</v>
      </c>
      <c r="C1729" s="1">
        <v>41055.135763888888</v>
      </c>
      <c r="D1729" s="4" t="s">
        <v>571</v>
      </c>
      <c r="E1729">
        <v>28500</v>
      </c>
      <c r="F1729" t="s">
        <v>69</v>
      </c>
      <c r="G1729" s="10">
        <f>tblSalaries[[#This Row],[clean Salary (in local currency)]]*VLOOKUP(tblSalaries[[#This Row],[Currency]],tblXrate[#Data],2,FALSE)/1000</f>
        <v>44.921080753917593</v>
      </c>
      <c r="H1729" t="s">
        <v>572</v>
      </c>
      <c r="I1729" t="s">
        <v>52</v>
      </c>
      <c r="J1729" t="s">
        <v>71</v>
      </c>
      <c r="K1729" s="10" t="str">
        <f>VLOOKUP(tblSalaries[[#This Row],[Where do you work]],tblCountries[[Actual]:[Mapping2]],3,FALSE)</f>
        <v>UK</v>
      </c>
      <c r="L1729" t="s">
        <v>18</v>
      </c>
      <c r="M1729" t="s">
        <v>4015</v>
      </c>
      <c r="N1729" s="10" t="str">
        <f>VLOOKUP(tblSalaries[[#This Row],[Years of Experience]],Table3[#Data],2,FALSE)</f>
        <v>Missing</v>
      </c>
      <c r="O1729" s="10">
        <f>VLOOKUP(tblSalaries[[#This Row],[How many hours of a day you work on Excel]],Table8[#Data],2,FALSE)</f>
        <v>2.5</v>
      </c>
    </row>
    <row r="1730" spans="2:15" ht="15" customHeight="1" x14ac:dyDescent="0.2">
      <c r="B1730" t="s">
        <v>2115</v>
      </c>
      <c r="C1730" s="1">
        <v>41055.028541666667</v>
      </c>
      <c r="D1730" s="4">
        <v>35000</v>
      </c>
      <c r="E1730">
        <v>35000</v>
      </c>
      <c r="F1730" t="s">
        <v>22</v>
      </c>
      <c r="G1730" s="10">
        <f>tblSalaries[[#This Row],[clean Salary (in local currency)]]*VLOOKUP(tblSalaries[[#This Row],[Currency]],tblXrate[#Data],2,FALSE)/1000</f>
        <v>44.463980364706273</v>
      </c>
      <c r="H1730" t="s">
        <v>168</v>
      </c>
      <c r="I1730" t="s">
        <v>52</v>
      </c>
      <c r="J1730" t="s">
        <v>169</v>
      </c>
      <c r="K1730" s="10" t="str">
        <f>VLOOKUP(tblSalaries[[#This Row],[Where do you work]],tblCountries[[Actual]:[Mapping2]],3,FALSE)</f>
        <v>EU-16</v>
      </c>
      <c r="L1730" t="s">
        <v>9</v>
      </c>
      <c r="M1730" t="s">
        <v>4015</v>
      </c>
      <c r="N1730" s="10" t="str">
        <f>VLOOKUP(tblSalaries[[#This Row],[Years of Experience]],Table3[#Data],2,FALSE)</f>
        <v>Missing</v>
      </c>
      <c r="O1730" s="10">
        <f>VLOOKUP(tblSalaries[[#This Row],[How many hours of a day you work on Excel]],Table8[#Data],2,FALSE)</f>
        <v>5</v>
      </c>
    </row>
    <row r="1731" spans="2:15" ht="15" customHeight="1" x14ac:dyDescent="0.2">
      <c r="B1731" t="s">
        <v>2492</v>
      </c>
      <c r="C1731" s="1">
        <v>41055.151226851849</v>
      </c>
      <c r="D1731" s="4">
        <v>28164</v>
      </c>
      <c r="E1731">
        <v>28164</v>
      </c>
      <c r="F1731" t="s">
        <v>69</v>
      </c>
      <c r="G1731" s="10">
        <f>tblSalaries[[#This Row],[clean Salary (in local currency)]]*VLOOKUP(tblSalaries[[#This Row],[Currency]],tblXrate[#Data],2,FALSE)/1000</f>
        <v>44.391484854502991</v>
      </c>
      <c r="H1731" t="s">
        <v>594</v>
      </c>
      <c r="I1731" t="s">
        <v>52</v>
      </c>
      <c r="J1731" t="s">
        <v>71</v>
      </c>
      <c r="K1731" s="10" t="str">
        <f>VLOOKUP(tblSalaries[[#This Row],[Where do you work]],tblCountries[[Actual]:[Mapping2]],3,FALSE)</f>
        <v>UK</v>
      </c>
      <c r="L1731" t="s">
        <v>9</v>
      </c>
      <c r="M1731" t="s">
        <v>4015</v>
      </c>
      <c r="N1731" s="10" t="str">
        <f>VLOOKUP(tblSalaries[[#This Row],[Years of Experience]],Table3[#Data],2,FALSE)</f>
        <v>Missing</v>
      </c>
      <c r="O1731" s="10">
        <f>VLOOKUP(tblSalaries[[#This Row],[How many hours of a day you work on Excel]],Table8[#Data],2,FALSE)</f>
        <v>5</v>
      </c>
    </row>
    <row r="1732" spans="2:15" ht="15" customHeight="1" x14ac:dyDescent="0.2">
      <c r="B1732" t="s">
        <v>2230</v>
      </c>
      <c r="C1732" s="1">
        <v>41055.040393518517</v>
      </c>
      <c r="D1732" s="4">
        <v>45000</v>
      </c>
      <c r="E1732">
        <v>45000</v>
      </c>
      <c r="F1732" t="s">
        <v>86</v>
      </c>
      <c r="G1732" s="10">
        <f>tblSalaries[[#This Row],[clean Salary (in local currency)]]*VLOOKUP(tblSalaries[[#This Row],[Currency]],tblXrate[#Data],2,FALSE)/1000</f>
        <v>44.251268536364712</v>
      </c>
      <c r="H1732" t="s">
        <v>301</v>
      </c>
      <c r="I1732" t="s">
        <v>67</v>
      </c>
      <c r="J1732" t="s">
        <v>88</v>
      </c>
      <c r="K1732" s="10" t="str">
        <f>VLOOKUP(tblSalaries[[#This Row],[Where do you work]],tblCountries[[Actual]:[Mapping2]],3,FALSE)</f>
        <v>Canada</v>
      </c>
      <c r="L1732" t="s">
        <v>25</v>
      </c>
      <c r="M1732" t="s">
        <v>4015</v>
      </c>
      <c r="N1732" s="10" t="str">
        <f>VLOOKUP(tblSalaries[[#This Row],[Years of Experience]],Table3[#Data],2,FALSE)</f>
        <v>Missing</v>
      </c>
      <c r="O1732" s="10">
        <f>VLOOKUP(tblSalaries[[#This Row],[How many hours of a day you work on Excel]],Table8[#Data],2,FALSE)</f>
        <v>1.5</v>
      </c>
    </row>
    <row r="1733" spans="2:15" ht="15" customHeight="1" x14ac:dyDescent="0.2">
      <c r="B1733" t="s">
        <v>2387</v>
      </c>
      <c r="C1733" s="1">
        <v>41055.083449074074</v>
      </c>
      <c r="D1733" s="4" t="s">
        <v>470</v>
      </c>
      <c r="E1733">
        <v>28000</v>
      </c>
      <c r="F1733" t="s">
        <v>69</v>
      </c>
      <c r="G1733" s="10">
        <f>tblSalaries[[#This Row],[clean Salary (in local currency)]]*VLOOKUP(tblSalaries[[#This Row],[Currency]],tblXrate[#Data],2,FALSE)/1000</f>
        <v>44.132991617883953</v>
      </c>
      <c r="H1733" t="s">
        <v>471</v>
      </c>
      <c r="I1733" t="s">
        <v>52</v>
      </c>
      <c r="J1733" t="s">
        <v>71</v>
      </c>
      <c r="K1733" s="10" t="str">
        <f>VLOOKUP(tblSalaries[[#This Row],[Where do you work]],tblCountries[[Actual]:[Mapping2]],3,FALSE)</f>
        <v>UK</v>
      </c>
      <c r="L1733" t="s">
        <v>18</v>
      </c>
      <c r="M1733" t="s">
        <v>4015</v>
      </c>
      <c r="N1733" s="10" t="str">
        <f>VLOOKUP(tblSalaries[[#This Row],[Years of Experience]],Table3[#Data],2,FALSE)</f>
        <v>Missing</v>
      </c>
      <c r="O1733" s="10">
        <f>VLOOKUP(tblSalaries[[#This Row],[How many hours of a day you work on Excel]],Table8[#Data],2,FALSE)</f>
        <v>2.5</v>
      </c>
    </row>
    <row r="1734" spans="2:15" ht="15" customHeight="1" x14ac:dyDescent="0.2">
      <c r="B1734" t="s">
        <v>2017</v>
      </c>
      <c r="C1734" s="1">
        <v>41054.150891203702</v>
      </c>
      <c r="D1734" s="4" t="s">
        <v>28</v>
      </c>
      <c r="E1734">
        <v>44000</v>
      </c>
      <c r="F1734" t="s">
        <v>6</v>
      </c>
      <c r="G1734" s="10">
        <f>tblSalaries[[#This Row],[clean Salary (in local currency)]]*VLOOKUP(tblSalaries[[#This Row],[Currency]],tblXrate[#Data],2,FALSE)/1000</f>
        <v>44</v>
      </c>
      <c r="H1734" t="s">
        <v>29</v>
      </c>
      <c r="I1734" t="s">
        <v>4001</v>
      </c>
      <c r="J1734" t="s">
        <v>30</v>
      </c>
      <c r="K1734" s="10" t="str">
        <f>VLOOKUP(tblSalaries[[#This Row],[Where do you work]],tblCountries[[Actual]:[Mapping2]],3,FALSE)</f>
        <v>EU-16</v>
      </c>
      <c r="L1734" t="s">
        <v>25</v>
      </c>
      <c r="M1734" t="s">
        <v>4015</v>
      </c>
      <c r="N1734" s="10" t="str">
        <f>VLOOKUP(tblSalaries[[#This Row],[Years of Experience]],Table3[#Data],2,FALSE)</f>
        <v>Missing</v>
      </c>
      <c r="O1734" s="10">
        <f>VLOOKUP(tblSalaries[[#This Row],[How many hours of a day you work on Excel]],Table8[#Data],2,FALSE)</f>
        <v>1.5</v>
      </c>
    </row>
    <row r="1735" spans="2:15" ht="15" customHeight="1" x14ac:dyDescent="0.2">
      <c r="B1735" t="s">
        <v>2132</v>
      </c>
      <c r="C1735" s="1">
        <v>41055.029282407406</v>
      </c>
      <c r="D1735" s="4" t="s">
        <v>192</v>
      </c>
      <c r="E1735">
        <v>44000</v>
      </c>
      <c r="F1735" t="s">
        <v>6</v>
      </c>
      <c r="G1735" s="10">
        <f>tblSalaries[[#This Row],[clean Salary (in local currency)]]*VLOOKUP(tblSalaries[[#This Row],[Currency]],tblXrate[#Data],2,FALSE)/1000</f>
        <v>44</v>
      </c>
      <c r="H1735" t="s">
        <v>193</v>
      </c>
      <c r="I1735" t="s">
        <v>52</v>
      </c>
      <c r="J1735" t="s">
        <v>15</v>
      </c>
      <c r="K1735" s="10" t="str">
        <f>VLOOKUP(tblSalaries[[#This Row],[Where do you work]],tblCountries[[Actual]:[Mapping2]],3,FALSE)</f>
        <v>USA</v>
      </c>
      <c r="L1735" t="s">
        <v>25</v>
      </c>
      <c r="M1735" t="s">
        <v>4015</v>
      </c>
      <c r="N1735" s="10" t="str">
        <f>VLOOKUP(tblSalaries[[#This Row],[Years of Experience]],Table3[#Data],2,FALSE)</f>
        <v>Missing</v>
      </c>
      <c r="O1735" s="10">
        <f>VLOOKUP(tblSalaries[[#This Row],[How many hours of a day you work on Excel]],Table8[#Data],2,FALSE)</f>
        <v>1.5</v>
      </c>
    </row>
    <row r="1736" spans="2:15" ht="15" customHeight="1" x14ac:dyDescent="0.2">
      <c r="B1736" t="s">
        <v>2389</v>
      </c>
      <c r="C1736" s="1">
        <v>41055.083819444444</v>
      </c>
      <c r="D1736" s="4">
        <v>44000</v>
      </c>
      <c r="E1736">
        <v>44000</v>
      </c>
      <c r="F1736" t="s">
        <v>6</v>
      </c>
      <c r="G1736" s="10">
        <f>tblSalaries[[#This Row],[clean Salary (in local currency)]]*VLOOKUP(tblSalaries[[#This Row],[Currency]],tblXrate[#Data],2,FALSE)/1000</f>
        <v>44</v>
      </c>
      <c r="H1736" t="s">
        <v>473</v>
      </c>
      <c r="I1736" t="s">
        <v>20</v>
      </c>
      <c r="J1736" t="s">
        <v>15</v>
      </c>
      <c r="K1736" s="10" t="str">
        <f>VLOOKUP(tblSalaries[[#This Row],[Where do you work]],tblCountries[[Actual]:[Mapping2]],3,FALSE)</f>
        <v>USA</v>
      </c>
      <c r="L1736" t="s">
        <v>18</v>
      </c>
      <c r="M1736" t="s">
        <v>4015</v>
      </c>
      <c r="N1736" s="10" t="str">
        <f>VLOOKUP(tblSalaries[[#This Row],[Years of Experience]],Table3[#Data],2,FALSE)</f>
        <v>Missing</v>
      </c>
      <c r="O1736" s="10">
        <f>VLOOKUP(tblSalaries[[#This Row],[How many hours of a day you work on Excel]],Table8[#Data],2,FALSE)</f>
        <v>2.5</v>
      </c>
    </row>
    <row r="1737" spans="2:15" ht="15" customHeight="1" x14ac:dyDescent="0.2">
      <c r="B1737" t="s">
        <v>2295</v>
      </c>
      <c r="C1737" s="1">
        <v>41055.054837962962</v>
      </c>
      <c r="D1737" s="4">
        <v>3600</v>
      </c>
      <c r="E1737">
        <v>43200</v>
      </c>
      <c r="F1737" t="s">
        <v>6</v>
      </c>
      <c r="G1737" s="10">
        <f>tblSalaries[[#This Row],[clean Salary (in local currency)]]*VLOOKUP(tblSalaries[[#This Row],[Currency]],tblXrate[#Data],2,FALSE)/1000</f>
        <v>43.2</v>
      </c>
      <c r="H1737" t="s">
        <v>365</v>
      </c>
      <c r="I1737" t="s">
        <v>52</v>
      </c>
      <c r="J1737" t="s">
        <v>133</v>
      </c>
      <c r="K1737" s="10" t="str">
        <f>VLOOKUP(tblSalaries[[#This Row],[Where do you work]],tblCountries[[Actual]:[Mapping2]],3,FALSE)</f>
        <v>Middle East</v>
      </c>
      <c r="L1737" t="s">
        <v>9</v>
      </c>
      <c r="M1737" t="s">
        <v>4015</v>
      </c>
      <c r="N1737" s="10" t="str">
        <f>VLOOKUP(tblSalaries[[#This Row],[Years of Experience]],Table3[#Data],2,FALSE)</f>
        <v>Missing</v>
      </c>
      <c r="O1737" s="10">
        <f>VLOOKUP(tblSalaries[[#This Row],[How many hours of a day you work on Excel]],Table8[#Data],2,FALSE)</f>
        <v>5</v>
      </c>
    </row>
    <row r="1738" spans="2:15" ht="15" customHeight="1" x14ac:dyDescent="0.2">
      <c r="B1738" t="s">
        <v>2218</v>
      </c>
      <c r="C1738" s="1">
        <v>41055.038773148146</v>
      </c>
      <c r="D1738" s="4">
        <v>42140</v>
      </c>
      <c r="E1738">
        <v>42140</v>
      </c>
      <c r="F1738" t="s">
        <v>6</v>
      </c>
      <c r="G1738" s="10">
        <f>tblSalaries[[#This Row],[clean Salary (in local currency)]]*VLOOKUP(tblSalaries[[#This Row],[Currency]],tblXrate[#Data],2,FALSE)/1000</f>
        <v>42.14</v>
      </c>
      <c r="H1738" t="s">
        <v>288</v>
      </c>
      <c r="I1738" t="s">
        <v>20</v>
      </c>
      <c r="J1738" t="s">
        <v>15</v>
      </c>
      <c r="K1738" s="10" t="str">
        <f>VLOOKUP(tblSalaries[[#This Row],[Where do you work]],tblCountries[[Actual]:[Mapping2]],3,FALSE)</f>
        <v>USA</v>
      </c>
      <c r="L1738" t="s">
        <v>9</v>
      </c>
      <c r="M1738" t="s">
        <v>4015</v>
      </c>
      <c r="N1738" s="10" t="str">
        <f>VLOOKUP(tblSalaries[[#This Row],[Years of Experience]],Table3[#Data],2,FALSE)</f>
        <v>Missing</v>
      </c>
      <c r="O1738" s="10">
        <f>VLOOKUP(tblSalaries[[#This Row],[How many hours of a day you work on Excel]],Table8[#Data],2,FALSE)</f>
        <v>5</v>
      </c>
    </row>
    <row r="1739" spans="2:15" ht="15" customHeight="1" x14ac:dyDescent="0.2">
      <c r="B1739" t="s">
        <v>2373</v>
      </c>
      <c r="C1739" s="1">
        <v>41055.077361111114</v>
      </c>
      <c r="D1739" s="4">
        <v>41932</v>
      </c>
      <c r="E1739">
        <v>41932</v>
      </c>
      <c r="F1739" t="s">
        <v>6</v>
      </c>
      <c r="G1739" s="10">
        <f>tblSalaries[[#This Row],[clean Salary (in local currency)]]*VLOOKUP(tblSalaries[[#This Row],[Currency]],tblXrate[#Data],2,FALSE)/1000</f>
        <v>41.932000000000002</v>
      </c>
      <c r="H1739" t="s">
        <v>283</v>
      </c>
      <c r="I1739" t="s">
        <v>52</v>
      </c>
      <c r="J1739" t="s">
        <v>15</v>
      </c>
      <c r="K1739" s="10" t="str">
        <f>VLOOKUP(tblSalaries[[#This Row],[Where do you work]],tblCountries[[Actual]:[Mapping2]],3,FALSE)</f>
        <v>USA</v>
      </c>
      <c r="L1739" t="s">
        <v>18</v>
      </c>
      <c r="M1739" t="s">
        <v>4015</v>
      </c>
      <c r="N1739" s="10" t="str">
        <f>VLOOKUP(tblSalaries[[#This Row],[Years of Experience]],Table3[#Data],2,FALSE)</f>
        <v>Missing</v>
      </c>
      <c r="O1739" s="10">
        <f>VLOOKUP(tblSalaries[[#This Row],[How many hours of a day you work on Excel]],Table8[#Data],2,FALSE)</f>
        <v>2.5</v>
      </c>
    </row>
    <row r="1740" spans="2:15" ht="15" customHeight="1" x14ac:dyDescent="0.2">
      <c r="B1740" t="s">
        <v>2220</v>
      </c>
      <c r="C1740" s="1">
        <v>41055.039317129631</v>
      </c>
      <c r="D1740" s="4">
        <v>41600</v>
      </c>
      <c r="E1740">
        <v>41600</v>
      </c>
      <c r="F1740" t="s">
        <v>6</v>
      </c>
      <c r="G1740" s="10">
        <f>tblSalaries[[#This Row],[clean Salary (in local currency)]]*VLOOKUP(tblSalaries[[#This Row],[Currency]],tblXrate[#Data],2,FALSE)/1000</f>
        <v>41.6</v>
      </c>
      <c r="H1740" t="s">
        <v>201</v>
      </c>
      <c r="I1740" t="s">
        <v>52</v>
      </c>
      <c r="J1740" t="s">
        <v>15</v>
      </c>
      <c r="K1740" s="10" t="str">
        <f>VLOOKUP(tblSalaries[[#This Row],[Where do you work]],tblCountries[[Actual]:[Mapping2]],3,FALSE)</f>
        <v>USA</v>
      </c>
      <c r="L1740" t="s">
        <v>9</v>
      </c>
      <c r="M1740" t="s">
        <v>4015</v>
      </c>
      <c r="N1740" s="10" t="str">
        <f>VLOOKUP(tblSalaries[[#This Row],[Years of Experience]],Table3[#Data],2,FALSE)</f>
        <v>Missing</v>
      </c>
      <c r="O1740" s="10">
        <f>VLOOKUP(tblSalaries[[#This Row],[How many hours of a day you work on Excel]],Table8[#Data],2,FALSE)</f>
        <v>5</v>
      </c>
    </row>
    <row r="1741" spans="2:15" ht="15" customHeight="1" x14ac:dyDescent="0.2">
      <c r="B1741" t="s">
        <v>2187</v>
      </c>
      <c r="C1741" s="1">
        <v>41055.034849537034</v>
      </c>
      <c r="D1741" s="4">
        <v>41.405999999999999</v>
      </c>
      <c r="E1741">
        <v>41406</v>
      </c>
      <c r="F1741" t="s">
        <v>6</v>
      </c>
      <c r="G1741" s="10">
        <f>tblSalaries[[#This Row],[clean Salary (in local currency)]]*VLOOKUP(tblSalaries[[#This Row],[Currency]],tblXrate[#Data],2,FALSE)/1000</f>
        <v>41.405999999999999</v>
      </c>
      <c r="H1741" t="s">
        <v>253</v>
      </c>
      <c r="I1741" t="s">
        <v>20</v>
      </c>
      <c r="J1741" t="s">
        <v>88</v>
      </c>
      <c r="K1741" s="10" t="str">
        <f>VLOOKUP(tblSalaries[[#This Row],[Where do you work]],tblCountries[[Actual]:[Mapping2]],3,FALSE)</f>
        <v>Canada</v>
      </c>
      <c r="L1741" t="s">
        <v>25</v>
      </c>
      <c r="M1741" t="s">
        <v>4015</v>
      </c>
      <c r="N1741" s="10" t="str">
        <f>VLOOKUP(tblSalaries[[#This Row],[Years of Experience]],Table3[#Data],2,FALSE)</f>
        <v>Missing</v>
      </c>
      <c r="O1741" s="10">
        <f>VLOOKUP(tblSalaries[[#This Row],[How many hours of a day you work on Excel]],Table8[#Data],2,FALSE)</f>
        <v>1.5</v>
      </c>
    </row>
    <row r="1742" spans="2:15" ht="15" customHeight="1" x14ac:dyDescent="0.2">
      <c r="B1742" t="s">
        <v>2096</v>
      </c>
      <c r="C1742" s="1">
        <v>41055.027407407404</v>
      </c>
      <c r="D1742" s="4">
        <v>42000</v>
      </c>
      <c r="E1742">
        <v>42000</v>
      </c>
      <c r="F1742" t="s">
        <v>86</v>
      </c>
      <c r="G1742" s="10">
        <f>tblSalaries[[#This Row],[clean Salary (in local currency)]]*VLOOKUP(tblSalaries[[#This Row],[Currency]],tblXrate[#Data],2,FALSE)/1000</f>
        <v>41.30118396727373</v>
      </c>
      <c r="H1742" t="s">
        <v>148</v>
      </c>
      <c r="I1742" t="s">
        <v>20</v>
      </c>
      <c r="J1742" t="s">
        <v>88</v>
      </c>
      <c r="K1742" s="10" t="str">
        <f>VLOOKUP(tblSalaries[[#This Row],[Where do you work]],tblCountries[[Actual]:[Mapping2]],3,FALSE)</f>
        <v>Canada</v>
      </c>
      <c r="L1742" t="s">
        <v>9</v>
      </c>
      <c r="M1742" t="s">
        <v>4015</v>
      </c>
      <c r="N1742" s="10" t="str">
        <f>VLOOKUP(tblSalaries[[#This Row],[Years of Experience]],Table3[#Data],2,FALSE)</f>
        <v>Missing</v>
      </c>
      <c r="O1742" s="10">
        <f>VLOOKUP(tblSalaries[[#This Row],[How many hours of a day you work on Excel]],Table8[#Data],2,FALSE)</f>
        <v>5</v>
      </c>
    </row>
    <row r="1743" spans="2:15" ht="15" customHeight="1" x14ac:dyDescent="0.2">
      <c r="B1743" t="s">
        <v>2035</v>
      </c>
      <c r="C1743" s="1">
        <v>41054.200381944444</v>
      </c>
      <c r="D1743" s="4">
        <v>2700</v>
      </c>
      <c r="E1743">
        <v>32400</v>
      </c>
      <c r="F1743" t="s">
        <v>22</v>
      </c>
      <c r="G1743" s="10">
        <f>tblSalaries[[#This Row],[clean Salary (in local currency)]]*VLOOKUP(tblSalaries[[#This Row],[Currency]],tblXrate[#Data],2,FALSE)/1000</f>
        <v>41.160941823328095</v>
      </c>
      <c r="H1743" t="s">
        <v>58</v>
      </c>
      <c r="I1743" t="s">
        <v>52</v>
      </c>
      <c r="J1743" t="s">
        <v>59</v>
      </c>
      <c r="K1743" s="10" t="str">
        <f>VLOOKUP(tblSalaries[[#This Row],[Where do you work]],tblCountries[[Actual]:[Mapping2]],3,FALSE)</f>
        <v>EU-16</v>
      </c>
      <c r="L1743" t="s">
        <v>9</v>
      </c>
      <c r="M1743" t="s">
        <v>4015</v>
      </c>
      <c r="N1743" s="10" t="str">
        <f>VLOOKUP(tblSalaries[[#This Row],[Years of Experience]],Table3[#Data],2,FALSE)</f>
        <v>Missing</v>
      </c>
      <c r="O1743" s="10">
        <f>VLOOKUP(tblSalaries[[#This Row],[How many hours of a day you work on Excel]],Table8[#Data],2,FALSE)</f>
        <v>5</v>
      </c>
    </row>
    <row r="1744" spans="2:15" ht="15" customHeight="1" x14ac:dyDescent="0.2">
      <c r="B1744" t="s">
        <v>2066</v>
      </c>
      <c r="C1744" s="1">
        <v>41054.292268518519</v>
      </c>
      <c r="D1744" s="4">
        <v>41000</v>
      </c>
      <c r="E1744">
        <v>41000</v>
      </c>
      <c r="F1744" t="s">
        <v>6</v>
      </c>
      <c r="G1744" s="10">
        <f>tblSalaries[[#This Row],[clean Salary (in local currency)]]*VLOOKUP(tblSalaries[[#This Row],[Currency]],tblXrate[#Data],2,FALSE)/1000</f>
        <v>41</v>
      </c>
      <c r="H1744" t="s">
        <v>67</v>
      </c>
      <c r="I1744" t="s">
        <v>67</v>
      </c>
      <c r="J1744" t="s">
        <v>15</v>
      </c>
      <c r="K1744" s="10" t="str">
        <f>VLOOKUP(tblSalaries[[#This Row],[Where do you work]],tblCountries[[Actual]:[Mapping2]],3,FALSE)</f>
        <v>USA</v>
      </c>
      <c r="L1744" t="s">
        <v>9</v>
      </c>
      <c r="M1744" t="s">
        <v>4015</v>
      </c>
      <c r="N1744" s="10" t="str">
        <f>VLOOKUP(tblSalaries[[#This Row],[Years of Experience]],Table3[#Data],2,FALSE)</f>
        <v>Missing</v>
      </c>
      <c r="O1744" s="10">
        <f>VLOOKUP(tblSalaries[[#This Row],[How many hours of a day you work on Excel]],Table8[#Data],2,FALSE)</f>
        <v>5</v>
      </c>
    </row>
    <row r="1745" spans="2:15" ht="15" customHeight="1" x14ac:dyDescent="0.2">
      <c r="B1745" t="s">
        <v>2314</v>
      </c>
      <c r="C1745" s="1">
        <v>41055.05908564815</v>
      </c>
      <c r="D1745" s="4">
        <v>41000</v>
      </c>
      <c r="E1745">
        <v>41000</v>
      </c>
      <c r="F1745" t="s">
        <v>6</v>
      </c>
      <c r="G1745" s="10">
        <f>tblSalaries[[#This Row],[clean Salary (in local currency)]]*VLOOKUP(tblSalaries[[#This Row],[Currency]],tblXrate[#Data],2,FALSE)/1000</f>
        <v>41</v>
      </c>
      <c r="H1745" t="s">
        <v>386</v>
      </c>
      <c r="I1745" t="s">
        <v>20</v>
      </c>
      <c r="J1745" t="s">
        <v>15</v>
      </c>
      <c r="K1745" s="10" t="str">
        <f>VLOOKUP(tblSalaries[[#This Row],[Where do you work]],tblCountries[[Actual]:[Mapping2]],3,FALSE)</f>
        <v>USA</v>
      </c>
      <c r="L1745" t="s">
        <v>9</v>
      </c>
      <c r="M1745" t="s">
        <v>4015</v>
      </c>
      <c r="N1745" s="10" t="str">
        <f>VLOOKUP(tblSalaries[[#This Row],[Years of Experience]],Table3[#Data],2,FALSE)</f>
        <v>Missing</v>
      </c>
      <c r="O1745" s="10">
        <f>VLOOKUP(tblSalaries[[#This Row],[How many hours of a day you work on Excel]],Table8[#Data],2,FALSE)</f>
        <v>5</v>
      </c>
    </row>
    <row r="1746" spans="2:15" ht="15" customHeight="1" x14ac:dyDescent="0.2">
      <c r="B1746" t="s">
        <v>2129</v>
      </c>
      <c r="C1746" s="1">
        <v>41055.029143518521</v>
      </c>
      <c r="D1746" s="4">
        <v>2300000</v>
      </c>
      <c r="E1746">
        <v>2300000</v>
      </c>
      <c r="F1746" t="s">
        <v>40</v>
      </c>
      <c r="G1746" s="10">
        <f>tblSalaries[[#This Row],[clean Salary (in local currency)]]*VLOOKUP(tblSalaries[[#This Row],[Currency]],tblXrate[#Data],2,FALSE)/1000</f>
        <v>40.958208381117906</v>
      </c>
      <c r="H1746" t="s">
        <v>190</v>
      </c>
      <c r="I1746" t="s">
        <v>20</v>
      </c>
      <c r="J1746" t="s">
        <v>8</v>
      </c>
      <c r="K1746" s="10" t="str">
        <f>VLOOKUP(tblSalaries[[#This Row],[Where do you work]],tblCountries[[Actual]:[Mapping2]],3,FALSE)</f>
        <v>India</v>
      </c>
      <c r="L1746" t="s">
        <v>25</v>
      </c>
      <c r="M1746" t="s">
        <v>4015</v>
      </c>
      <c r="N1746" s="10" t="str">
        <f>VLOOKUP(tblSalaries[[#This Row],[Years of Experience]],Table3[#Data],2,FALSE)</f>
        <v>Missing</v>
      </c>
      <c r="O1746" s="10">
        <f>VLOOKUP(tblSalaries[[#This Row],[How many hours of a day you work on Excel]],Table8[#Data],2,FALSE)</f>
        <v>1.5</v>
      </c>
    </row>
    <row r="1747" spans="2:15" ht="15" customHeight="1" x14ac:dyDescent="0.2">
      <c r="B1747" t="s">
        <v>2189</v>
      </c>
      <c r="C1747" s="1">
        <v>41055.035081018519</v>
      </c>
      <c r="D1747" s="4">
        <v>40700</v>
      </c>
      <c r="E1747">
        <v>40700</v>
      </c>
      <c r="F1747" t="s">
        <v>6</v>
      </c>
      <c r="G1747" s="10">
        <f>tblSalaries[[#This Row],[clean Salary (in local currency)]]*VLOOKUP(tblSalaries[[#This Row],[Currency]],tblXrate[#Data],2,FALSE)/1000</f>
        <v>40.700000000000003</v>
      </c>
      <c r="H1747" t="s">
        <v>255</v>
      </c>
      <c r="I1747" t="s">
        <v>20</v>
      </c>
      <c r="J1747" t="s">
        <v>15</v>
      </c>
      <c r="K1747" s="10" t="str">
        <f>VLOOKUP(tblSalaries[[#This Row],[Where do you work]],tblCountries[[Actual]:[Mapping2]],3,FALSE)</f>
        <v>USA</v>
      </c>
      <c r="L1747" t="s">
        <v>25</v>
      </c>
      <c r="M1747" t="s">
        <v>4015</v>
      </c>
      <c r="N1747" s="10" t="str">
        <f>VLOOKUP(tblSalaries[[#This Row],[Years of Experience]],Table3[#Data],2,FALSE)</f>
        <v>Missing</v>
      </c>
      <c r="O1747" s="10">
        <f>VLOOKUP(tblSalaries[[#This Row],[How many hours of a day you work on Excel]],Table8[#Data],2,FALSE)</f>
        <v>1.5</v>
      </c>
    </row>
    <row r="1748" spans="2:15" ht="15" customHeight="1" x14ac:dyDescent="0.2">
      <c r="B1748" t="s">
        <v>2033</v>
      </c>
      <c r="C1748" s="1">
        <v>41054.197118055556</v>
      </c>
      <c r="D1748" s="4" t="s">
        <v>54</v>
      </c>
      <c r="E1748">
        <v>40000</v>
      </c>
      <c r="F1748" t="s">
        <v>6</v>
      </c>
      <c r="G1748" s="10">
        <f>tblSalaries[[#This Row],[clean Salary (in local currency)]]*VLOOKUP(tblSalaries[[#This Row],[Currency]],tblXrate[#Data],2,FALSE)/1000</f>
        <v>40</v>
      </c>
      <c r="H1748" t="s">
        <v>55</v>
      </c>
      <c r="I1748" t="s">
        <v>52</v>
      </c>
      <c r="J1748" t="s">
        <v>15</v>
      </c>
      <c r="K1748" s="10" t="str">
        <f>VLOOKUP(tblSalaries[[#This Row],[Where do you work]],tblCountries[[Actual]:[Mapping2]],3,FALSE)</f>
        <v>USA</v>
      </c>
      <c r="L1748" t="s">
        <v>18</v>
      </c>
      <c r="M1748" t="s">
        <v>4015</v>
      </c>
      <c r="N1748" s="10" t="str">
        <f>VLOOKUP(tblSalaries[[#This Row],[Years of Experience]],Table3[#Data],2,FALSE)</f>
        <v>Missing</v>
      </c>
      <c r="O1748" s="10">
        <f>VLOOKUP(tblSalaries[[#This Row],[How many hours of a day you work on Excel]],Table8[#Data],2,FALSE)</f>
        <v>2.5</v>
      </c>
    </row>
    <row r="1749" spans="2:15" ht="15" customHeight="1" x14ac:dyDescent="0.2">
      <c r="B1749" t="s">
        <v>2095</v>
      </c>
      <c r="C1749" s="1">
        <v>41055.027129629627</v>
      </c>
      <c r="D1749" s="4">
        <v>40000</v>
      </c>
      <c r="E1749">
        <v>40000</v>
      </c>
      <c r="F1749" t="s">
        <v>6</v>
      </c>
      <c r="G1749" s="10">
        <f>tblSalaries[[#This Row],[clean Salary (in local currency)]]*VLOOKUP(tblSalaries[[#This Row],[Currency]],tblXrate[#Data],2,FALSE)/1000</f>
        <v>40</v>
      </c>
      <c r="H1749" t="s">
        <v>147</v>
      </c>
      <c r="I1749" t="s">
        <v>20</v>
      </c>
      <c r="J1749" t="s">
        <v>15</v>
      </c>
      <c r="K1749" s="10" t="str">
        <f>VLOOKUP(tblSalaries[[#This Row],[Where do you work]],tblCountries[[Actual]:[Mapping2]],3,FALSE)</f>
        <v>USA</v>
      </c>
      <c r="L1749" t="s">
        <v>9</v>
      </c>
      <c r="M1749" t="s">
        <v>4015</v>
      </c>
      <c r="N1749" s="10" t="str">
        <f>VLOOKUP(tblSalaries[[#This Row],[Years of Experience]],Table3[#Data],2,FALSE)</f>
        <v>Missing</v>
      </c>
      <c r="O1749" s="10">
        <f>VLOOKUP(tblSalaries[[#This Row],[How many hours of a day you work on Excel]],Table8[#Data],2,FALSE)</f>
        <v>5</v>
      </c>
    </row>
    <row r="1750" spans="2:15" ht="15" customHeight="1" x14ac:dyDescent="0.2">
      <c r="B1750" t="s">
        <v>2104</v>
      </c>
      <c r="C1750" s="1">
        <v>41055.028229166666</v>
      </c>
      <c r="D1750" s="4">
        <v>40000</v>
      </c>
      <c r="E1750">
        <v>40000</v>
      </c>
      <c r="F1750" t="s">
        <v>6</v>
      </c>
      <c r="G1750" s="10">
        <f>tblSalaries[[#This Row],[clean Salary (in local currency)]]*VLOOKUP(tblSalaries[[#This Row],[Currency]],tblXrate[#Data],2,FALSE)/1000</f>
        <v>40</v>
      </c>
      <c r="H1750" t="s">
        <v>157</v>
      </c>
      <c r="I1750" t="s">
        <v>20</v>
      </c>
      <c r="J1750" t="s">
        <v>15</v>
      </c>
      <c r="K1750" s="10" t="str">
        <f>VLOOKUP(tblSalaries[[#This Row],[Where do you work]],tblCountries[[Actual]:[Mapping2]],3,FALSE)</f>
        <v>USA</v>
      </c>
      <c r="L1750" t="s">
        <v>9</v>
      </c>
      <c r="M1750" t="s">
        <v>4015</v>
      </c>
      <c r="N1750" s="10" t="str">
        <f>VLOOKUP(tblSalaries[[#This Row],[Years of Experience]],Table3[#Data],2,FALSE)</f>
        <v>Missing</v>
      </c>
      <c r="O1750" s="10">
        <f>VLOOKUP(tblSalaries[[#This Row],[How many hours of a day you work on Excel]],Table8[#Data],2,FALSE)</f>
        <v>5</v>
      </c>
    </row>
    <row r="1751" spans="2:15" ht="15" customHeight="1" x14ac:dyDescent="0.2">
      <c r="B1751" t="s">
        <v>2144</v>
      </c>
      <c r="C1751" s="1">
        <v>41055.030173611114</v>
      </c>
      <c r="D1751" s="4">
        <v>40000</v>
      </c>
      <c r="E1751">
        <v>40000</v>
      </c>
      <c r="F1751" t="s">
        <v>6</v>
      </c>
      <c r="G1751" s="10">
        <f>tblSalaries[[#This Row],[clean Salary (in local currency)]]*VLOOKUP(tblSalaries[[#This Row],[Currency]],tblXrate[#Data],2,FALSE)/1000</f>
        <v>40</v>
      </c>
      <c r="H1751" t="s">
        <v>207</v>
      </c>
      <c r="I1751" t="s">
        <v>20</v>
      </c>
      <c r="J1751" t="s">
        <v>15</v>
      </c>
      <c r="K1751" s="10" t="str">
        <f>VLOOKUP(tblSalaries[[#This Row],[Where do you work]],tblCountries[[Actual]:[Mapping2]],3,FALSE)</f>
        <v>USA</v>
      </c>
      <c r="L1751" t="s">
        <v>9</v>
      </c>
      <c r="M1751" t="s">
        <v>4015</v>
      </c>
      <c r="N1751" s="10" t="str">
        <f>VLOOKUP(tblSalaries[[#This Row],[Years of Experience]],Table3[#Data],2,FALSE)</f>
        <v>Missing</v>
      </c>
      <c r="O1751" s="10">
        <f>VLOOKUP(tblSalaries[[#This Row],[How many hours of a day you work on Excel]],Table8[#Data],2,FALSE)</f>
        <v>5</v>
      </c>
    </row>
    <row r="1752" spans="2:15" ht="15" customHeight="1" x14ac:dyDescent="0.2">
      <c r="B1752" t="s">
        <v>2190</v>
      </c>
      <c r="C1752" s="1">
        <v>41055.035092592596</v>
      </c>
      <c r="D1752" s="4">
        <v>40000</v>
      </c>
      <c r="E1752">
        <v>40000</v>
      </c>
      <c r="F1752" t="s">
        <v>6</v>
      </c>
      <c r="G1752" s="10">
        <f>tblSalaries[[#This Row],[clean Salary (in local currency)]]*VLOOKUP(tblSalaries[[#This Row],[Currency]],tblXrate[#Data],2,FALSE)/1000</f>
        <v>40</v>
      </c>
      <c r="H1752" t="s">
        <v>256</v>
      </c>
      <c r="I1752" t="s">
        <v>20</v>
      </c>
      <c r="J1752" t="s">
        <v>15</v>
      </c>
      <c r="K1752" s="10" t="str">
        <f>VLOOKUP(tblSalaries[[#This Row],[Where do you work]],tblCountries[[Actual]:[Mapping2]],3,FALSE)</f>
        <v>USA</v>
      </c>
      <c r="L1752" t="s">
        <v>9</v>
      </c>
      <c r="M1752" t="s">
        <v>4015</v>
      </c>
      <c r="N1752" s="10" t="str">
        <f>VLOOKUP(tblSalaries[[#This Row],[Years of Experience]],Table3[#Data],2,FALSE)</f>
        <v>Missing</v>
      </c>
      <c r="O1752" s="10">
        <f>VLOOKUP(tblSalaries[[#This Row],[How many hours of a day you work on Excel]],Table8[#Data],2,FALSE)</f>
        <v>5</v>
      </c>
    </row>
    <row r="1753" spans="2:15" ht="15" customHeight="1" x14ac:dyDescent="0.2">
      <c r="B1753" t="s">
        <v>2274</v>
      </c>
      <c r="C1753" s="1">
        <v>41055.048564814817</v>
      </c>
      <c r="D1753" s="4">
        <v>40000</v>
      </c>
      <c r="E1753">
        <v>40000</v>
      </c>
      <c r="F1753" t="s">
        <v>6</v>
      </c>
      <c r="G1753" s="10">
        <f>tblSalaries[[#This Row],[clean Salary (in local currency)]]*VLOOKUP(tblSalaries[[#This Row],[Currency]],tblXrate[#Data],2,FALSE)/1000</f>
        <v>40</v>
      </c>
      <c r="H1753" t="s">
        <v>343</v>
      </c>
      <c r="I1753" t="s">
        <v>20</v>
      </c>
      <c r="J1753" t="s">
        <v>15</v>
      </c>
      <c r="K1753" s="10" t="str">
        <f>VLOOKUP(tblSalaries[[#This Row],[Where do you work]],tblCountries[[Actual]:[Mapping2]],3,FALSE)</f>
        <v>USA</v>
      </c>
      <c r="L1753" t="s">
        <v>9</v>
      </c>
      <c r="M1753" t="s">
        <v>4015</v>
      </c>
      <c r="N1753" s="10" t="str">
        <f>VLOOKUP(tblSalaries[[#This Row],[Years of Experience]],Table3[#Data],2,FALSE)</f>
        <v>Missing</v>
      </c>
      <c r="O1753" s="10">
        <f>VLOOKUP(tblSalaries[[#This Row],[How many hours of a day you work on Excel]],Table8[#Data],2,FALSE)</f>
        <v>5</v>
      </c>
    </row>
    <row r="1754" spans="2:15" ht="15" customHeight="1" x14ac:dyDescent="0.2">
      <c r="B1754" t="s">
        <v>2312</v>
      </c>
      <c r="C1754" s="1">
        <v>41055.058298611111</v>
      </c>
      <c r="D1754" s="4">
        <v>40000</v>
      </c>
      <c r="E1754">
        <v>40000</v>
      </c>
      <c r="F1754" t="s">
        <v>6</v>
      </c>
      <c r="G1754" s="10">
        <f>tblSalaries[[#This Row],[clean Salary (in local currency)]]*VLOOKUP(tblSalaries[[#This Row],[Currency]],tblXrate[#Data],2,FALSE)/1000</f>
        <v>40</v>
      </c>
      <c r="H1754" t="s">
        <v>383</v>
      </c>
      <c r="I1754" t="s">
        <v>52</v>
      </c>
      <c r="J1754" t="s">
        <v>15</v>
      </c>
      <c r="K1754" s="10" t="str">
        <f>VLOOKUP(tblSalaries[[#This Row],[Where do you work]],tblCountries[[Actual]:[Mapping2]],3,FALSE)</f>
        <v>USA</v>
      </c>
      <c r="L1754" t="s">
        <v>9</v>
      </c>
      <c r="M1754" t="s">
        <v>4015</v>
      </c>
      <c r="N1754" s="10" t="str">
        <f>VLOOKUP(tblSalaries[[#This Row],[Years of Experience]],Table3[#Data],2,FALSE)</f>
        <v>Missing</v>
      </c>
      <c r="O1754" s="10">
        <f>VLOOKUP(tblSalaries[[#This Row],[How many hours of a day you work on Excel]],Table8[#Data],2,FALSE)</f>
        <v>5</v>
      </c>
    </row>
    <row r="1755" spans="2:15" ht="15" customHeight="1" x14ac:dyDescent="0.2">
      <c r="B1755" t="s">
        <v>2324</v>
      </c>
      <c r="C1755" s="1">
        <v>41055.061018518521</v>
      </c>
      <c r="D1755" s="4">
        <v>40000</v>
      </c>
      <c r="E1755">
        <v>40000</v>
      </c>
      <c r="F1755" t="s">
        <v>6</v>
      </c>
      <c r="G1755" s="10">
        <f>tblSalaries[[#This Row],[clean Salary (in local currency)]]*VLOOKUP(tblSalaries[[#This Row],[Currency]],tblXrate[#Data],2,FALSE)/1000</f>
        <v>40</v>
      </c>
      <c r="H1755" t="s">
        <v>396</v>
      </c>
      <c r="I1755" t="s">
        <v>52</v>
      </c>
      <c r="J1755" t="s">
        <v>38</v>
      </c>
      <c r="K1755" s="10" t="str">
        <f>VLOOKUP(tblSalaries[[#This Row],[Where do you work]],tblCountries[[Actual]:[Mapping2]],3,FALSE)</f>
        <v>EU</v>
      </c>
      <c r="L1755" t="s">
        <v>9</v>
      </c>
      <c r="M1755" t="s">
        <v>4015</v>
      </c>
      <c r="N1755" s="10" t="str">
        <f>VLOOKUP(tblSalaries[[#This Row],[Years of Experience]],Table3[#Data],2,FALSE)</f>
        <v>Missing</v>
      </c>
      <c r="O1755" s="10">
        <f>VLOOKUP(tblSalaries[[#This Row],[How many hours of a day you work on Excel]],Table8[#Data],2,FALSE)</f>
        <v>5</v>
      </c>
    </row>
    <row r="1756" spans="2:15" ht="15" customHeight="1" x14ac:dyDescent="0.2">
      <c r="B1756" t="s">
        <v>2401</v>
      </c>
      <c r="C1756" s="1">
        <v>41055.087476851855</v>
      </c>
      <c r="D1756" s="4">
        <v>40000</v>
      </c>
      <c r="E1756">
        <v>40000</v>
      </c>
      <c r="F1756" t="s">
        <v>6</v>
      </c>
      <c r="G1756" s="10">
        <f>tblSalaries[[#This Row],[clean Salary (in local currency)]]*VLOOKUP(tblSalaries[[#This Row],[Currency]],tblXrate[#Data],2,FALSE)/1000</f>
        <v>40</v>
      </c>
      <c r="H1756" t="s">
        <v>487</v>
      </c>
      <c r="I1756" t="s">
        <v>52</v>
      </c>
      <c r="J1756" t="s">
        <v>15</v>
      </c>
      <c r="K1756" s="10" t="str">
        <f>VLOOKUP(tblSalaries[[#This Row],[Where do you work]],tblCountries[[Actual]:[Mapping2]],3,FALSE)</f>
        <v>USA</v>
      </c>
      <c r="L1756" t="s">
        <v>18</v>
      </c>
      <c r="M1756" t="s">
        <v>4015</v>
      </c>
      <c r="N1756" s="10" t="str">
        <f>VLOOKUP(tblSalaries[[#This Row],[Years of Experience]],Table3[#Data],2,FALSE)</f>
        <v>Missing</v>
      </c>
      <c r="O1756" s="10">
        <f>VLOOKUP(tblSalaries[[#This Row],[How many hours of a day you work on Excel]],Table8[#Data],2,FALSE)</f>
        <v>2.5</v>
      </c>
    </row>
    <row r="1757" spans="2:15" ht="15" customHeight="1" x14ac:dyDescent="0.2">
      <c r="B1757" t="s">
        <v>2493</v>
      </c>
      <c r="C1757" s="1">
        <v>41055.153078703705</v>
      </c>
      <c r="D1757" s="4">
        <v>40000</v>
      </c>
      <c r="E1757">
        <v>40000</v>
      </c>
      <c r="F1757" t="s">
        <v>6</v>
      </c>
      <c r="G1757" s="10">
        <f>tblSalaries[[#This Row],[clean Salary (in local currency)]]*VLOOKUP(tblSalaries[[#This Row],[Currency]],tblXrate[#Data],2,FALSE)/1000</f>
        <v>40</v>
      </c>
      <c r="H1757" t="s">
        <v>595</v>
      </c>
      <c r="I1757" t="s">
        <v>20</v>
      </c>
      <c r="J1757" t="s">
        <v>15</v>
      </c>
      <c r="K1757" s="10" t="str">
        <f>VLOOKUP(tblSalaries[[#This Row],[Where do you work]],tblCountries[[Actual]:[Mapping2]],3,FALSE)</f>
        <v>USA</v>
      </c>
      <c r="L1757" t="s">
        <v>18</v>
      </c>
      <c r="M1757" t="s">
        <v>4015</v>
      </c>
      <c r="N1757" s="10" t="str">
        <f>VLOOKUP(tblSalaries[[#This Row],[Years of Experience]],Table3[#Data],2,FALSE)</f>
        <v>Missing</v>
      </c>
      <c r="O1757" s="10">
        <f>VLOOKUP(tblSalaries[[#This Row],[How many hours of a day you work on Excel]],Table8[#Data],2,FALSE)</f>
        <v>2.5</v>
      </c>
    </row>
    <row r="1758" spans="2:15" ht="15" customHeight="1" x14ac:dyDescent="0.2">
      <c r="B1758" t="s">
        <v>2464</v>
      </c>
      <c r="C1758" s="1">
        <v>41055.130879629629</v>
      </c>
      <c r="D1758" s="4">
        <v>25000</v>
      </c>
      <c r="E1758">
        <v>25000</v>
      </c>
      <c r="F1758" t="s">
        <v>69</v>
      </c>
      <c r="G1758" s="10">
        <f>tblSalaries[[#This Row],[clean Salary (in local currency)]]*VLOOKUP(tblSalaries[[#This Row],[Currency]],tblXrate[#Data],2,FALSE)/1000</f>
        <v>39.404456801682102</v>
      </c>
      <c r="H1758" t="s">
        <v>20</v>
      </c>
      <c r="I1758" t="s">
        <v>20</v>
      </c>
      <c r="J1758" t="s">
        <v>71</v>
      </c>
      <c r="K1758" s="10" t="str">
        <f>VLOOKUP(tblSalaries[[#This Row],[Where do you work]],tblCountries[[Actual]:[Mapping2]],3,FALSE)</f>
        <v>UK</v>
      </c>
      <c r="L1758" t="s">
        <v>9</v>
      </c>
      <c r="M1758" t="s">
        <v>4015</v>
      </c>
      <c r="N1758" s="10" t="str">
        <f>VLOOKUP(tblSalaries[[#This Row],[Years of Experience]],Table3[#Data],2,FALSE)</f>
        <v>Missing</v>
      </c>
      <c r="O1758" s="10">
        <f>VLOOKUP(tblSalaries[[#This Row],[How many hours of a day you work on Excel]],Table8[#Data],2,FALSE)</f>
        <v>5</v>
      </c>
    </row>
    <row r="1759" spans="2:15" ht="15" customHeight="1" x14ac:dyDescent="0.2">
      <c r="B1759" t="s">
        <v>2065</v>
      </c>
      <c r="C1759" s="1">
        <v>41054.290185185186</v>
      </c>
      <c r="D1759" s="4">
        <v>38000</v>
      </c>
      <c r="E1759">
        <v>38000</v>
      </c>
      <c r="F1759" t="s">
        <v>6</v>
      </c>
      <c r="G1759" s="10">
        <f>tblSalaries[[#This Row],[clean Salary (in local currency)]]*VLOOKUP(tblSalaries[[#This Row],[Currency]],tblXrate[#Data],2,FALSE)/1000</f>
        <v>38</v>
      </c>
      <c r="H1759" t="s">
        <v>72</v>
      </c>
      <c r="I1759" t="s">
        <v>20</v>
      </c>
      <c r="J1759" t="s">
        <v>15</v>
      </c>
      <c r="K1759" s="10" t="str">
        <f>VLOOKUP(tblSalaries[[#This Row],[Where do you work]],tblCountries[[Actual]:[Mapping2]],3,FALSE)</f>
        <v>USA</v>
      </c>
      <c r="L1759" t="s">
        <v>9</v>
      </c>
      <c r="M1759" t="s">
        <v>4015</v>
      </c>
      <c r="N1759" s="10" t="str">
        <f>VLOOKUP(tblSalaries[[#This Row],[Years of Experience]],Table3[#Data],2,FALSE)</f>
        <v>Missing</v>
      </c>
      <c r="O1759" s="10">
        <f>VLOOKUP(tblSalaries[[#This Row],[How many hours of a day you work on Excel]],Table8[#Data],2,FALSE)</f>
        <v>5</v>
      </c>
    </row>
    <row r="1760" spans="2:15" ht="15" customHeight="1" x14ac:dyDescent="0.2">
      <c r="B1760" t="s">
        <v>2098</v>
      </c>
      <c r="C1760" s="1">
        <v>41055.02752314815</v>
      </c>
      <c r="D1760" s="4">
        <v>36000</v>
      </c>
      <c r="E1760">
        <v>36000</v>
      </c>
      <c r="F1760" t="s">
        <v>6</v>
      </c>
      <c r="G1760" s="10">
        <f>tblSalaries[[#This Row],[clean Salary (in local currency)]]*VLOOKUP(tblSalaries[[#This Row],[Currency]],tblXrate[#Data],2,FALSE)/1000</f>
        <v>36</v>
      </c>
      <c r="H1760" t="s">
        <v>150</v>
      </c>
      <c r="I1760" t="s">
        <v>52</v>
      </c>
      <c r="J1760" t="s">
        <v>15</v>
      </c>
      <c r="K1760" s="10" t="str">
        <f>VLOOKUP(tblSalaries[[#This Row],[Where do you work]],tblCountries[[Actual]:[Mapping2]],3,FALSE)</f>
        <v>USA</v>
      </c>
      <c r="L1760" t="s">
        <v>18</v>
      </c>
      <c r="M1760" t="s">
        <v>4015</v>
      </c>
      <c r="N1760" s="10" t="str">
        <f>VLOOKUP(tblSalaries[[#This Row],[Years of Experience]],Table3[#Data],2,FALSE)</f>
        <v>Missing</v>
      </c>
      <c r="O1760" s="10">
        <f>VLOOKUP(tblSalaries[[#This Row],[How many hours of a day you work on Excel]],Table8[#Data],2,FALSE)</f>
        <v>2.5</v>
      </c>
    </row>
    <row r="1761" spans="2:15" ht="15" customHeight="1" x14ac:dyDescent="0.2">
      <c r="B1761" t="s">
        <v>2112</v>
      </c>
      <c r="C1761" s="1">
        <v>41055.028437499997</v>
      </c>
      <c r="D1761" s="4">
        <v>36000</v>
      </c>
      <c r="E1761">
        <v>36000</v>
      </c>
      <c r="F1761" t="s">
        <v>6</v>
      </c>
      <c r="G1761" s="10">
        <f>tblSalaries[[#This Row],[clean Salary (in local currency)]]*VLOOKUP(tblSalaries[[#This Row],[Currency]],tblXrate[#Data],2,FALSE)/1000</f>
        <v>36</v>
      </c>
      <c r="H1761" t="s">
        <v>20</v>
      </c>
      <c r="I1761" t="s">
        <v>20</v>
      </c>
      <c r="J1761" t="s">
        <v>15</v>
      </c>
      <c r="K1761" s="10" t="str">
        <f>VLOOKUP(tblSalaries[[#This Row],[Where do you work]],tblCountries[[Actual]:[Mapping2]],3,FALSE)</f>
        <v>USA</v>
      </c>
      <c r="L1761" t="s">
        <v>9</v>
      </c>
      <c r="M1761" t="s">
        <v>4015</v>
      </c>
      <c r="N1761" s="10" t="str">
        <f>VLOOKUP(tblSalaries[[#This Row],[Years of Experience]],Table3[#Data],2,FALSE)</f>
        <v>Missing</v>
      </c>
      <c r="O1761" s="10">
        <f>VLOOKUP(tblSalaries[[#This Row],[How many hours of a day you work on Excel]],Table8[#Data],2,FALSE)</f>
        <v>5</v>
      </c>
    </row>
    <row r="1762" spans="2:15" ht="15" customHeight="1" x14ac:dyDescent="0.2">
      <c r="B1762" t="s">
        <v>2134</v>
      </c>
      <c r="C1762" s="1">
        <v>41055.029537037037</v>
      </c>
      <c r="D1762" s="4" t="s">
        <v>195</v>
      </c>
      <c r="E1762">
        <v>36000</v>
      </c>
      <c r="F1762" t="s">
        <v>6</v>
      </c>
      <c r="G1762" s="10">
        <f>tblSalaries[[#This Row],[clean Salary (in local currency)]]*VLOOKUP(tblSalaries[[#This Row],[Currency]],tblXrate[#Data],2,FALSE)/1000</f>
        <v>36</v>
      </c>
      <c r="H1762" t="s">
        <v>196</v>
      </c>
      <c r="I1762" t="s">
        <v>310</v>
      </c>
      <c r="J1762" t="s">
        <v>197</v>
      </c>
      <c r="K1762" s="10" t="str">
        <f>VLOOKUP(tblSalaries[[#This Row],[Where do you work]],tblCountries[[Actual]:[Mapping2]],3,FALSE)</f>
        <v>Middle East</v>
      </c>
      <c r="L1762" t="s">
        <v>9</v>
      </c>
      <c r="M1762" t="s">
        <v>4015</v>
      </c>
      <c r="N1762" s="10" t="str">
        <f>VLOOKUP(tblSalaries[[#This Row],[Years of Experience]],Table3[#Data],2,FALSE)</f>
        <v>Missing</v>
      </c>
      <c r="O1762" s="10">
        <f>VLOOKUP(tblSalaries[[#This Row],[How many hours of a day you work on Excel]],Table8[#Data],2,FALSE)</f>
        <v>5</v>
      </c>
    </row>
    <row r="1763" spans="2:15" ht="15" customHeight="1" x14ac:dyDescent="0.2">
      <c r="B1763" t="s">
        <v>2286</v>
      </c>
      <c r="C1763" s="1">
        <v>41055.052222222221</v>
      </c>
      <c r="D1763" s="4" t="s">
        <v>352</v>
      </c>
      <c r="E1763">
        <v>36000</v>
      </c>
      <c r="F1763" t="s">
        <v>6</v>
      </c>
      <c r="G1763" s="10">
        <f>tblSalaries[[#This Row],[clean Salary (in local currency)]]*VLOOKUP(tblSalaries[[#This Row],[Currency]],tblXrate[#Data],2,FALSE)/1000</f>
        <v>36</v>
      </c>
      <c r="H1763" t="s">
        <v>353</v>
      </c>
      <c r="I1763" t="s">
        <v>67</v>
      </c>
      <c r="J1763" t="s">
        <v>65</v>
      </c>
      <c r="K1763" s="10" t="str">
        <f>VLOOKUP(tblSalaries[[#This Row],[Where do you work]],tblCountries[[Actual]:[Mapping2]],3,FALSE)</f>
        <v>Russia &amp; CEE</v>
      </c>
      <c r="L1763" t="s">
        <v>9</v>
      </c>
      <c r="M1763" t="s">
        <v>4015</v>
      </c>
      <c r="N1763" s="10" t="str">
        <f>VLOOKUP(tblSalaries[[#This Row],[Years of Experience]],Table3[#Data],2,FALSE)</f>
        <v>Missing</v>
      </c>
      <c r="O1763" s="10">
        <f>VLOOKUP(tblSalaries[[#This Row],[How many hours of a day you work on Excel]],Table8[#Data],2,FALSE)</f>
        <v>5</v>
      </c>
    </row>
    <row r="1764" spans="2:15" ht="15" customHeight="1" x14ac:dyDescent="0.2">
      <c r="B1764" t="s">
        <v>2156</v>
      </c>
      <c r="C1764" s="1">
        <v>41055.031018518515</v>
      </c>
      <c r="D1764" s="4">
        <v>35000</v>
      </c>
      <c r="E1764">
        <v>35000</v>
      </c>
      <c r="F1764" t="s">
        <v>6</v>
      </c>
      <c r="G1764" s="10">
        <f>tblSalaries[[#This Row],[clean Salary (in local currency)]]*VLOOKUP(tblSalaries[[#This Row],[Currency]],tblXrate[#Data],2,FALSE)/1000</f>
        <v>35</v>
      </c>
      <c r="H1764" t="s">
        <v>220</v>
      </c>
      <c r="I1764" t="s">
        <v>52</v>
      </c>
      <c r="J1764" t="s">
        <v>15</v>
      </c>
      <c r="K1764" s="10" t="str">
        <f>VLOOKUP(tblSalaries[[#This Row],[Where do you work]],tblCountries[[Actual]:[Mapping2]],3,FALSE)</f>
        <v>USA</v>
      </c>
      <c r="L1764" t="s">
        <v>18</v>
      </c>
      <c r="M1764" t="s">
        <v>4015</v>
      </c>
      <c r="N1764" s="10" t="str">
        <f>VLOOKUP(tblSalaries[[#This Row],[Years of Experience]],Table3[#Data],2,FALSE)</f>
        <v>Missing</v>
      </c>
      <c r="O1764" s="10">
        <f>VLOOKUP(tblSalaries[[#This Row],[How many hours of a day you work on Excel]],Table8[#Data],2,FALSE)</f>
        <v>2.5</v>
      </c>
    </row>
    <row r="1765" spans="2:15" ht="15" customHeight="1" x14ac:dyDescent="0.2">
      <c r="B1765" t="s">
        <v>2416</v>
      </c>
      <c r="C1765" s="1">
        <v>41055.095150462963</v>
      </c>
      <c r="D1765" s="4">
        <v>35000</v>
      </c>
      <c r="E1765">
        <v>35000</v>
      </c>
      <c r="F1765" t="s">
        <v>6</v>
      </c>
      <c r="G1765" s="10">
        <f>tblSalaries[[#This Row],[clean Salary (in local currency)]]*VLOOKUP(tblSalaries[[#This Row],[Currency]],tblXrate[#Data],2,FALSE)/1000</f>
        <v>35</v>
      </c>
      <c r="H1765" t="s">
        <v>503</v>
      </c>
      <c r="I1765" t="s">
        <v>20</v>
      </c>
      <c r="J1765" t="s">
        <v>65</v>
      </c>
      <c r="K1765" s="10" t="str">
        <f>VLOOKUP(tblSalaries[[#This Row],[Where do you work]],tblCountries[[Actual]:[Mapping2]],3,FALSE)</f>
        <v>Russia &amp; CEE</v>
      </c>
      <c r="L1765" t="s">
        <v>9</v>
      </c>
      <c r="M1765" t="s">
        <v>4015</v>
      </c>
      <c r="N1765" s="10" t="str">
        <f>VLOOKUP(tblSalaries[[#This Row],[Years of Experience]],Table3[#Data],2,FALSE)</f>
        <v>Missing</v>
      </c>
      <c r="O1765" s="10">
        <f>VLOOKUP(tblSalaries[[#This Row],[How many hours of a day you work on Excel]],Table8[#Data],2,FALSE)</f>
        <v>5</v>
      </c>
    </row>
    <row r="1766" spans="2:15" ht="15" customHeight="1" x14ac:dyDescent="0.2">
      <c r="B1766" t="s">
        <v>2555</v>
      </c>
      <c r="C1766" s="1">
        <v>41055.243356481478</v>
      </c>
      <c r="D1766" s="4">
        <v>35000</v>
      </c>
      <c r="E1766">
        <v>35000</v>
      </c>
      <c r="F1766" t="s">
        <v>6</v>
      </c>
      <c r="G1766" s="10">
        <f>tblSalaries[[#This Row],[clean Salary (in local currency)]]*VLOOKUP(tblSalaries[[#This Row],[Currency]],tblXrate[#Data],2,FALSE)/1000</f>
        <v>35</v>
      </c>
      <c r="H1766" t="s">
        <v>20</v>
      </c>
      <c r="I1766" t="s">
        <v>20</v>
      </c>
      <c r="J1766" t="s">
        <v>15</v>
      </c>
      <c r="K1766" s="10" t="str">
        <f>VLOOKUP(tblSalaries[[#This Row],[Where do you work]],tblCountries[[Actual]:[Mapping2]],3,FALSE)</f>
        <v>USA</v>
      </c>
      <c r="L1766" t="s">
        <v>18</v>
      </c>
      <c r="M1766" t="s">
        <v>4015</v>
      </c>
      <c r="N1766" s="10" t="str">
        <f>VLOOKUP(tblSalaries[[#This Row],[Years of Experience]],Table3[#Data],2,FALSE)</f>
        <v>Missing</v>
      </c>
      <c r="O1766" s="10">
        <f>VLOOKUP(tblSalaries[[#This Row],[How many hours of a day you work on Excel]],Table8[#Data],2,FALSE)</f>
        <v>2.5</v>
      </c>
    </row>
    <row r="1767" spans="2:15" ht="15" customHeight="1" x14ac:dyDescent="0.2">
      <c r="B1767" t="s">
        <v>2263</v>
      </c>
      <c r="C1767" s="1">
        <v>41055.047013888892</v>
      </c>
      <c r="D1767" s="4">
        <v>1920000</v>
      </c>
      <c r="E1767">
        <v>1920000</v>
      </c>
      <c r="F1767" t="s">
        <v>40</v>
      </c>
      <c r="G1767" s="10">
        <f>tblSalaries[[#This Row],[clean Salary (in local currency)]]*VLOOKUP(tblSalaries[[#This Row],[Currency]],tblXrate[#Data],2,FALSE)/1000</f>
        <v>34.191200039889729</v>
      </c>
      <c r="H1767" t="s">
        <v>201</v>
      </c>
      <c r="I1767" t="s">
        <v>52</v>
      </c>
      <c r="J1767" t="s">
        <v>8</v>
      </c>
      <c r="K1767" s="10" t="str">
        <f>VLOOKUP(tblSalaries[[#This Row],[Where do you work]],tblCountries[[Actual]:[Mapping2]],3,FALSE)</f>
        <v>India</v>
      </c>
      <c r="L1767" t="s">
        <v>18</v>
      </c>
      <c r="M1767" t="s">
        <v>4015</v>
      </c>
      <c r="N1767" s="10" t="str">
        <f>VLOOKUP(tblSalaries[[#This Row],[Years of Experience]],Table3[#Data],2,FALSE)</f>
        <v>Missing</v>
      </c>
      <c r="O1767" s="10">
        <f>VLOOKUP(tblSalaries[[#This Row],[How many hours of a day you work on Excel]],Table8[#Data],2,FALSE)</f>
        <v>2.5</v>
      </c>
    </row>
    <row r="1768" spans="2:15" ht="15" customHeight="1" x14ac:dyDescent="0.2">
      <c r="B1768" t="s">
        <v>2404</v>
      </c>
      <c r="C1768" s="1">
        <v>41055.088518518518</v>
      </c>
      <c r="D1768" s="4">
        <v>34000</v>
      </c>
      <c r="E1768">
        <v>34000</v>
      </c>
      <c r="F1768" t="s">
        <v>6</v>
      </c>
      <c r="G1768" s="10">
        <f>tblSalaries[[#This Row],[clean Salary (in local currency)]]*VLOOKUP(tblSalaries[[#This Row],[Currency]],tblXrate[#Data],2,FALSE)/1000</f>
        <v>34</v>
      </c>
      <c r="H1768" t="s">
        <v>489</v>
      </c>
      <c r="I1768" t="s">
        <v>20</v>
      </c>
      <c r="J1768" t="s">
        <v>15</v>
      </c>
      <c r="K1768" s="10" t="str">
        <f>VLOOKUP(tblSalaries[[#This Row],[Where do you work]],tblCountries[[Actual]:[Mapping2]],3,FALSE)</f>
        <v>USA</v>
      </c>
      <c r="L1768" t="s">
        <v>9</v>
      </c>
      <c r="M1768" t="s">
        <v>4015</v>
      </c>
      <c r="N1768" s="10" t="str">
        <f>VLOOKUP(tblSalaries[[#This Row],[Years of Experience]],Table3[#Data],2,FALSE)</f>
        <v>Missing</v>
      </c>
      <c r="O1768" s="10">
        <f>VLOOKUP(tblSalaries[[#This Row],[How many hours of a day you work on Excel]],Table8[#Data],2,FALSE)</f>
        <v>5</v>
      </c>
    </row>
    <row r="1769" spans="2:15" ht="15" customHeight="1" x14ac:dyDescent="0.2">
      <c r="B1769" t="s">
        <v>2208</v>
      </c>
      <c r="C1769" s="1">
        <v>41055.03733796296</v>
      </c>
      <c r="D1769" s="4" t="s">
        <v>277</v>
      </c>
      <c r="E1769">
        <v>1800000</v>
      </c>
      <c r="F1769" t="s">
        <v>40</v>
      </c>
      <c r="G1769" s="10">
        <f>tblSalaries[[#This Row],[clean Salary (in local currency)]]*VLOOKUP(tblSalaries[[#This Row],[Currency]],tblXrate[#Data],2,FALSE)/1000</f>
        <v>32.054250037396621</v>
      </c>
      <c r="H1769" t="s">
        <v>278</v>
      </c>
      <c r="I1769" t="s">
        <v>52</v>
      </c>
      <c r="J1769" t="s">
        <v>8</v>
      </c>
      <c r="K1769" s="10" t="str">
        <f>VLOOKUP(tblSalaries[[#This Row],[Where do you work]],tblCountries[[Actual]:[Mapping2]],3,FALSE)</f>
        <v>India</v>
      </c>
      <c r="L1769" t="s">
        <v>25</v>
      </c>
      <c r="M1769" t="s">
        <v>4015</v>
      </c>
      <c r="N1769" s="10" t="str">
        <f>VLOOKUP(tblSalaries[[#This Row],[Years of Experience]],Table3[#Data],2,FALSE)</f>
        <v>Missing</v>
      </c>
      <c r="O1769" s="10">
        <f>VLOOKUP(tblSalaries[[#This Row],[How many hours of a day you work on Excel]],Table8[#Data],2,FALSE)</f>
        <v>1.5</v>
      </c>
    </row>
    <row r="1770" spans="2:15" ht="15" customHeight="1" x14ac:dyDescent="0.2">
      <c r="B1770" t="s">
        <v>2313</v>
      </c>
      <c r="C1770" s="1">
        <v>41055.058368055557</v>
      </c>
      <c r="D1770" s="4" t="s">
        <v>384</v>
      </c>
      <c r="E1770">
        <v>20000</v>
      </c>
      <c r="F1770" t="s">
        <v>69</v>
      </c>
      <c r="G1770" s="10">
        <f>tblSalaries[[#This Row],[clean Salary (in local currency)]]*VLOOKUP(tblSalaries[[#This Row],[Currency]],tblXrate[#Data],2,FALSE)/1000</f>
        <v>31.523565441345685</v>
      </c>
      <c r="H1770" t="s">
        <v>385</v>
      </c>
      <c r="I1770" t="s">
        <v>279</v>
      </c>
      <c r="J1770" t="s">
        <v>71</v>
      </c>
      <c r="K1770" s="10" t="str">
        <f>VLOOKUP(tblSalaries[[#This Row],[Where do you work]],tblCountries[[Actual]:[Mapping2]],3,FALSE)</f>
        <v>UK</v>
      </c>
      <c r="L1770" t="s">
        <v>25</v>
      </c>
      <c r="M1770" t="s">
        <v>4015</v>
      </c>
      <c r="N1770" s="10" t="str">
        <f>VLOOKUP(tblSalaries[[#This Row],[Years of Experience]],Table3[#Data],2,FALSE)</f>
        <v>Missing</v>
      </c>
      <c r="O1770" s="10">
        <f>VLOOKUP(tblSalaries[[#This Row],[How many hours of a day you work on Excel]],Table8[#Data],2,FALSE)</f>
        <v>1.5</v>
      </c>
    </row>
    <row r="1771" spans="2:15" ht="15" customHeight="1" x14ac:dyDescent="0.2">
      <c r="B1771" t="s">
        <v>2552</v>
      </c>
      <c r="C1771" s="1">
        <v>41055.241805555554</v>
      </c>
      <c r="D1771" s="4" t="s">
        <v>655</v>
      </c>
      <c r="E1771">
        <v>20000</v>
      </c>
      <c r="F1771" t="s">
        <v>69</v>
      </c>
      <c r="G1771" s="10">
        <f>tblSalaries[[#This Row],[clean Salary (in local currency)]]*VLOOKUP(tblSalaries[[#This Row],[Currency]],tblXrate[#Data],2,FALSE)/1000</f>
        <v>31.523565441345685</v>
      </c>
      <c r="H1771" t="s">
        <v>656</v>
      </c>
      <c r="I1771" t="s">
        <v>356</v>
      </c>
      <c r="J1771" t="s">
        <v>71</v>
      </c>
      <c r="K1771" s="10" t="str">
        <f>VLOOKUP(tblSalaries[[#This Row],[Where do you work]],tblCountries[[Actual]:[Mapping2]],3,FALSE)</f>
        <v>UK</v>
      </c>
      <c r="L1771" t="s">
        <v>9</v>
      </c>
      <c r="M1771" t="s">
        <v>4015</v>
      </c>
      <c r="N1771" s="10" t="str">
        <f>VLOOKUP(tblSalaries[[#This Row],[Years of Experience]],Table3[#Data],2,FALSE)</f>
        <v>Missing</v>
      </c>
      <c r="O1771" s="10">
        <f>VLOOKUP(tblSalaries[[#This Row],[How many hours of a day you work on Excel]],Table8[#Data],2,FALSE)</f>
        <v>5</v>
      </c>
    </row>
    <row r="1772" spans="2:15" ht="15" customHeight="1" x14ac:dyDescent="0.2">
      <c r="B1772" t="s">
        <v>2257</v>
      </c>
      <c r="C1772" s="1">
        <v>41055.045856481483</v>
      </c>
      <c r="D1772" s="4" t="s">
        <v>323</v>
      </c>
      <c r="E1772">
        <v>31000</v>
      </c>
      <c r="F1772" t="s">
        <v>6</v>
      </c>
      <c r="G1772" s="10">
        <f>tblSalaries[[#This Row],[clean Salary (in local currency)]]*VLOOKUP(tblSalaries[[#This Row],[Currency]],tblXrate[#Data],2,FALSE)/1000</f>
        <v>31</v>
      </c>
      <c r="H1772" t="s">
        <v>324</v>
      </c>
      <c r="I1772" t="s">
        <v>20</v>
      </c>
      <c r="J1772" t="s">
        <v>15</v>
      </c>
      <c r="K1772" s="10" t="str">
        <f>VLOOKUP(tblSalaries[[#This Row],[Where do you work]],tblCountries[[Actual]:[Mapping2]],3,FALSE)</f>
        <v>USA</v>
      </c>
      <c r="L1772" t="s">
        <v>9</v>
      </c>
      <c r="M1772" t="s">
        <v>4015</v>
      </c>
      <c r="N1772" s="10" t="str">
        <f>VLOOKUP(tblSalaries[[#This Row],[Years of Experience]],Table3[#Data],2,FALSE)</f>
        <v>Missing</v>
      </c>
      <c r="O1772" s="10">
        <f>VLOOKUP(tblSalaries[[#This Row],[How many hours of a day you work on Excel]],Table8[#Data],2,FALSE)</f>
        <v>5</v>
      </c>
    </row>
    <row r="1773" spans="2:15" ht="15" customHeight="1" x14ac:dyDescent="0.2">
      <c r="B1773" t="s">
        <v>2301</v>
      </c>
      <c r="C1773" s="1">
        <v>41055.056087962963</v>
      </c>
      <c r="D1773" s="4">
        <v>31000</v>
      </c>
      <c r="E1773">
        <v>31000</v>
      </c>
      <c r="F1773" t="s">
        <v>6</v>
      </c>
      <c r="G1773" s="10">
        <f>tblSalaries[[#This Row],[clean Salary (in local currency)]]*VLOOKUP(tblSalaries[[#This Row],[Currency]],tblXrate[#Data],2,FALSE)/1000</f>
        <v>31</v>
      </c>
      <c r="H1773" t="s">
        <v>372</v>
      </c>
      <c r="I1773" t="s">
        <v>67</v>
      </c>
      <c r="J1773" t="s">
        <v>15</v>
      </c>
      <c r="K1773" s="10" t="str">
        <f>VLOOKUP(tblSalaries[[#This Row],[Where do you work]],tblCountries[[Actual]:[Mapping2]],3,FALSE)</f>
        <v>USA</v>
      </c>
      <c r="L1773" t="s">
        <v>18</v>
      </c>
      <c r="M1773" t="s">
        <v>4015</v>
      </c>
      <c r="N1773" s="10" t="str">
        <f>VLOOKUP(tblSalaries[[#This Row],[Years of Experience]],Table3[#Data],2,FALSE)</f>
        <v>Missing</v>
      </c>
      <c r="O1773" s="10">
        <f>VLOOKUP(tblSalaries[[#This Row],[How many hours of a day you work on Excel]],Table8[#Data],2,FALSE)</f>
        <v>2.5</v>
      </c>
    </row>
    <row r="1774" spans="2:15" ht="15" customHeight="1" x14ac:dyDescent="0.2">
      <c r="B1774" t="s">
        <v>2045</v>
      </c>
      <c r="C1774" s="1">
        <v>41054.216400462959</v>
      </c>
      <c r="D1774" s="4">
        <v>30000</v>
      </c>
      <c r="E1774">
        <v>30000</v>
      </c>
      <c r="F1774" t="s">
        <v>6</v>
      </c>
      <c r="G1774" s="10">
        <f>tblSalaries[[#This Row],[clean Salary (in local currency)]]*VLOOKUP(tblSalaries[[#This Row],[Currency]],tblXrate[#Data],2,FALSE)/1000</f>
        <v>30</v>
      </c>
      <c r="H1774" t="s">
        <v>79</v>
      </c>
      <c r="I1774" t="s">
        <v>356</v>
      </c>
      <c r="J1774" t="s">
        <v>15</v>
      </c>
      <c r="K1774" s="10" t="str">
        <f>VLOOKUP(tblSalaries[[#This Row],[Where do you work]],tblCountries[[Actual]:[Mapping2]],3,FALSE)</f>
        <v>USA</v>
      </c>
      <c r="L1774" t="s">
        <v>18</v>
      </c>
      <c r="M1774" t="s">
        <v>4015</v>
      </c>
      <c r="N1774" s="10" t="str">
        <f>VLOOKUP(tblSalaries[[#This Row],[Years of Experience]],Table3[#Data],2,FALSE)</f>
        <v>Missing</v>
      </c>
      <c r="O1774" s="10">
        <f>VLOOKUP(tblSalaries[[#This Row],[How many hours of a day you work on Excel]],Table8[#Data],2,FALSE)</f>
        <v>2.5</v>
      </c>
    </row>
    <row r="1775" spans="2:15" ht="15" customHeight="1" x14ac:dyDescent="0.2">
      <c r="B1775" t="s">
        <v>2402</v>
      </c>
      <c r="C1775" s="1">
        <v>41055.087939814817</v>
      </c>
      <c r="D1775" s="4">
        <v>30000</v>
      </c>
      <c r="E1775">
        <v>30000</v>
      </c>
      <c r="F1775" t="s">
        <v>6</v>
      </c>
      <c r="G1775" s="10">
        <f>tblSalaries[[#This Row],[clean Salary (in local currency)]]*VLOOKUP(tblSalaries[[#This Row],[Currency]],tblXrate[#Data],2,FALSE)/1000</f>
        <v>30</v>
      </c>
      <c r="H1775" t="s">
        <v>452</v>
      </c>
      <c r="I1775" t="s">
        <v>4001</v>
      </c>
      <c r="J1775" t="s">
        <v>8</v>
      </c>
      <c r="K1775" s="10" t="str">
        <f>VLOOKUP(tblSalaries[[#This Row],[Where do you work]],tblCountries[[Actual]:[Mapping2]],3,FALSE)</f>
        <v>India</v>
      </c>
      <c r="L1775" t="s">
        <v>18</v>
      </c>
      <c r="M1775" t="s">
        <v>4015</v>
      </c>
      <c r="N1775" s="10" t="str">
        <f>VLOOKUP(tblSalaries[[#This Row],[Years of Experience]],Table3[#Data],2,FALSE)</f>
        <v>Missing</v>
      </c>
      <c r="O1775" s="10">
        <f>VLOOKUP(tblSalaries[[#This Row],[How many hours of a day you work on Excel]],Table8[#Data],2,FALSE)</f>
        <v>2.5</v>
      </c>
    </row>
    <row r="1776" spans="2:15" ht="15" customHeight="1" x14ac:dyDescent="0.2">
      <c r="B1776" t="s">
        <v>2428</v>
      </c>
      <c r="C1776" s="1">
        <v>41055.102662037039</v>
      </c>
      <c r="D1776" s="4" t="s">
        <v>518</v>
      </c>
      <c r="E1776">
        <v>30000</v>
      </c>
      <c r="F1776" t="s">
        <v>6</v>
      </c>
      <c r="G1776" s="10">
        <f>tblSalaries[[#This Row],[clean Salary (in local currency)]]*VLOOKUP(tblSalaries[[#This Row],[Currency]],tblXrate[#Data],2,FALSE)/1000</f>
        <v>30</v>
      </c>
      <c r="H1776" t="s">
        <v>519</v>
      </c>
      <c r="I1776" t="s">
        <v>52</v>
      </c>
      <c r="J1776" t="s">
        <v>15</v>
      </c>
      <c r="K1776" s="10" t="str">
        <f>VLOOKUP(tblSalaries[[#This Row],[Where do you work]],tblCountries[[Actual]:[Mapping2]],3,FALSE)</f>
        <v>USA</v>
      </c>
      <c r="L1776" t="s">
        <v>18</v>
      </c>
      <c r="M1776" t="s">
        <v>4015</v>
      </c>
      <c r="N1776" s="10" t="str">
        <f>VLOOKUP(tblSalaries[[#This Row],[Years of Experience]],Table3[#Data],2,FALSE)</f>
        <v>Missing</v>
      </c>
      <c r="O1776" s="10">
        <f>VLOOKUP(tblSalaries[[#This Row],[How many hours of a day you work on Excel]],Table8[#Data],2,FALSE)</f>
        <v>2.5</v>
      </c>
    </row>
    <row r="1777" spans="2:15" ht="15" customHeight="1" x14ac:dyDescent="0.2">
      <c r="B1777" t="s">
        <v>2429</v>
      </c>
      <c r="C1777" s="1">
        <v>41055.103900462964</v>
      </c>
      <c r="D1777" s="4" t="s">
        <v>520</v>
      </c>
      <c r="E1777">
        <v>30000</v>
      </c>
      <c r="F1777" t="s">
        <v>6</v>
      </c>
      <c r="G1777" s="10">
        <f>tblSalaries[[#This Row],[clean Salary (in local currency)]]*VLOOKUP(tblSalaries[[#This Row],[Currency]],tblXrate[#Data],2,FALSE)/1000</f>
        <v>30</v>
      </c>
      <c r="H1777" t="s">
        <v>521</v>
      </c>
      <c r="I1777" t="s">
        <v>3999</v>
      </c>
      <c r="J1777" t="s">
        <v>73</v>
      </c>
      <c r="K1777" s="10" t="str">
        <f>VLOOKUP(tblSalaries[[#This Row],[Where do you work]],tblCountries[[Actual]:[Mapping2]],3,FALSE)</f>
        <v>EU</v>
      </c>
      <c r="L1777" t="s">
        <v>25</v>
      </c>
      <c r="M1777" t="s">
        <v>4015</v>
      </c>
      <c r="N1777" s="10" t="str">
        <f>VLOOKUP(tblSalaries[[#This Row],[Years of Experience]],Table3[#Data],2,FALSE)</f>
        <v>Missing</v>
      </c>
      <c r="O1777" s="10">
        <f>VLOOKUP(tblSalaries[[#This Row],[How many hours of a day you work on Excel]],Table8[#Data],2,FALSE)</f>
        <v>1.5</v>
      </c>
    </row>
    <row r="1778" spans="2:15" ht="15" customHeight="1" x14ac:dyDescent="0.2">
      <c r="B1778" t="s">
        <v>2477</v>
      </c>
      <c r="C1778" s="1">
        <v>41055.138194444444</v>
      </c>
      <c r="D1778" s="4">
        <v>30000</v>
      </c>
      <c r="E1778">
        <v>30000</v>
      </c>
      <c r="F1778" t="s">
        <v>6</v>
      </c>
      <c r="G1778" s="10">
        <f>tblSalaries[[#This Row],[clean Salary (in local currency)]]*VLOOKUP(tblSalaries[[#This Row],[Currency]],tblXrate[#Data],2,FALSE)/1000</f>
        <v>30</v>
      </c>
      <c r="H1778" t="s">
        <v>576</v>
      </c>
      <c r="I1778" t="s">
        <v>20</v>
      </c>
      <c r="J1778" t="s">
        <v>15</v>
      </c>
      <c r="K1778" s="10" t="str">
        <f>VLOOKUP(tblSalaries[[#This Row],[Where do you work]],tblCountries[[Actual]:[Mapping2]],3,FALSE)</f>
        <v>USA</v>
      </c>
      <c r="L1778" t="s">
        <v>186</v>
      </c>
      <c r="M1778" t="s">
        <v>4015</v>
      </c>
      <c r="N1778" s="10" t="str">
        <f>VLOOKUP(tblSalaries[[#This Row],[Years of Experience]],Table3[#Data],2,FALSE)</f>
        <v>Missing</v>
      </c>
      <c r="O1778" s="10">
        <f>VLOOKUP(tblSalaries[[#This Row],[How many hours of a day you work on Excel]],Table8[#Data],2,FALSE)</f>
        <v>0</v>
      </c>
    </row>
    <row r="1779" spans="2:15" ht="15" customHeight="1" x14ac:dyDescent="0.2">
      <c r="B1779" t="s">
        <v>2343</v>
      </c>
      <c r="C1779" s="1">
        <v>41055.066377314812</v>
      </c>
      <c r="D1779" s="4">
        <v>29000</v>
      </c>
      <c r="E1779">
        <v>29000</v>
      </c>
      <c r="F1779" t="s">
        <v>6</v>
      </c>
      <c r="G1779" s="10">
        <f>tblSalaries[[#This Row],[clean Salary (in local currency)]]*VLOOKUP(tblSalaries[[#This Row],[Currency]],tblXrate[#Data],2,FALSE)/1000</f>
        <v>29</v>
      </c>
      <c r="H1779" t="s">
        <v>421</v>
      </c>
      <c r="I1779" t="s">
        <v>52</v>
      </c>
      <c r="J1779" t="s">
        <v>15</v>
      </c>
      <c r="K1779" s="10" t="str">
        <f>VLOOKUP(tblSalaries[[#This Row],[Where do you work]],tblCountries[[Actual]:[Mapping2]],3,FALSE)</f>
        <v>USA</v>
      </c>
      <c r="L1779" t="s">
        <v>9</v>
      </c>
      <c r="M1779" t="s">
        <v>4015</v>
      </c>
      <c r="N1779" s="10" t="str">
        <f>VLOOKUP(tblSalaries[[#This Row],[Years of Experience]],Table3[#Data],2,FALSE)</f>
        <v>Missing</v>
      </c>
      <c r="O1779" s="10">
        <f>VLOOKUP(tblSalaries[[#This Row],[How many hours of a day you work on Excel]],Table8[#Data],2,FALSE)</f>
        <v>5</v>
      </c>
    </row>
    <row r="1780" spans="2:15" ht="15" customHeight="1" x14ac:dyDescent="0.2">
      <c r="B1780" t="s">
        <v>2063</v>
      </c>
      <c r="C1780" s="1">
        <v>41054.269085648149</v>
      </c>
      <c r="D1780" s="4" t="s">
        <v>103</v>
      </c>
      <c r="E1780">
        <v>18000</v>
      </c>
      <c r="F1780" t="s">
        <v>69</v>
      </c>
      <c r="G1780" s="10">
        <f>tblSalaries[[#This Row],[clean Salary (in local currency)]]*VLOOKUP(tblSalaries[[#This Row],[Currency]],tblXrate[#Data],2,FALSE)/1000</f>
        <v>28.371208897211112</v>
      </c>
      <c r="H1780" t="s">
        <v>104</v>
      </c>
      <c r="I1780" t="s">
        <v>52</v>
      </c>
      <c r="J1780" t="s">
        <v>71</v>
      </c>
      <c r="K1780" s="10" t="str">
        <f>VLOOKUP(tblSalaries[[#This Row],[Where do you work]],tblCountries[[Actual]:[Mapping2]],3,FALSE)</f>
        <v>UK</v>
      </c>
      <c r="L1780" t="s">
        <v>25</v>
      </c>
      <c r="M1780" t="s">
        <v>4015</v>
      </c>
      <c r="N1780" s="10" t="str">
        <f>VLOOKUP(tblSalaries[[#This Row],[Years of Experience]],Table3[#Data],2,FALSE)</f>
        <v>Missing</v>
      </c>
      <c r="O1780" s="10">
        <f>VLOOKUP(tblSalaries[[#This Row],[How many hours of a day you work on Excel]],Table8[#Data],2,FALSE)</f>
        <v>1.5</v>
      </c>
    </row>
    <row r="1781" spans="2:15" ht="15" customHeight="1" x14ac:dyDescent="0.2">
      <c r="B1781" t="s">
        <v>2196</v>
      </c>
      <c r="C1781" s="1">
        <v>41055.035914351851</v>
      </c>
      <c r="D1781" s="4">
        <v>28000</v>
      </c>
      <c r="E1781">
        <v>28000</v>
      </c>
      <c r="F1781" t="s">
        <v>6</v>
      </c>
      <c r="G1781" s="10">
        <f>tblSalaries[[#This Row],[clean Salary (in local currency)]]*VLOOKUP(tblSalaries[[#This Row],[Currency]],tblXrate[#Data],2,FALSE)/1000</f>
        <v>28</v>
      </c>
      <c r="H1781" t="s">
        <v>263</v>
      </c>
      <c r="I1781" t="s">
        <v>20</v>
      </c>
      <c r="J1781" t="s">
        <v>15</v>
      </c>
      <c r="K1781" s="10" t="str">
        <f>VLOOKUP(tblSalaries[[#This Row],[Where do you work]],tblCountries[[Actual]:[Mapping2]],3,FALSE)</f>
        <v>USA</v>
      </c>
      <c r="L1781" t="s">
        <v>9</v>
      </c>
      <c r="M1781" t="s">
        <v>4015</v>
      </c>
      <c r="N1781" s="10" t="str">
        <f>VLOOKUP(tblSalaries[[#This Row],[Years of Experience]],Table3[#Data],2,FALSE)</f>
        <v>Missing</v>
      </c>
      <c r="O1781" s="10">
        <f>VLOOKUP(tblSalaries[[#This Row],[How many hours of a day you work on Excel]],Table8[#Data],2,FALSE)</f>
        <v>5</v>
      </c>
    </row>
    <row r="1782" spans="2:15" ht="15" customHeight="1" x14ac:dyDescent="0.2">
      <c r="B1782" t="s">
        <v>2289</v>
      </c>
      <c r="C1782" s="1">
        <v>41055.053599537037</v>
      </c>
      <c r="D1782" s="4" t="s">
        <v>357</v>
      </c>
      <c r="E1782">
        <v>100000</v>
      </c>
      <c r="F1782" t="s">
        <v>358</v>
      </c>
      <c r="G1782" s="10">
        <f>tblSalaries[[#This Row],[clean Salary (in local currency)]]*VLOOKUP(tblSalaries[[#This Row],[Currency]],tblXrate[#Data],2,FALSE)/1000</f>
        <v>27.22192126875931</v>
      </c>
      <c r="H1782" t="s">
        <v>310</v>
      </c>
      <c r="I1782" t="s">
        <v>310</v>
      </c>
      <c r="J1782" t="s">
        <v>359</v>
      </c>
      <c r="K1782" s="10" t="str">
        <f>VLOOKUP(tblSalaries[[#This Row],[Where do you work]],tblCountries[[Actual]:[Mapping2]],3,FALSE)</f>
        <v>Middle East</v>
      </c>
      <c r="L1782" t="s">
        <v>9</v>
      </c>
      <c r="M1782" t="s">
        <v>4015</v>
      </c>
      <c r="N1782" s="10" t="str">
        <f>VLOOKUP(tblSalaries[[#This Row],[Years of Experience]],Table3[#Data],2,FALSE)</f>
        <v>Missing</v>
      </c>
      <c r="O1782" s="10">
        <f>VLOOKUP(tblSalaries[[#This Row],[How many hours of a day you work on Excel]],Table8[#Data],2,FALSE)</f>
        <v>5</v>
      </c>
    </row>
    <row r="1783" spans="2:15" ht="15" customHeight="1" x14ac:dyDescent="0.2">
      <c r="B1783" t="s">
        <v>2511</v>
      </c>
      <c r="C1783" s="1">
        <v>41055.179918981485</v>
      </c>
      <c r="D1783" s="4" t="s">
        <v>614</v>
      </c>
      <c r="E1783">
        <v>16400</v>
      </c>
      <c r="F1783" t="s">
        <v>69</v>
      </c>
      <c r="G1783" s="10">
        <f>tblSalaries[[#This Row],[clean Salary (in local currency)]]*VLOOKUP(tblSalaries[[#This Row],[Currency]],tblXrate[#Data],2,FALSE)/1000</f>
        <v>25.849323661903458</v>
      </c>
      <c r="H1783" t="s">
        <v>615</v>
      </c>
      <c r="I1783" t="s">
        <v>20</v>
      </c>
      <c r="J1783" t="s">
        <v>71</v>
      </c>
      <c r="K1783" s="10" t="str">
        <f>VLOOKUP(tblSalaries[[#This Row],[Where do you work]],tblCountries[[Actual]:[Mapping2]],3,FALSE)</f>
        <v>UK</v>
      </c>
      <c r="L1783" t="s">
        <v>9</v>
      </c>
      <c r="M1783" t="s">
        <v>4015</v>
      </c>
      <c r="N1783" s="10" t="str">
        <f>VLOOKUP(tblSalaries[[#This Row],[Years of Experience]],Table3[#Data],2,FALSE)</f>
        <v>Missing</v>
      </c>
      <c r="O1783" s="10">
        <f>VLOOKUP(tblSalaries[[#This Row],[How many hours of a day you work on Excel]],Table8[#Data],2,FALSE)</f>
        <v>5</v>
      </c>
    </row>
    <row r="1784" spans="2:15" ht="15" customHeight="1" x14ac:dyDescent="0.2">
      <c r="B1784" t="s">
        <v>2254</v>
      </c>
      <c r="C1784" s="1">
        <v>41055.045300925929</v>
      </c>
      <c r="D1784" s="4">
        <v>25000</v>
      </c>
      <c r="E1784">
        <v>25000</v>
      </c>
      <c r="F1784" t="s">
        <v>6</v>
      </c>
      <c r="G1784" s="10">
        <f>tblSalaries[[#This Row],[clean Salary (in local currency)]]*VLOOKUP(tblSalaries[[#This Row],[Currency]],tblXrate[#Data],2,FALSE)/1000</f>
        <v>25</v>
      </c>
      <c r="H1784" t="s">
        <v>91</v>
      </c>
      <c r="I1784" t="s">
        <v>52</v>
      </c>
      <c r="J1784" t="s">
        <v>8</v>
      </c>
      <c r="K1784" s="10" t="str">
        <f>VLOOKUP(tblSalaries[[#This Row],[Where do you work]],tblCountries[[Actual]:[Mapping2]],3,FALSE)</f>
        <v>India</v>
      </c>
      <c r="L1784" t="s">
        <v>25</v>
      </c>
      <c r="M1784" t="s">
        <v>4015</v>
      </c>
      <c r="N1784" s="10" t="str">
        <f>VLOOKUP(tblSalaries[[#This Row],[Years of Experience]],Table3[#Data],2,FALSE)</f>
        <v>Missing</v>
      </c>
      <c r="O1784" s="10">
        <f>VLOOKUP(tblSalaries[[#This Row],[How many hours of a day you work on Excel]],Table8[#Data],2,FALSE)</f>
        <v>1.5</v>
      </c>
    </row>
    <row r="1785" spans="2:15" ht="15" customHeight="1" x14ac:dyDescent="0.2">
      <c r="B1785" t="s">
        <v>2363</v>
      </c>
      <c r="C1785" s="1">
        <v>41055.073587962965</v>
      </c>
      <c r="D1785" s="4">
        <v>25000</v>
      </c>
      <c r="E1785">
        <v>25000</v>
      </c>
      <c r="F1785" t="s">
        <v>6</v>
      </c>
      <c r="G1785" s="10">
        <f>tblSalaries[[#This Row],[clean Salary (in local currency)]]*VLOOKUP(tblSalaries[[#This Row],[Currency]],tblXrate[#Data],2,FALSE)/1000</f>
        <v>25</v>
      </c>
      <c r="H1785" t="s">
        <v>52</v>
      </c>
      <c r="I1785" t="s">
        <v>52</v>
      </c>
      <c r="J1785" t="s">
        <v>8</v>
      </c>
      <c r="K1785" s="10" t="str">
        <f>VLOOKUP(tblSalaries[[#This Row],[Where do you work]],tblCountries[[Actual]:[Mapping2]],3,FALSE)</f>
        <v>India</v>
      </c>
      <c r="L1785" t="s">
        <v>9</v>
      </c>
      <c r="M1785" t="s">
        <v>4015</v>
      </c>
      <c r="N1785" s="10" t="str">
        <f>VLOOKUP(tblSalaries[[#This Row],[Years of Experience]],Table3[#Data],2,FALSE)</f>
        <v>Missing</v>
      </c>
      <c r="O1785" s="10">
        <f>VLOOKUP(tblSalaries[[#This Row],[How many hours of a day you work on Excel]],Table8[#Data],2,FALSE)</f>
        <v>5</v>
      </c>
    </row>
    <row r="1786" spans="2:15" ht="15" customHeight="1" x14ac:dyDescent="0.2">
      <c r="B1786" t="s">
        <v>2315</v>
      </c>
      <c r="C1786" s="1">
        <v>41055.05909722222</v>
      </c>
      <c r="D1786" s="4">
        <v>1400000</v>
      </c>
      <c r="E1786">
        <v>1400000</v>
      </c>
      <c r="F1786" t="s">
        <v>40</v>
      </c>
      <c r="G1786" s="10">
        <f>tblSalaries[[#This Row],[clean Salary (in local currency)]]*VLOOKUP(tblSalaries[[#This Row],[Currency]],tblXrate[#Data],2,FALSE)/1000</f>
        <v>24.931083362419596</v>
      </c>
      <c r="H1786" t="s">
        <v>387</v>
      </c>
      <c r="I1786" t="s">
        <v>52</v>
      </c>
      <c r="J1786" t="s">
        <v>8</v>
      </c>
      <c r="K1786" s="10" t="str">
        <f>VLOOKUP(tblSalaries[[#This Row],[Where do you work]],tblCountries[[Actual]:[Mapping2]],3,FALSE)</f>
        <v>India</v>
      </c>
      <c r="L1786" t="s">
        <v>25</v>
      </c>
      <c r="M1786" t="s">
        <v>4015</v>
      </c>
      <c r="N1786" s="10" t="str">
        <f>VLOOKUP(tblSalaries[[#This Row],[Years of Experience]],Table3[#Data],2,FALSE)</f>
        <v>Missing</v>
      </c>
      <c r="O1786" s="10">
        <f>VLOOKUP(tblSalaries[[#This Row],[How many hours of a day you work on Excel]],Table8[#Data],2,FALSE)</f>
        <v>1.5</v>
      </c>
    </row>
    <row r="1787" spans="2:15" ht="15" customHeight="1" x14ac:dyDescent="0.2">
      <c r="B1787" t="s">
        <v>2102</v>
      </c>
      <c r="C1787" s="1">
        <v>41055.028090277781</v>
      </c>
      <c r="D1787" s="4">
        <v>24000</v>
      </c>
      <c r="E1787">
        <v>24000</v>
      </c>
      <c r="F1787" t="s">
        <v>6</v>
      </c>
      <c r="G1787" s="10">
        <f>tblSalaries[[#This Row],[clean Salary (in local currency)]]*VLOOKUP(tblSalaries[[#This Row],[Currency]],tblXrate[#Data],2,FALSE)/1000</f>
        <v>24</v>
      </c>
      <c r="H1787" t="s">
        <v>154</v>
      </c>
      <c r="I1787" t="s">
        <v>52</v>
      </c>
      <c r="J1787" t="s">
        <v>15</v>
      </c>
      <c r="K1787" s="10" t="str">
        <f>VLOOKUP(tblSalaries[[#This Row],[Where do you work]],tblCountries[[Actual]:[Mapping2]],3,FALSE)</f>
        <v>USA</v>
      </c>
      <c r="L1787" t="s">
        <v>18</v>
      </c>
      <c r="M1787" t="s">
        <v>4015</v>
      </c>
      <c r="N1787" s="10" t="str">
        <f>VLOOKUP(tblSalaries[[#This Row],[Years of Experience]],Table3[#Data],2,FALSE)</f>
        <v>Missing</v>
      </c>
      <c r="O1787" s="10">
        <f>VLOOKUP(tblSalaries[[#This Row],[How many hours of a day you work on Excel]],Table8[#Data],2,FALSE)</f>
        <v>2.5</v>
      </c>
    </row>
    <row r="1788" spans="2:15" ht="15" customHeight="1" x14ac:dyDescent="0.2">
      <c r="B1788" t="s">
        <v>2430</v>
      </c>
      <c r="C1788" s="1">
        <v>41055.105138888888</v>
      </c>
      <c r="D1788" s="4">
        <v>24</v>
      </c>
      <c r="E1788">
        <v>24000</v>
      </c>
      <c r="F1788" t="s">
        <v>6</v>
      </c>
      <c r="G1788" s="10">
        <f>tblSalaries[[#This Row],[clean Salary (in local currency)]]*VLOOKUP(tblSalaries[[#This Row],[Currency]],tblXrate[#Data],2,FALSE)/1000</f>
        <v>24</v>
      </c>
      <c r="H1788" t="s">
        <v>522</v>
      </c>
      <c r="I1788" t="s">
        <v>279</v>
      </c>
      <c r="J1788" t="s">
        <v>15</v>
      </c>
      <c r="K1788" s="10" t="str">
        <f>VLOOKUP(tblSalaries[[#This Row],[Where do you work]],tblCountries[[Actual]:[Mapping2]],3,FALSE)</f>
        <v>USA</v>
      </c>
      <c r="L1788" t="s">
        <v>25</v>
      </c>
      <c r="M1788" t="s">
        <v>4015</v>
      </c>
      <c r="N1788" s="10" t="str">
        <f>VLOOKUP(tblSalaries[[#This Row],[Years of Experience]],Table3[#Data],2,FALSE)</f>
        <v>Missing</v>
      </c>
      <c r="O1788" s="10">
        <f>VLOOKUP(tblSalaries[[#This Row],[How many hours of a day you work on Excel]],Table8[#Data],2,FALSE)</f>
        <v>1.5</v>
      </c>
    </row>
    <row r="1789" spans="2:15" ht="15" customHeight="1" x14ac:dyDescent="0.2">
      <c r="B1789" t="s">
        <v>2478</v>
      </c>
      <c r="C1789" s="1">
        <v>41055.139884259261</v>
      </c>
      <c r="D1789" s="4">
        <v>2000</v>
      </c>
      <c r="E1789">
        <v>24000</v>
      </c>
      <c r="F1789" t="s">
        <v>6</v>
      </c>
      <c r="G1789" s="10">
        <f>tblSalaries[[#This Row],[clean Salary (in local currency)]]*VLOOKUP(tblSalaries[[#This Row],[Currency]],tblXrate[#Data],2,FALSE)/1000</f>
        <v>24</v>
      </c>
      <c r="H1789" t="s">
        <v>522</v>
      </c>
      <c r="I1789" t="s">
        <v>279</v>
      </c>
      <c r="J1789" t="s">
        <v>577</v>
      </c>
      <c r="K1789" s="10" t="str">
        <f>VLOOKUP(tblSalaries[[#This Row],[Where do you work]],tblCountries[[Actual]:[Mapping2]],3,FALSE)</f>
        <v>Africa</v>
      </c>
      <c r="L1789" t="s">
        <v>18</v>
      </c>
      <c r="M1789" t="s">
        <v>4015</v>
      </c>
      <c r="N1789" s="10" t="str">
        <f>VLOOKUP(tblSalaries[[#This Row],[Years of Experience]],Table3[#Data],2,FALSE)</f>
        <v>Missing</v>
      </c>
      <c r="O1789" s="10">
        <f>VLOOKUP(tblSalaries[[#This Row],[How many hours of a day you work on Excel]],Table8[#Data],2,FALSE)</f>
        <v>2.5</v>
      </c>
    </row>
    <row r="1790" spans="2:15" ht="15" customHeight="1" x14ac:dyDescent="0.2">
      <c r="B1790" t="s">
        <v>2170</v>
      </c>
      <c r="C1790" s="1">
        <v>41055.033159722225</v>
      </c>
      <c r="D1790" s="4" t="s">
        <v>235</v>
      </c>
      <c r="E1790">
        <v>1300000</v>
      </c>
      <c r="F1790" t="s">
        <v>40</v>
      </c>
      <c r="G1790" s="10">
        <f>tblSalaries[[#This Row],[clean Salary (in local currency)]]*VLOOKUP(tblSalaries[[#This Row],[Currency]],tblXrate[#Data],2,FALSE)/1000</f>
        <v>23.150291693675339</v>
      </c>
      <c r="H1790" t="s">
        <v>52</v>
      </c>
      <c r="I1790" t="s">
        <v>52</v>
      </c>
      <c r="J1790" t="s">
        <v>8</v>
      </c>
      <c r="K1790" s="10" t="str">
        <f>VLOOKUP(tblSalaries[[#This Row],[Where do you work]],tblCountries[[Actual]:[Mapping2]],3,FALSE)</f>
        <v>India</v>
      </c>
      <c r="L1790" t="s">
        <v>9</v>
      </c>
      <c r="M1790" t="s">
        <v>4015</v>
      </c>
      <c r="N1790" s="10" t="str">
        <f>VLOOKUP(tblSalaries[[#This Row],[Years of Experience]],Table3[#Data],2,FALSE)</f>
        <v>Missing</v>
      </c>
      <c r="O1790" s="10">
        <f>VLOOKUP(tblSalaries[[#This Row],[How many hours of a day you work on Excel]],Table8[#Data],2,FALSE)</f>
        <v>5</v>
      </c>
    </row>
    <row r="1791" spans="2:15" ht="15" customHeight="1" x14ac:dyDescent="0.2">
      <c r="B1791" t="s">
        <v>2500</v>
      </c>
      <c r="C1791" s="1">
        <v>41055.167881944442</v>
      </c>
      <c r="D1791" s="4" t="s">
        <v>602</v>
      </c>
      <c r="E1791">
        <v>23000</v>
      </c>
      <c r="F1791" t="s">
        <v>6</v>
      </c>
      <c r="G1791" s="10">
        <f>tblSalaries[[#This Row],[clean Salary (in local currency)]]*VLOOKUP(tblSalaries[[#This Row],[Currency]],tblXrate[#Data],2,FALSE)/1000</f>
        <v>23</v>
      </c>
      <c r="H1791" t="s">
        <v>603</v>
      </c>
      <c r="I1791" t="s">
        <v>52</v>
      </c>
      <c r="J1791" t="s">
        <v>38</v>
      </c>
      <c r="K1791" s="10" t="str">
        <f>VLOOKUP(tblSalaries[[#This Row],[Where do you work]],tblCountries[[Actual]:[Mapping2]],3,FALSE)</f>
        <v>EU</v>
      </c>
      <c r="L1791" t="s">
        <v>9</v>
      </c>
      <c r="M1791" t="s">
        <v>4015</v>
      </c>
      <c r="N1791" s="10" t="str">
        <f>VLOOKUP(tblSalaries[[#This Row],[Years of Experience]],Table3[#Data],2,FALSE)</f>
        <v>Missing</v>
      </c>
      <c r="O1791" s="10">
        <f>VLOOKUP(tblSalaries[[#This Row],[How many hours of a day you work on Excel]],Table8[#Data],2,FALSE)</f>
        <v>5</v>
      </c>
    </row>
    <row r="1792" spans="2:15" ht="15" customHeight="1" x14ac:dyDescent="0.2">
      <c r="B1792" t="s">
        <v>2173</v>
      </c>
      <c r="C1792" s="1">
        <v>41055.033379629633</v>
      </c>
      <c r="D1792" s="4">
        <v>22880</v>
      </c>
      <c r="E1792">
        <v>22880</v>
      </c>
      <c r="F1792" t="s">
        <v>6</v>
      </c>
      <c r="G1792" s="10">
        <f>tblSalaries[[#This Row],[clean Salary (in local currency)]]*VLOOKUP(tblSalaries[[#This Row],[Currency]],tblXrate[#Data],2,FALSE)/1000</f>
        <v>22.88</v>
      </c>
      <c r="H1792" t="s">
        <v>238</v>
      </c>
      <c r="I1792" t="s">
        <v>310</v>
      </c>
      <c r="J1792" t="s">
        <v>15</v>
      </c>
      <c r="K1792" s="10" t="str">
        <f>VLOOKUP(tblSalaries[[#This Row],[Where do you work]],tblCountries[[Actual]:[Mapping2]],3,FALSE)</f>
        <v>USA</v>
      </c>
      <c r="L1792" t="s">
        <v>9</v>
      </c>
      <c r="M1792" t="s">
        <v>4015</v>
      </c>
      <c r="N1792" s="10" t="str">
        <f>VLOOKUP(tblSalaries[[#This Row],[Years of Experience]],Table3[#Data],2,FALSE)</f>
        <v>Missing</v>
      </c>
      <c r="O1792" s="10">
        <f>VLOOKUP(tblSalaries[[#This Row],[How many hours of a day you work on Excel]],Table8[#Data],2,FALSE)</f>
        <v>5</v>
      </c>
    </row>
    <row r="1793" spans="2:15" ht="15" customHeight="1" x14ac:dyDescent="0.2">
      <c r="B1793" t="s">
        <v>2379</v>
      </c>
      <c r="C1793" s="1">
        <v>41055.081712962965</v>
      </c>
      <c r="D1793" s="4">
        <v>1500</v>
      </c>
      <c r="E1793">
        <v>18000</v>
      </c>
      <c r="F1793" t="s">
        <v>22</v>
      </c>
      <c r="G1793" s="10">
        <f>tblSalaries[[#This Row],[clean Salary (in local currency)]]*VLOOKUP(tblSalaries[[#This Row],[Currency]],tblXrate[#Data],2,FALSE)/1000</f>
        <v>22.867189901848938</v>
      </c>
      <c r="H1793" t="s">
        <v>460</v>
      </c>
      <c r="I1793" t="s">
        <v>52</v>
      </c>
      <c r="J1793" t="s">
        <v>30</v>
      </c>
      <c r="K1793" s="10" t="str">
        <f>VLOOKUP(tblSalaries[[#This Row],[Where do you work]],tblCountries[[Actual]:[Mapping2]],3,FALSE)</f>
        <v>EU-16</v>
      </c>
      <c r="L1793" t="s">
        <v>18</v>
      </c>
      <c r="M1793" t="s">
        <v>4015</v>
      </c>
      <c r="N1793" s="10" t="str">
        <f>VLOOKUP(tblSalaries[[#This Row],[Years of Experience]],Table3[#Data],2,FALSE)</f>
        <v>Missing</v>
      </c>
      <c r="O1793" s="10">
        <f>VLOOKUP(tblSalaries[[#This Row],[How many hours of a day you work on Excel]],Table8[#Data],2,FALSE)</f>
        <v>2.5</v>
      </c>
    </row>
    <row r="1794" spans="2:15" ht="15" customHeight="1" x14ac:dyDescent="0.2">
      <c r="B1794" t="s">
        <v>2332</v>
      </c>
      <c r="C1794" s="1">
        <v>41055.063680555555</v>
      </c>
      <c r="D1794" s="4" t="s">
        <v>406</v>
      </c>
      <c r="E1794">
        <v>22000</v>
      </c>
      <c r="F1794" t="s">
        <v>6</v>
      </c>
      <c r="G1794" s="10">
        <f>tblSalaries[[#This Row],[clean Salary (in local currency)]]*VLOOKUP(tblSalaries[[#This Row],[Currency]],tblXrate[#Data],2,FALSE)/1000</f>
        <v>22</v>
      </c>
      <c r="H1794" t="s">
        <v>407</v>
      </c>
      <c r="I1794" t="s">
        <v>52</v>
      </c>
      <c r="J1794" t="s">
        <v>166</v>
      </c>
      <c r="K1794" s="10" t="str">
        <f>VLOOKUP(tblSalaries[[#This Row],[Where do you work]],tblCountries[[Actual]:[Mapping2]],3,FALSE)</f>
        <v>Sou&amp;Cen America</v>
      </c>
      <c r="L1794" t="s">
        <v>9</v>
      </c>
      <c r="M1794" t="s">
        <v>4015</v>
      </c>
      <c r="N1794" s="10" t="str">
        <f>VLOOKUP(tblSalaries[[#This Row],[Years of Experience]],Table3[#Data],2,FALSE)</f>
        <v>Missing</v>
      </c>
      <c r="O1794" s="10">
        <f>VLOOKUP(tblSalaries[[#This Row],[How many hours of a day you work on Excel]],Table8[#Data],2,FALSE)</f>
        <v>5</v>
      </c>
    </row>
    <row r="1795" spans="2:15" ht="15" customHeight="1" x14ac:dyDescent="0.2">
      <c r="B1795" t="s">
        <v>2240</v>
      </c>
      <c r="C1795" s="1">
        <v>41055.043136574073</v>
      </c>
      <c r="D1795" s="4">
        <v>1200000</v>
      </c>
      <c r="E1795">
        <v>1200000</v>
      </c>
      <c r="F1795" t="s">
        <v>40</v>
      </c>
      <c r="G1795" s="10">
        <f>tblSalaries[[#This Row],[clean Salary (in local currency)]]*VLOOKUP(tblSalaries[[#This Row],[Currency]],tblXrate[#Data],2,FALSE)/1000</f>
        <v>21.369500024931082</v>
      </c>
      <c r="H1795" t="s">
        <v>311</v>
      </c>
      <c r="I1795" t="s">
        <v>52</v>
      </c>
      <c r="J1795" t="s">
        <v>8</v>
      </c>
      <c r="K1795" s="10" t="str">
        <f>VLOOKUP(tblSalaries[[#This Row],[Where do you work]],tblCountries[[Actual]:[Mapping2]],3,FALSE)</f>
        <v>India</v>
      </c>
      <c r="L1795" t="s">
        <v>18</v>
      </c>
      <c r="M1795" t="s">
        <v>4015</v>
      </c>
      <c r="N1795" s="10" t="str">
        <f>VLOOKUP(tblSalaries[[#This Row],[Years of Experience]],Table3[#Data],2,FALSE)</f>
        <v>Missing</v>
      </c>
      <c r="O1795" s="10">
        <f>VLOOKUP(tblSalaries[[#This Row],[How many hours of a day you work on Excel]],Table8[#Data],2,FALSE)</f>
        <v>2.5</v>
      </c>
    </row>
    <row r="1796" spans="2:15" ht="15" customHeight="1" x14ac:dyDescent="0.2">
      <c r="B1796" t="s">
        <v>2109</v>
      </c>
      <c r="C1796" s="1">
        <v>41055.028333333335</v>
      </c>
      <c r="D1796" s="4">
        <v>21000</v>
      </c>
      <c r="E1796">
        <v>21000</v>
      </c>
      <c r="F1796" t="s">
        <v>6</v>
      </c>
      <c r="G1796" s="10">
        <f>tblSalaries[[#This Row],[clean Salary (in local currency)]]*VLOOKUP(tblSalaries[[#This Row],[Currency]],tblXrate[#Data],2,FALSE)/1000</f>
        <v>21</v>
      </c>
      <c r="H1796" t="s">
        <v>162</v>
      </c>
      <c r="I1796" t="s">
        <v>20</v>
      </c>
      <c r="J1796" t="s">
        <v>163</v>
      </c>
      <c r="K1796" s="10" t="str">
        <f>VLOOKUP(tblSalaries[[#This Row],[Where do you work]],tblCountries[[Actual]:[Mapping2]],3,FALSE)</f>
        <v>Middle East</v>
      </c>
      <c r="L1796" t="s">
        <v>25</v>
      </c>
      <c r="M1796" t="s">
        <v>4015</v>
      </c>
      <c r="N1796" s="10" t="str">
        <f>VLOOKUP(tblSalaries[[#This Row],[Years of Experience]],Table3[#Data],2,FALSE)</f>
        <v>Missing</v>
      </c>
      <c r="O1796" s="10">
        <f>VLOOKUP(tblSalaries[[#This Row],[How many hours of a day you work on Excel]],Table8[#Data],2,FALSE)</f>
        <v>1.5</v>
      </c>
    </row>
    <row r="1797" spans="2:15" ht="15" customHeight="1" x14ac:dyDescent="0.2">
      <c r="B1797" t="s">
        <v>2252</v>
      </c>
      <c r="C1797" s="1">
        <v>41055.044641203705</v>
      </c>
      <c r="D1797" s="4">
        <v>20000</v>
      </c>
      <c r="E1797">
        <v>20000</v>
      </c>
      <c r="F1797" t="s">
        <v>6</v>
      </c>
      <c r="G1797" s="10">
        <f>tblSalaries[[#This Row],[clean Salary (in local currency)]]*VLOOKUP(tblSalaries[[#This Row],[Currency]],tblXrate[#Data],2,FALSE)/1000</f>
        <v>20</v>
      </c>
      <c r="H1797" t="s">
        <v>321</v>
      </c>
      <c r="I1797" t="s">
        <v>52</v>
      </c>
      <c r="J1797" t="s">
        <v>8</v>
      </c>
      <c r="K1797" s="10" t="str">
        <f>VLOOKUP(tblSalaries[[#This Row],[Where do you work]],tblCountries[[Actual]:[Mapping2]],3,FALSE)</f>
        <v>India</v>
      </c>
      <c r="L1797" t="s">
        <v>9</v>
      </c>
      <c r="M1797" t="s">
        <v>4015</v>
      </c>
      <c r="N1797" s="10" t="str">
        <f>VLOOKUP(tblSalaries[[#This Row],[Years of Experience]],Table3[#Data],2,FALSE)</f>
        <v>Missing</v>
      </c>
      <c r="O1797" s="10">
        <f>VLOOKUP(tblSalaries[[#This Row],[How many hours of a day you work on Excel]],Table8[#Data],2,FALSE)</f>
        <v>5</v>
      </c>
    </row>
    <row r="1798" spans="2:15" ht="15" customHeight="1" x14ac:dyDescent="0.2">
      <c r="B1798" t="s">
        <v>2474</v>
      </c>
      <c r="C1798" s="1">
        <v>41055.135995370372</v>
      </c>
      <c r="D1798" s="4">
        <v>20000</v>
      </c>
      <c r="E1798">
        <v>20000</v>
      </c>
      <c r="F1798" t="s">
        <v>6</v>
      </c>
      <c r="G1798" s="10">
        <f>tblSalaries[[#This Row],[clean Salary (in local currency)]]*VLOOKUP(tblSalaries[[#This Row],[Currency]],tblXrate[#Data],2,FALSE)/1000</f>
        <v>20</v>
      </c>
      <c r="H1798" t="s">
        <v>67</v>
      </c>
      <c r="I1798" t="s">
        <v>67</v>
      </c>
      <c r="J1798" t="s">
        <v>8</v>
      </c>
      <c r="K1798" s="10" t="str">
        <f>VLOOKUP(tblSalaries[[#This Row],[Where do you work]],tblCountries[[Actual]:[Mapping2]],3,FALSE)</f>
        <v>India</v>
      </c>
      <c r="L1798" t="s">
        <v>9</v>
      </c>
      <c r="M1798" t="s">
        <v>4015</v>
      </c>
      <c r="N1798" s="10" t="str">
        <f>VLOOKUP(tblSalaries[[#This Row],[Years of Experience]],Table3[#Data],2,FALSE)</f>
        <v>Missing</v>
      </c>
      <c r="O1798" s="10">
        <f>VLOOKUP(tblSalaries[[#This Row],[How many hours of a day you work on Excel]],Table8[#Data],2,FALSE)</f>
        <v>5</v>
      </c>
    </row>
    <row r="1799" spans="2:15" ht="15" customHeight="1" x14ac:dyDescent="0.2">
      <c r="B1799" t="s">
        <v>2489</v>
      </c>
      <c r="C1799" s="1">
        <v>41055.148657407408</v>
      </c>
      <c r="D1799" s="4" t="s">
        <v>592</v>
      </c>
      <c r="E1799">
        <v>20000</v>
      </c>
      <c r="F1799" t="s">
        <v>6</v>
      </c>
      <c r="G1799" s="10">
        <f>tblSalaries[[#This Row],[clean Salary (in local currency)]]*VLOOKUP(tblSalaries[[#This Row],[Currency]],tblXrate[#Data],2,FALSE)/1000</f>
        <v>20</v>
      </c>
      <c r="H1799" t="s">
        <v>356</v>
      </c>
      <c r="I1799" t="s">
        <v>356</v>
      </c>
      <c r="J1799" t="s">
        <v>8</v>
      </c>
      <c r="K1799" s="10" t="str">
        <f>VLOOKUP(tblSalaries[[#This Row],[Where do you work]],tblCountries[[Actual]:[Mapping2]],3,FALSE)</f>
        <v>India</v>
      </c>
      <c r="L1799" t="s">
        <v>18</v>
      </c>
      <c r="M1799" t="s">
        <v>4015</v>
      </c>
      <c r="N1799" s="10" t="str">
        <f>VLOOKUP(tblSalaries[[#This Row],[Years of Experience]],Table3[#Data],2,FALSE)</f>
        <v>Missing</v>
      </c>
      <c r="O1799" s="10">
        <f>VLOOKUP(tblSalaries[[#This Row],[How many hours of a day you work on Excel]],Table8[#Data],2,FALSE)</f>
        <v>2.5</v>
      </c>
    </row>
    <row r="1800" spans="2:15" ht="15" customHeight="1" x14ac:dyDescent="0.2">
      <c r="B1800" t="s">
        <v>2180</v>
      </c>
      <c r="C1800" s="1">
        <v>41055.033993055556</v>
      </c>
      <c r="D1800" s="4" t="s">
        <v>246</v>
      </c>
      <c r="E1800">
        <v>1100000</v>
      </c>
      <c r="F1800" t="s">
        <v>40</v>
      </c>
      <c r="G1800" s="10">
        <f>tblSalaries[[#This Row],[clean Salary (in local currency)]]*VLOOKUP(tblSalaries[[#This Row],[Currency]],tblXrate[#Data],2,FALSE)/1000</f>
        <v>19.588708356186824</v>
      </c>
      <c r="H1800" t="s">
        <v>247</v>
      </c>
      <c r="I1800" t="s">
        <v>52</v>
      </c>
      <c r="J1800" t="s">
        <v>8</v>
      </c>
      <c r="K1800" s="10" t="str">
        <f>VLOOKUP(tblSalaries[[#This Row],[Where do you work]],tblCountries[[Actual]:[Mapping2]],3,FALSE)</f>
        <v>India</v>
      </c>
      <c r="L1800" t="s">
        <v>9</v>
      </c>
      <c r="M1800" t="s">
        <v>4015</v>
      </c>
      <c r="N1800" s="10" t="str">
        <f>VLOOKUP(tblSalaries[[#This Row],[Years of Experience]],Table3[#Data],2,FALSE)</f>
        <v>Missing</v>
      </c>
      <c r="O1800" s="10">
        <f>VLOOKUP(tblSalaries[[#This Row],[How many hours of a day you work on Excel]],Table8[#Data],2,FALSE)</f>
        <v>5</v>
      </c>
    </row>
    <row r="1801" spans="2:15" ht="15" customHeight="1" x14ac:dyDescent="0.2">
      <c r="B1801" t="s">
        <v>2443</v>
      </c>
      <c r="C1801" s="1">
        <v>41055.113437499997</v>
      </c>
      <c r="D1801" s="4">
        <v>1100000</v>
      </c>
      <c r="E1801">
        <v>1100000</v>
      </c>
      <c r="F1801" t="s">
        <v>40</v>
      </c>
      <c r="G1801" s="10">
        <f>tblSalaries[[#This Row],[clean Salary (in local currency)]]*VLOOKUP(tblSalaries[[#This Row],[Currency]],tblXrate[#Data],2,FALSE)/1000</f>
        <v>19.588708356186824</v>
      </c>
      <c r="H1801" t="s">
        <v>536</v>
      </c>
      <c r="I1801" t="s">
        <v>52</v>
      </c>
      <c r="J1801" t="s">
        <v>8</v>
      </c>
      <c r="K1801" s="10" t="str">
        <f>VLOOKUP(tblSalaries[[#This Row],[Where do you work]],tblCountries[[Actual]:[Mapping2]],3,FALSE)</f>
        <v>India</v>
      </c>
      <c r="L1801" t="s">
        <v>9</v>
      </c>
      <c r="M1801" t="s">
        <v>4015</v>
      </c>
      <c r="N1801" s="10" t="str">
        <f>VLOOKUP(tblSalaries[[#This Row],[Years of Experience]],Table3[#Data],2,FALSE)</f>
        <v>Missing</v>
      </c>
      <c r="O1801" s="10">
        <f>VLOOKUP(tblSalaries[[#This Row],[How many hours of a day you work on Excel]],Table8[#Data],2,FALSE)</f>
        <v>5</v>
      </c>
    </row>
    <row r="1802" spans="2:15" ht="15" customHeight="1" x14ac:dyDescent="0.2">
      <c r="B1802" t="s">
        <v>2041</v>
      </c>
      <c r="C1802" s="1">
        <v>41054.209131944444</v>
      </c>
      <c r="D1802" s="4" t="s">
        <v>74</v>
      </c>
      <c r="E1802">
        <v>19200</v>
      </c>
      <c r="F1802" t="s">
        <v>6</v>
      </c>
      <c r="G1802" s="10">
        <f>tblSalaries[[#This Row],[clean Salary (in local currency)]]*VLOOKUP(tblSalaries[[#This Row],[Currency]],tblXrate[#Data],2,FALSE)/1000</f>
        <v>19.2</v>
      </c>
      <c r="H1802" t="s">
        <v>20</v>
      </c>
      <c r="I1802" t="s">
        <v>20</v>
      </c>
      <c r="J1802" t="s">
        <v>75</v>
      </c>
      <c r="K1802" s="10" t="str">
        <f>VLOOKUP(tblSalaries[[#This Row],[Where do you work]],tblCountries[[Actual]:[Mapping2]],3,FALSE)</f>
        <v>EU</v>
      </c>
      <c r="L1802" t="s">
        <v>18</v>
      </c>
      <c r="M1802" t="s">
        <v>4015</v>
      </c>
      <c r="N1802" s="10" t="str">
        <f>VLOOKUP(tblSalaries[[#This Row],[Years of Experience]],Table3[#Data],2,FALSE)</f>
        <v>Missing</v>
      </c>
      <c r="O1802" s="10">
        <f>VLOOKUP(tblSalaries[[#This Row],[How many hours of a day you work on Excel]],Table8[#Data],2,FALSE)</f>
        <v>2.5</v>
      </c>
    </row>
    <row r="1803" spans="2:15" ht="15" customHeight="1" x14ac:dyDescent="0.2">
      <c r="B1803" t="s">
        <v>2111</v>
      </c>
      <c r="C1803" s="1">
        <v>41055.028379629628</v>
      </c>
      <c r="D1803" s="4">
        <v>19200</v>
      </c>
      <c r="E1803">
        <v>19200</v>
      </c>
      <c r="F1803" t="s">
        <v>6</v>
      </c>
      <c r="G1803" s="10">
        <f>tblSalaries[[#This Row],[clean Salary (in local currency)]]*VLOOKUP(tblSalaries[[#This Row],[Currency]],tblXrate[#Data],2,FALSE)/1000</f>
        <v>19.2</v>
      </c>
      <c r="H1803" t="s">
        <v>165</v>
      </c>
      <c r="I1803" t="s">
        <v>20</v>
      </c>
      <c r="J1803" t="s">
        <v>166</v>
      </c>
      <c r="K1803" s="10" t="str">
        <f>VLOOKUP(tblSalaries[[#This Row],[Where do you work]],tblCountries[[Actual]:[Mapping2]],3,FALSE)</f>
        <v>Sou&amp;Cen America</v>
      </c>
      <c r="L1803" t="s">
        <v>9</v>
      </c>
      <c r="M1803" t="s">
        <v>4015</v>
      </c>
      <c r="N1803" s="10" t="str">
        <f>VLOOKUP(tblSalaries[[#This Row],[Years of Experience]],Table3[#Data],2,FALSE)</f>
        <v>Missing</v>
      </c>
      <c r="O1803" s="10">
        <f>VLOOKUP(tblSalaries[[#This Row],[How many hours of a day you work on Excel]],Table8[#Data],2,FALSE)</f>
        <v>5</v>
      </c>
    </row>
    <row r="1804" spans="2:15" ht="15" customHeight="1" x14ac:dyDescent="0.2">
      <c r="B1804" t="s">
        <v>2371</v>
      </c>
      <c r="C1804" s="1">
        <v>41055.077037037037</v>
      </c>
      <c r="D1804" s="4">
        <v>18000</v>
      </c>
      <c r="E1804">
        <v>18000</v>
      </c>
      <c r="F1804" t="s">
        <v>6</v>
      </c>
      <c r="G1804" s="10">
        <f>tblSalaries[[#This Row],[clean Salary (in local currency)]]*VLOOKUP(tblSalaries[[#This Row],[Currency]],tblXrate[#Data],2,FALSE)/1000</f>
        <v>18</v>
      </c>
      <c r="H1804" t="s">
        <v>452</v>
      </c>
      <c r="I1804" t="s">
        <v>4001</v>
      </c>
      <c r="J1804" t="s">
        <v>8</v>
      </c>
      <c r="K1804" s="10" t="str">
        <f>VLOOKUP(tblSalaries[[#This Row],[Where do you work]],tblCountries[[Actual]:[Mapping2]],3,FALSE)</f>
        <v>India</v>
      </c>
      <c r="L1804" t="s">
        <v>18</v>
      </c>
      <c r="M1804" t="s">
        <v>4015</v>
      </c>
      <c r="N1804" s="10" t="str">
        <f>VLOOKUP(tblSalaries[[#This Row],[Years of Experience]],Table3[#Data],2,FALSE)</f>
        <v>Missing</v>
      </c>
      <c r="O1804" s="10">
        <f>VLOOKUP(tblSalaries[[#This Row],[How many hours of a day you work on Excel]],Table8[#Data],2,FALSE)</f>
        <v>2.5</v>
      </c>
    </row>
    <row r="1805" spans="2:15" ht="15" customHeight="1" x14ac:dyDescent="0.2">
      <c r="B1805" t="s">
        <v>2543</v>
      </c>
      <c r="C1805" s="1">
        <v>41055.229305555556</v>
      </c>
      <c r="D1805" s="4">
        <v>1500</v>
      </c>
      <c r="E1805">
        <v>18000</v>
      </c>
      <c r="F1805" t="s">
        <v>6</v>
      </c>
      <c r="G1805" s="10">
        <f>tblSalaries[[#This Row],[clean Salary (in local currency)]]*VLOOKUP(tblSalaries[[#This Row],[Currency]],tblXrate[#Data],2,FALSE)/1000</f>
        <v>18</v>
      </c>
      <c r="H1805" t="s">
        <v>279</v>
      </c>
      <c r="I1805" t="s">
        <v>279</v>
      </c>
      <c r="J1805" t="s">
        <v>143</v>
      </c>
      <c r="K1805" s="10" t="str">
        <f>VLOOKUP(tblSalaries[[#This Row],[Where do you work]],tblCountries[[Actual]:[Mapping2]],3,FALSE)</f>
        <v>Sou&amp;Cen America</v>
      </c>
      <c r="L1805" t="s">
        <v>9</v>
      </c>
      <c r="M1805" t="s">
        <v>4015</v>
      </c>
      <c r="N1805" s="10" t="str">
        <f>VLOOKUP(tblSalaries[[#This Row],[Years of Experience]],Table3[#Data],2,FALSE)</f>
        <v>Missing</v>
      </c>
      <c r="O1805" s="10">
        <f>VLOOKUP(tblSalaries[[#This Row],[How many hours of a day you work on Excel]],Table8[#Data],2,FALSE)</f>
        <v>5</v>
      </c>
    </row>
    <row r="1806" spans="2:15" ht="15" customHeight="1" x14ac:dyDescent="0.2">
      <c r="B1806" t="s">
        <v>2031</v>
      </c>
      <c r="C1806" s="1">
        <v>41054.188668981478</v>
      </c>
      <c r="D1806" s="4">
        <v>1000000</v>
      </c>
      <c r="E1806">
        <v>1000000</v>
      </c>
      <c r="F1806" t="s">
        <v>40</v>
      </c>
      <c r="G1806" s="10">
        <f>tblSalaries[[#This Row],[clean Salary (in local currency)]]*VLOOKUP(tblSalaries[[#This Row],[Currency]],tblXrate[#Data],2,FALSE)/1000</f>
        <v>17.807916687442567</v>
      </c>
      <c r="H1806" t="s">
        <v>52</v>
      </c>
      <c r="I1806" t="s">
        <v>52</v>
      </c>
      <c r="J1806" t="s">
        <v>8</v>
      </c>
      <c r="K1806" s="10" t="str">
        <f>VLOOKUP(tblSalaries[[#This Row],[Where do you work]],tblCountries[[Actual]:[Mapping2]],3,FALSE)</f>
        <v>India</v>
      </c>
      <c r="L1806" t="s">
        <v>9</v>
      </c>
      <c r="M1806" t="s">
        <v>4015</v>
      </c>
      <c r="N1806" s="10" t="str">
        <f>VLOOKUP(tblSalaries[[#This Row],[Years of Experience]],Table3[#Data],2,FALSE)</f>
        <v>Missing</v>
      </c>
      <c r="O1806" s="10">
        <f>VLOOKUP(tblSalaries[[#This Row],[How many hours of a day you work on Excel]],Table8[#Data],2,FALSE)</f>
        <v>5</v>
      </c>
    </row>
    <row r="1807" spans="2:15" ht="15" customHeight="1" x14ac:dyDescent="0.2">
      <c r="B1807" t="s">
        <v>2323</v>
      </c>
      <c r="C1807" s="1">
        <v>41055.060925925929</v>
      </c>
      <c r="D1807" s="4" t="s">
        <v>395</v>
      </c>
      <c r="E1807">
        <v>1000000</v>
      </c>
      <c r="F1807" t="s">
        <v>40</v>
      </c>
      <c r="G1807" s="10">
        <f>tblSalaries[[#This Row],[clean Salary (in local currency)]]*VLOOKUP(tblSalaries[[#This Row],[Currency]],tblXrate[#Data],2,FALSE)/1000</f>
        <v>17.807916687442567</v>
      </c>
      <c r="H1807" t="s">
        <v>52</v>
      </c>
      <c r="I1807" t="s">
        <v>52</v>
      </c>
      <c r="J1807" t="s">
        <v>8</v>
      </c>
      <c r="K1807" s="10" t="str">
        <f>VLOOKUP(tblSalaries[[#This Row],[Where do you work]],tblCountries[[Actual]:[Mapping2]],3,FALSE)</f>
        <v>India</v>
      </c>
      <c r="L1807" t="s">
        <v>9</v>
      </c>
      <c r="M1807" t="s">
        <v>4015</v>
      </c>
      <c r="N1807" s="10" t="str">
        <f>VLOOKUP(tblSalaries[[#This Row],[Years of Experience]],Table3[#Data],2,FALSE)</f>
        <v>Missing</v>
      </c>
      <c r="O1807" s="10">
        <f>VLOOKUP(tblSalaries[[#This Row],[How many hours of a day you work on Excel]],Table8[#Data],2,FALSE)</f>
        <v>5</v>
      </c>
    </row>
    <row r="1808" spans="2:15" ht="15" customHeight="1" x14ac:dyDescent="0.2">
      <c r="B1808" t="s">
        <v>2398</v>
      </c>
      <c r="C1808" s="1">
        <v>41055.086168981485</v>
      </c>
      <c r="D1808" s="4" t="s">
        <v>482</v>
      </c>
      <c r="E1808">
        <v>1440000</v>
      </c>
      <c r="F1808" t="s">
        <v>483</v>
      </c>
      <c r="G1808" s="10">
        <f>tblSalaries[[#This Row],[clean Salary (in local currency)]]*VLOOKUP(tblSalaries[[#This Row],[Currency]],tblXrate[#Data],2,FALSE)/1000</f>
        <v>17.598017290051988</v>
      </c>
      <c r="H1808" t="s">
        <v>484</v>
      </c>
      <c r="I1808" t="s">
        <v>20</v>
      </c>
      <c r="J1808" t="s">
        <v>425</v>
      </c>
      <c r="K1808" s="10" t="str">
        <f>VLOOKUP(tblSalaries[[#This Row],[Where do you work]],tblCountries[[Actual]:[Mapping2]],3,FALSE)</f>
        <v>East&amp;South Asia</v>
      </c>
      <c r="L1808" t="s">
        <v>18</v>
      </c>
      <c r="M1808" t="s">
        <v>4015</v>
      </c>
      <c r="N1808" s="10" t="str">
        <f>VLOOKUP(tblSalaries[[#This Row],[Years of Experience]],Table3[#Data],2,FALSE)</f>
        <v>Missing</v>
      </c>
      <c r="O1808" s="10">
        <f>VLOOKUP(tblSalaries[[#This Row],[How many hours of a day you work on Excel]],Table8[#Data],2,FALSE)</f>
        <v>2.5</v>
      </c>
    </row>
    <row r="1809" spans="2:15" ht="15" customHeight="1" x14ac:dyDescent="0.2">
      <c r="B1809" t="s">
        <v>2036</v>
      </c>
      <c r="C1809" s="1">
        <v>41054.203043981484</v>
      </c>
      <c r="D1809" s="4" t="s">
        <v>60</v>
      </c>
      <c r="E1809">
        <v>900000</v>
      </c>
      <c r="F1809" t="s">
        <v>40</v>
      </c>
      <c r="G1809" s="10">
        <f>tblSalaries[[#This Row],[clean Salary (in local currency)]]*VLOOKUP(tblSalaries[[#This Row],[Currency]],tblXrate[#Data],2,FALSE)/1000</f>
        <v>16.02712501869831</v>
      </c>
      <c r="H1809" t="s">
        <v>61</v>
      </c>
      <c r="I1809" t="s">
        <v>279</v>
      </c>
      <c r="J1809" t="s">
        <v>8</v>
      </c>
      <c r="K1809" s="10" t="str">
        <f>VLOOKUP(tblSalaries[[#This Row],[Where do you work]],tblCountries[[Actual]:[Mapping2]],3,FALSE)</f>
        <v>India</v>
      </c>
      <c r="L1809" t="s">
        <v>25</v>
      </c>
      <c r="M1809" t="s">
        <v>4015</v>
      </c>
      <c r="N1809" s="10" t="str">
        <f>VLOOKUP(tblSalaries[[#This Row],[Years of Experience]],Table3[#Data],2,FALSE)</f>
        <v>Missing</v>
      </c>
      <c r="O1809" s="10">
        <f>VLOOKUP(tblSalaries[[#This Row],[How many hours of a day you work on Excel]],Table8[#Data],2,FALSE)</f>
        <v>1.5</v>
      </c>
    </row>
    <row r="1810" spans="2:15" ht="15" customHeight="1" x14ac:dyDescent="0.2">
      <c r="B1810" t="s">
        <v>2454</v>
      </c>
      <c r="C1810" s="1">
        <v>41055.123460648145</v>
      </c>
      <c r="D1810" s="4">
        <v>900000</v>
      </c>
      <c r="E1810">
        <v>900000</v>
      </c>
      <c r="F1810" t="s">
        <v>40</v>
      </c>
      <c r="G1810" s="10">
        <f>tblSalaries[[#This Row],[clean Salary (in local currency)]]*VLOOKUP(tblSalaries[[#This Row],[Currency]],tblXrate[#Data],2,FALSE)/1000</f>
        <v>16.02712501869831</v>
      </c>
      <c r="H1810" t="s">
        <v>549</v>
      </c>
      <c r="I1810" t="s">
        <v>52</v>
      </c>
      <c r="J1810" t="s">
        <v>8</v>
      </c>
      <c r="K1810" s="10" t="str">
        <f>VLOOKUP(tblSalaries[[#This Row],[Where do you work]],tblCountries[[Actual]:[Mapping2]],3,FALSE)</f>
        <v>India</v>
      </c>
      <c r="L1810" t="s">
        <v>25</v>
      </c>
      <c r="M1810" t="s">
        <v>4015</v>
      </c>
      <c r="N1810" s="10" t="str">
        <f>VLOOKUP(tblSalaries[[#This Row],[Years of Experience]],Table3[#Data],2,FALSE)</f>
        <v>Missing</v>
      </c>
      <c r="O1810" s="10">
        <f>VLOOKUP(tblSalaries[[#This Row],[How many hours of a day you work on Excel]],Table8[#Data],2,FALSE)</f>
        <v>1.5</v>
      </c>
    </row>
    <row r="1811" spans="2:15" ht="15" customHeight="1" x14ac:dyDescent="0.2">
      <c r="B1811" t="s">
        <v>2303</v>
      </c>
      <c r="C1811" s="1">
        <v>41055.05704861111</v>
      </c>
      <c r="D1811" s="4">
        <v>16000</v>
      </c>
      <c r="E1811">
        <v>16000</v>
      </c>
      <c r="F1811" t="s">
        <v>6</v>
      </c>
      <c r="G1811" s="10">
        <f>tblSalaries[[#This Row],[clean Salary (in local currency)]]*VLOOKUP(tblSalaries[[#This Row],[Currency]],tblXrate[#Data],2,FALSE)/1000</f>
        <v>16</v>
      </c>
      <c r="H1811" t="s">
        <v>374</v>
      </c>
      <c r="I1811" t="s">
        <v>4001</v>
      </c>
      <c r="J1811" t="s">
        <v>15</v>
      </c>
      <c r="K1811" s="10" t="str">
        <f>VLOOKUP(tblSalaries[[#This Row],[Where do you work]],tblCountries[[Actual]:[Mapping2]],3,FALSE)</f>
        <v>USA</v>
      </c>
      <c r="L1811" t="s">
        <v>25</v>
      </c>
      <c r="M1811" t="s">
        <v>4015</v>
      </c>
      <c r="N1811" s="10" t="str">
        <f>VLOOKUP(tblSalaries[[#This Row],[Years of Experience]],Table3[#Data],2,FALSE)</f>
        <v>Missing</v>
      </c>
      <c r="O1811" s="10">
        <f>VLOOKUP(tblSalaries[[#This Row],[How many hours of a day you work on Excel]],Table8[#Data],2,FALSE)</f>
        <v>1.5</v>
      </c>
    </row>
    <row r="1812" spans="2:15" ht="15" customHeight="1" x14ac:dyDescent="0.2">
      <c r="B1812" t="s">
        <v>2287</v>
      </c>
      <c r="C1812" s="1">
        <v>41055.052372685182</v>
      </c>
      <c r="D1812" s="4">
        <v>15000</v>
      </c>
      <c r="E1812">
        <v>15000</v>
      </c>
      <c r="F1812" t="s">
        <v>6</v>
      </c>
      <c r="G1812" s="10">
        <f>tblSalaries[[#This Row],[clean Salary (in local currency)]]*VLOOKUP(tblSalaries[[#This Row],[Currency]],tblXrate[#Data],2,FALSE)/1000</f>
        <v>15</v>
      </c>
      <c r="H1812" t="s">
        <v>354</v>
      </c>
      <c r="I1812" t="s">
        <v>52</v>
      </c>
      <c r="J1812" t="s">
        <v>15</v>
      </c>
      <c r="K1812" s="10" t="str">
        <f>VLOOKUP(tblSalaries[[#This Row],[Where do you work]],tblCountries[[Actual]:[Mapping2]],3,FALSE)</f>
        <v>USA</v>
      </c>
      <c r="L1812" t="s">
        <v>18</v>
      </c>
      <c r="M1812" t="s">
        <v>4015</v>
      </c>
      <c r="N1812" s="10" t="str">
        <f>VLOOKUP(tblSalaries[[#This Row],[Years of Experience]],Table3[#Data],2,FALSE)</f>
        <v>Missing</v>
      </c>
      <c r="O1812" s="10">
        <f>VLOOKUP(tblSalaries[[#This Row],[How many hours of a day you work on Excel]],Table8[#Data],2,FALSE)</f>
        <v>2.5</v>
      </c>
    </row>
    <row r="1813" spans="2:15" ht="15" customHeight="1" x14ac:dyDescent="0.2">
      <c r="B1813" t="s">
        <v>2385</v>
      </c>
      <c r="C1813" s="1">
        <v>41055.083194444444</v>
      </c>
      <c r="D1813" s="4">
        <v>15000</v>
      </c>
      <c r="E1813">
        <v>15000</v>
      </c>
      <c r="F1813" t="s">
        <v>6</v>
      </c>
      <c r="G1813" s="10">
        <f>tblSalaries[[#This Row],[clean Salary (in local currency)]]*VLOOKUP(tblSalaries[[#This Row],[Currency]],tblXrate[#Data],2,FALSE)/1000</f>
        <v>15</v>
      </c>
      <c r="H1813" t="s">
        <v>467</v>
      </c>
      <c r="I1813" t="s">
        <v>3999</v>
      </c>
      <c r="J1813" t="s">
        <v>27</v>
      </c>
      <c r="K1813" s="10" t="str">
        <f>VLOOKUP(tblSalaries[[#This Row],[Where do you work]],tblCountries[[Actual]:[Mapping2]],3,FALSE)</f>
        <v>Russia &amp; CEE</v>
      </c>
      <c r="L1813" t="s">
        <v>18</v>
      </c>
      <c r="M1813" t="s">
        <v>4015</v>
      </c>
      <c r="N1813" s="10" t="str">
        <f>VLOOKUP(tblSalaries[[#This Row],[Years of Experience]],Table3[#Data],2,FALSE)</f>
        <v>Missing</v>
      </c>
      <c r="O1813" s="10">
        <f>VLOOKUP(tblSalaries[[#This Row],[How many hours of a day you work on Excel]],Table8[#Data],2,FALSE)</f>
        <v>2.5</v>
      </c>
    </row>
    <row r="1814" spans="2:15" ht="15" customHeight="1" x14ac:dyDescent="0.2">
      <c r="B1814" t="s">
        <v>2519</v>
      </c>
      <c r="C1814" s="1">
        <v>41055.192164351851</v>
      </c>
      <c r="D1814" s="4">
        <v>15000</v>
      </c>
      <c r="E1814">
        <v>15000</v>
      </c>
      <c r="F1814" t="s">
        <v>6</v>
      </c>
      <c r="G1814" s="10">
        <f>tblSalaries[[#This Row],[clean Salary (in local currency)]]*VLOOKUP(tblSalaries[[#This Row],[Currency]],tblXrate[#Data],2,FALSE)/1000</f>
        <v>15</v>
      </c>
      <c r="H1814" t="s">
        <v>622</v>
      </c>
      <c r="I1814" t="s">
        <v>52</v>
      </c>
      <c r="J1814" t="s">
        <v>8</v>
      </c>
      <c r="K1814" s="10" t="str">
        <f>VLOOKUP(tblSalaries[[#This Row],[Where do you work]],tblCountries[[Actual]:[Mapping2]],3,FALSE)</f>
        <v>India</v>
      </c>
      <c r="L1814" t="s">
        <v>9</v>
      </c>
      <c r="M1814" t="s">
        <v>4015</v>
      </c>
      <c r="N1814" s="10" t="str">
        <f>VLOOKUP(tblSalaries[[#This Row],[Years of Experience]],Table3[#Data],2,FALSE)</f>
        <v>Missing</v>
      </c>
      <c r="O1814" s="10">
        <f>VLOOKUP(tblSalaries[[#This Row],[How many hours of a day you work on Excel]],Table8[#Data],2,FALSE)</f>
        <v>5</v>
      </c>
    </row>
    <row r="1815" spans="2:15" ht="15" customHeight="1" x14ac:dyDescent="0.2">
      <c r="B1815" t="s">
        <v>2048</v>
      </c>
      <c r="C1815" s="1">
        <v>41054.222337962965</v>
      </c>
      <c r="D1815" s="4">
        <v>14500</v>
      </c>
      <c r="E1815">
        <v>14500</v>
      </c>
      <c r="F1815" t="s">
        <v>6</v>
      </c>
      <c r="G1815" s="10">
        <f>tblSalaries[[#This Row],[clean Salary (in local currency)]]*VLOOKUP(tblSalaries[[#This Row],[Currency]],tblXrate[#Data],2,FALSE)/1000</f>
        <v>14.5</v>
      </c>
      <c r="H1815" t="s">
        <v>85</v>
      </c>
      <c r="I1815" t="s">
        <v>20</v>
      </c>
      <c r="J1815" t="s">
        <v>8</v>
      </c>
      <c r="K1815" s="10" t="str">
        <f>VLOOKUP(tblSalaries[[#This Row],[Where do you work]],tblCountries[[Actual]:[Mapping2]],3,FALSE)</f>
        <v>India</v>
      </c>
      <c r="L1815" t="s">
        <v>9</v>
      </c>
      <c r="M1815" t="s">
        <v>4015</v>
      </c>
      <c r="N1815" s="10" t="str">
        <f>VLOOKUP(tblSalaries[[#This Row],[Years of Experience]],Table3[#Data],2,FALSE)</f>
        <v>Missing</v>
      </c>
      <c r="O1815" s="10">
        <f>VLOOKUP(tblSalaries[[#This Row],[How many hours of a day you work on Excel]],Table8[#Data],2,FALSE)</f>
        <v>5</v>
      </c>
    </row>
    <row r="1816" spans="2:15" ht="15" customHeight="1" x14ac:dyDescent="0.2">
      <c r="B1816" t="s">
        <v>2052</v>
      </c>
      <c r="C1816" s="1">
        <v>41054.24082175926</v>
      </c>
      <c r="D1816" s="4">
        <v>800000</v>
      </c>
      <c r="E1816">
        <v>800000</v>
      </c>
      <c r="F1816" t="s">
        <v>40</v>
      </c>
      <c r="G1816" s="10">
        <f>tblSalaries[[#This Row],[clean Salary (in local currency)]]*VLOOKUP(tblSalaries[[#This Row],[Currency]],tblXrate[#Data],2,FALSE)/1000</f>
        <v>14.246333349954055</v>
      </c>
      <c r="H1816" t="s">
        <v>91</v>
      </c>
      <c r="I1816" t="s">
        <v>52</v>
      </c>
      <c r="J1816" t="s">
        <v>8</v>
      </c>
      <c r="K1816" s="10" t="str">
        <f>VLOOKUP(tblSalaries[[#This Row],[Where do you work]],tblCountries[[Actual]:[Mapping2]],3,FALSE)</f>
        <v>India</v>
      </c>
      <c r="L1816" t="s">
        <v>18</v>
      </c>
      <c r="M1816" t="s">
        <v>4015</v>
      </c>
      <c r="N1816" s="10" t="str">
        <f>VLOOKUP(tblSalaries[[#This Row],[Years of Experience]],Table3[#Data],2,FALSE)</f>
        <v>Missing</v>
      </c>
      <c r="O1816" s="10">
        <f>VLOOKUP(tblSalaries[[#This Row],[How many hours of a day you work on Excel]],Table8[#Data],2,FALSE)</f>
        <v>2.5</v>
      </c>
    </row>
    <row r="1817" spans="2:15" ht="15" customHeight="1" x14ac:dyDescent="0.2">
      <c r="B1817" t="s">
        <v>2141</v>
      </c>
      <c r="C1817" s="1">
        <v>41055.029953703706</v>
      </c>
      <c r="D1817" s="4">
        <v>800000</v>
      </c>
      <c r="E1817">
        <v>800000</v>
      </c>
      <c r="F1817" t="s">
        <v>40</v>
      </c>
      <c r="G1817" s="10">
        <f>tblSalaries[[#This Row],[clean Salary (in local currency)]]*VLOOKUP(tblSalaries[[#This Row],[Currency]],tblXrate[#Data],2,FALSE)/1000</f>
        <v>14.246333349954055</v>
      </c>
      <c r="H1817" t="s">
        <v>203</v>
      </c>
      <c r="I1817" t="s">
        <v>52</v>
      </c>
      <c r="J1817" t="s">
        <v>8</v>
      </c>
      <c r="K1817" s="10" t="str">
        <f>VLOOKUP(tblSalaries[[#This Row],[Where do you work]],tblCountries[[Actual]:[Mapping2]],3,FALSE)</f>
        <v>India</v>
      </c>
      <c r="L1817" t="s">
        <v>18</v>
      </c>
      <c r="M1817" t="s">
        <v>4015</v>
      </c>
      <c r="N1817" s="10" t="str">
        <f>VLOOKUP(tblSalaries[[#This Row],[Years of Experience]],Table3[#Data],2,FALSE)</f>
        <v>Missing</v>
      </c>
      <c r="O1817" s="10">
        <f>VLOOKUP(tblSalaries[[#This Row],[How many hours of a day you work on Excel]],Table8[#Data],2,FALSE)</f>
        <v>2.5</v>
      </c>
    </row>
    <row r="1818" spans="2:15" ht="15" customHeight="1" x14ac:dyDescent="0.2">
      <c r="B1818" t="s">
        <v>2020</v>
      </c>
      <c r="C1818" s="1">
        <v>41054.155509259261</v>
      </c>
      <c r="D1818" s="4">
        <v>14000</v>
      </c>
      <c r="E1818">
        <v>14000</v>
      </c>
      <c r="F1818" t="s">
        <v>6</v>
      </c>
      <c r="G1818" s="10">
        <f>tblSalaries[[#This Row],[clean Salary (in local currency)]]*VLOOKUP(tblSalaries[[#This Row],[Currency]],tblXrate[#Data],2,FALSE)/1000</f>
        <v>14</v>
      </c>
      <c r="H1818" t="s">
        <v>37</v>
      </c>
      <c r="I1818" t="s">
        <v>279</v>
      </c>
      <c r="J1818" t="s">
        <v>38</v>
      </c>
      <c r="K1818" s="10" t="str">
        <f>VLOOKUP(tblSalaries[[#This Row],[Where do you work]],tblCountries[[Actual]:[Mapping2]],3,FALSE)</f>
        <v>EU</v>
      </c>
      <c r="L1818" t="s">
        <v>9</v>
      </c>
      <c r="M1818" t="s">
        <v>4015</v>
      </c>
      <c r="N1818" s="10" t="str">
        <f>VLOOKUP(tblSalaries[[#This Row],[Years of Experience]],Table3[#Data],2,FALSE)</f>
        <v>Missing</v>
      </c>
      <c r="O1818" s="10">
        <f>VLOOKUP(tblSalaries[[#This Row],[How many hours of a day you work on Excel]],Table8[#Data],2,FALSE)</f>
        <v>5</v>
      </c>
    </row>
    <row r="1819" spans="2:15" ht="15" customHeight="1" x14ac:dyDescent="0.2">
      <c r="B1819" t="s">
        <v>2284</v>
      </c>
      <c r="C1819" s="1">
        <v>41055.052025462966</v>
      </c>
      <c r="D1819" s="4">
        <v>14000</v>
      </c>
      <c r="E1819">
        <v>14000</v>
      </c>
      <c r="F1819" t="s">
        <v>6</v>
      </c>
      <c r="G1819" s="10">
        <f>tblSalaries[[#This Row],[clean Salary (in local currency)]]*VLOOKUP(tblSalaries[[#This Row],[Currency]],tblXrate[#Data],2,FALSE)/1000</f>
        <v>14</v>
      </c>
      <c r="H1819" t="s">
        <v>350</v>
      </c>
      <c r="I1819" t="s">
        <v>20</v>
      </c>
      <c r="J1819" t="s">
        <v>143</v>
      </c>
      <c r="K1819" s="10" t="str">
        <f>VLOOKUP(tblSalaries[[#This Row],[Where do you work]],tblCountries[[Actual]:[Mapping2]],3,FALSE)</f>
        <v>Sou&amp;Cen America</v>
      </c>
      <c r="L1819" t="s">
        <v>25</v>
      </c>
      <c r="M1819" t="s">
        <v>4015</v>
      </c>
      <c r="N1819" s="10" t="str">
        <f>VLOOKUP(tblSalaries[[#This Row],[Years of Experience]],Table3[#Data],2,FALSE)</f>
        <v>Missing</v>
      </c>
      <c r="O1819" s="10">
        <f>VLOOKUP(tblSalaries[[#This Row],[How many hours of a day you work on Excel]],Table8[#Data],2,FALSE)</f>
        <v>1.5</v>
      </c>
    </row>
    <row r="1820" spans="2:15" ht="15" customHeight="1" x14ac:dyDescent="0.2">
      <c r="B1820" t="s">
        <v>2029</v>
      </c>
      <c r="C1820" s="1">
        <v>41054.183344907404</v>
      </c>
      <c r="D1820" s="4">
        <v>13500</v>
      </c>
      <c r="E1820">
        <v>13500</v>
      </c>
      <c r="F1820" t="s">
        <v>6</v>
      </c>
      <c r="G1820" s="10">
        <f>tblSalaries[[#This Row],[clean Salary (in local currency)]]*VLOOKUP(tblSalaries[[#This Row],[Currency]],tblXrate[#Data],2,FALSE)/1000</f>
        <v>13.5</v>
      </c>
      <c r="H1820" t="s">
        <v>51</v>
      </c>
      <c r="I1820" t="s">
        <v>52</v>
      </c>
      <c r="J1820" t="s">
        <v>8</v>
      </c>
      <c r="K1820" s="10" t="str">
        <f>VLOOKUP(tblSalaries[[#This Row],[Where do you work]],tblCountries[[Actual]:[Mapping2]],3,FALSE)</f>
        <v>India</v>
      </c>
      <c r="L1820" t="s">
        <v>9</v>
      </c>
      <c r="M1820" t="s">
        <v>4015</v>
      </c>
      <c r="N1820" s="10" t="str">
        <f>VLOOKUP(tblSalaries[[#This Row],[Years of Experience]],Table3[#Data],2,FALSE)</f>
        <v>Missing</v>
      </c>
      <c r="O1820" s="10">
        <f>VLOOKUP(tblSalaries[[#This Row],[How many hours of a day you work on Excel]],Table8[#Data],2,FALSE)</f>
        <v>5</v>
      </c>
    </row>
    <row r="1821" spans="2:15" ht="15" customHeight="1" x14ac:dyDescent="0.2">
      <c r="B1821" t="s">
        <v>2393</v>
      </c>
      <c r="C1821" s="1">
        <v>41055.084386574075</v>
      </c>
      <c r="D1821" s="4" t="s">
        <v>476</v>
      </c>
      <c r="E1821">
        <v>750000</v>
      </c>
      <c r="F1821" t="s">
        <v>40</v>
      </c>
      <c r="G1821" s="10">
        <f>tblSalaries[[#This Row],[clean Salary (in local currency)]]*VLOOKUP(tblSalaries[[#This Row],[Currency]],tblXrate[#Data],2,FALSE)/1000</f>
        <v>13.355937515581925</v>
      </c>
      <c r="H1821" t="s">
        <v>207</v>
      </c>
      <c r="I1821" t="s">
        <v>20</v>
      </c>
      <c r="J1821" t="s">
        <v>8</v>
      </c>
      <c r="K1821" s="10" t="str">
        <f>VLOOKUP(tblSalaries[[#This Row],[Where do you work]],tblCountries[[Actual]:[Mapping2]],3,FALSE)</f>
        <v>India</v>
      </c>
      <c r="L1821" t="s">
        <v>25</v>
      </c>
      <c r="M1821" t="s">
        <v>4015</v>
      </c>
      <c r="N1821" s="10" t="str">
        <f>VLOOKUP(tblSalaries[[#This Row],[Years of Experience]],Table3[#Data],2,FALSE)</f>
        <v>Missing</v>
      </c>
      <c r="O1821" s="10">
        <f>VLOOKUP(tblSalaries[[#This Row],[How many hours of a day you work on Excel]],Table8[#Data],2,FALSE)</f>
        <v>1.5</v>
      </c>
    </row>
    <row r="1822" spans="2:15" ht="15" customHeight="1" x14ac:dyDescent="0.2">
      <c r="B1822" t="s">
        <v>2498</v>
      </c>
      <c r="C1822" s="1">
        <v>41055.162141203706</v>
      </c>
      <c r="D1822" s="4" t="s">
        <v>600</v>
      </c>
      <c r="E1822">
        <v>720000</v>
      </c>
      <c r="F1822" t="s">
        <v>40</v>
      </c>
      <c r="G1822" s="10">
        <f>tblSalaries[[#This Row],[clean Salary (in local currency)]]*VLOOKUP(tblSalaries[[#This Row],[Currency]],tblXrate[#Data],2,FALSE)/1000</f>
        <v>12.821700014958649</v>
      </c>
      <c r="H1822" t="s">
        <v>601</v>
      </c>
      <c r="I1822" t="s">
        <v>52</v>
      </c>
      <c r="J1822" t="s">
        <v>8</v>
      </c>
      <c r="K1822" s="10" t="str">
        <f>VLOOKUP(tblSalaries[[#This Row],[Where do you work]],tblCountries[[Actual]:[Mapping2]],3,FALSE)</f>
        <v>India</v>
      </c>
      <c r="L1822" t="s">
        <v>18</v>
      </c>
      <c r="M1822" t="s">
        <v>4015</v>
      </c>
      <c r="N1822" s="10" t="str">
        <f>VLOOKUP(tblSalaries[[#This Row],[Years of Experience]],Table3[#Data],2,FALSE)</f>
        <v>Missing</v>
      </c>
      <c r="O1822" s="10">
        <f>VLOOKUP(tblSalaries[[#This Row],[How many hours of a day you work on Excel]],Table8[#Data],2,FALSE)</f>
        <v>2.5</v>
      </c>
    </row>
    <row r="1823" spans="2:15" ht="15" customHeight="1" x14ac:dyDescent="0.2">
      <c r="B1823" t="s">
        <v>2054</v>
      </c>
      <c r="C1823" s="1">
        <v>41054.241574074076</v>
      </c>
      <c r="D1823" s="4">
        <v>1000</v>
      </c>
      <c r="E1823">
        <v>12000</v>
      </c>
      <c r="F1823" t="s">
        <v>6</v>
      </c>
      <c r="G1823" s="10">
        <f>tblSalaries[[#This Row],[clean Salary (in local currency)]]*VLOOKUP(tblSalaries[[#This Row],[Currency]],tblXrate[#Data],2,FALSE)/1000</f>
        <v>12</v>
      </c>
      <c r="H1823" t="s">
        <v>93</v>
      </c>
      <c r="I1823" t="s">
        <v>356</v>
      </c>
      <c r="J1823" t="s">
        <v>15</v>
      </c>
      <c r="K1823" s="10" t="str">
        <f>VLOOKUP(tblSalaries[[#This Row],[Where do you work]],tblCountries[[Actual]:[Mapping2]],3,FALSE)</f>
        <v>USA</v>
      </c>
      <c r="L1823" t="s">
        <v>25</v>
      </c>
      <c r="M1823" t="s">
        <v>4015</v>
      </c>
      <c r="N1823" s="10" t="str">
        <f>VLOOKUP(tblSalaries[[#This Row],[Years of Experience]],Table3[#Data],2,FALSE)</f>
        <v>Missing</v>
      </c>
      <c r="O1823" s="10">
        <f>VLOOKUP(tblSalaries[[#This Row],[How many hours of a day you work on Excel]],Table8[#Data],2,FALSE)</f>
        <v>1.5</v>
      </c>
    </row>
    <row r="1824" spans="2:15" ht="15" customHeight="1" x14ac:dyDescent="0.2">
      <c r="B1824" t="s">
        <v>2135</v>
      </c>
      <c r="C1824" s="1">
        <v>41055.029560185183</v>
      </c>
      <c r="D1824" s="4">
        <v>1000</v>
      </c>
      <c r="E1824">
        <v>12000</v>
      </c>
      <c r="F1824" t="s">
        <v>6</v>
      </c>
      <c r="G1824" s="10">
        <f>tblSalaries[[#This Row],[clean Salary (in local currency)]]*VLOOKUP(tblSalaries[[#This Row],[Currency]],tblXrate[#Data],2,FALSE)/1000</f>
        <v>12</v>
      </c>
      <c r="H1824" t="s">
        <v>198</v>
      </c>
      <c r="I1824" t="s">
        <v>356</v>
      </c>
      <c r="J1824" t="s">
        <v>17</v>
      </c>
      <c r="K1824" s="10" t="str">
        <f>VLOOKUP(tblSalaries[[#This Row],[Where do you work]],tblCountries[[Actual]:[Mapping2]],3,FALSE)</f>
        <v>East&amp;South Asia</v>
      </c>
      <c r="L1824" t="s">
        <v>25</v>
      </c>
      <c r="M1824" t="s">
        <v>4015</v>
      </c>
      <c r="N1824" s="10" t="str">
        <f>VLOOKUP(tblSalaries[[#This Row],[Years of Experience]],Table3[#Data],2,FALSE)</f>
        <v>Missing</v>
      </c>
      <c r="O1824" s="10">
        <f>VLOOKUP(tblSalaries[[#This Row],[How many hours of a day you work on Excel]],Table8[#Data],2,FALSE)</f>
        <v>1.5</v>
      </c>
    </row>
    <row r="1825" spans="2:15" ht="15" customHeight="1" x14ac:dyDescent="0.2">
      <c r="B1825" t="s">
        <v>2391</v>
      </c>
      <c r="C1825" s="1">
        <v>41055.083958333336</v>
      </c>
      <c r="D1825" s="4">
        <v>12000</v>
      </c>
      <c r="E1825">
        <v>12000</v>
      </c>
      <c r="F1825" t="s">
        <v>6</v>
      </c>
      <c r="G1825" s="10">
        <f>tblSalaries[[#This Row],[clean Salary (in local currency)]]*VLOOKUP(tblSalaries[[#This Row],[Currency]],tblXrate[#Data],2,FALSE)/1000</f>
        <v>12</v>
      </c>
      <c r="H1825" t="s">
        <v>474</v>
      </c>
      <c r="I1825" t="s">
        <v>3999</v>
      </c>
      <c r="J1825" t="s">
        <v>48</v>
      </c>
      <c r="K1825" s="10" t="str">
        <f>VLOOKUP(tblSalaries[[#This Row],[Where do you work]],tblCountries[[Actual]:[Mapping2]],3,FALSE)</f>
        <v>Africa</v>
      </c>
      <c r="L1825" t="s">
        <v>9</v>
      </c>
      <c r="M1825" t="s">
        <v>4015</v>
      </c>
      <c r="N1825" s="10" t="str">
        <f>VLOOKUP(tblSalaries[[#This Row],[Years of Experience]],Table3[#Data],2,FALSE)</f>
        <v>Missing</v>
      </c>
      <c r="O1825" s="10">
        <f>VLOOKUP(tblSalaries[[#This Row],[How many hours of a day you work on Excel]],Table8[#Data],2,FALSE)</f>
        <v>5</v>
      </c>
    </row>
    <row r="1826" spans="2:15" ht="15" customHeight="1" x14ac:dyDescent="0.2">
      <c r="B1826" t="s">
        <v>2424</v>
      </c>
      <c r="C1826" s="1">
        <v>41055.09747685185</v>
      </c>
      <c r="D1826" s="4">
        <v>12000</v>
      </c>
      <c r="E1826">
        <v>12000</v>
      </c>
      <c r="F1826" t="s">
        <v>6</v>
      </c>
      <c r="G1826" s="10">
        <f>tblSalaries[[#This Row],[clean Salary (in local currency)]]*VLOOKUP(tblSalaries[[#This Row],[Currency]],tblXrate[#Data],2,FALSE)/1000</f>
        <v>12</v>
      </c>
      <c r="H1826" t="s">
        <v>511</v>
      </c>
      <c r="I1826" t="s">
        <v>20</v>
      </c>
      <c r="J1826" t="s">
        <v>512</v>
      </c>
      <c r="K1826" s="10" t="str">
        <f>VLOOKUP(tblSalaries[[#This Row],[Where do you work]],tblCountries[[Actual]:[Mapping2]],3,FALSE)</f>
        <v>Middle East</v>
      </c>
      <c r="L1826" t="s">
        <v>18</v>
      </c>
      <c r="M1826" t="s">
        <v>4015</v>
      </c>
      <c r="N1826" s="10" t="str">
        <f>VLOOKUP(tblSalaries[[#This Row],[Years of Experience]],Table3[#Data],2,FALSE)</f>
        <v>Missing</v>
      </c>
      <c r="O1826" s="10">
        <f>VLOOKUP(tblSalaries[[#This Row],[How many hours of a day you work on Excel]],Table8[#Data],2,FALSE)</f>
        <v>2.5</v>
      </c>
    </row>
    <row r="1827" spans="2:15" ht="15" customHeight="1" x14ac:dyDescent="0.2">
      <c r="B1827" t="s">
        <v>2349</v>
      </c>
      <c r="C1827" s="1">
        <v>41055.069502314815</v>
      </c>
      <c r="D1827" s="4">
        <v>950</v>
      </c>
      <c r="E1827">
        <v>11400</v>
      </c>
      <c r="F1827" t="s">
        <v>6</v>
      </c>
      <c r="G1827" s="10">
        <f>tblSalaries[[#This Row],[clean Salary (in local currency)]]*VLOOKUP(tblSalaries[[#This Row],[Currency]],tblXrate[#Data],2,FALSE)/1000</f>
        <v>11.4</v>
      </c>
      <c r="H1827" t="s">
        <v>430</v>
      </c>
      <c r="I1827" t="s">
        <v>356</v>
      </c>
      <c r="J1827" t="s">
        <v>143</v>
      </c>
      <c r="K1827" s="10" t="str">
        <f>VLOOKUP(tblSalaries[[#This Row],[Where do you work]],tblCountries[[Actual]:[Mapping2]],3,FALSE)</f>
        <v>Sou&amp;Cen America</v>
      </c>
      <c r="L1827" t="s">
        <v>9</v>
      </c>
      <c r="M1827" t="s">
        <v>4015</v>
      </c>
      <c r="N1827" s="10" t="str">
        <f>VLOOKUP(tblSalaries[[#This Row],[Years of Experience]],Table3[#Data],2,FALSE)</f>
        <v>Missing</v>
      </c>
      <c r="O1827" s="10">
        <f>VLOOKUP(tblSalaries[[#This Row],[How many hours of a day you work on Excel]],Table8[#Data],2,FALSE)</f>
        <v>5</v>
      </c>
    </row>
    <row r="1828" spans="2:15" ht="15" customHeight="1" x14ac:dyDescent="0.2">
      <c r="B1828" t="s">
        <v>2386</v>
      </c>
      <c r="C1828" s="1">
        <v>41055.083379629628</v>
      </c>
      <c r="D1828" s="4" t="s">
        <v>468</v>
      </c>
      <c r="E1828">
        <v>620000</v>
      </c>
      <c r="F1828" t="s">
        <v>40</v>
      </c>
      <c r="G1828" s="10">
        <f>tblSalaries[[#This Row],[clean Salary (in local currency)]]*VLOOKUP(tblSalaries[[#This Row],[Currency]],tblXrate[#Data],2,FALSE)/1000</f>
        <v>11.040908346214392</v>
      </c>
      <c r="H1828" t="s">
        <v>469</v>
      </c>
      <c r="I1828" t="s">
        <v>52</v>
      </c>
      <c r="J1828" t="s">
        <v>8</v>
      </c>
      <c r="K1828" s="10" t="str">
        <f>VLOOKUP(tblSalaries[[#This Row],[Where do you work]],tblCountries[[Actual]:[Mapping2]],3,FALSE)</f>
        <v>India</v>
      </c>
      <c r="L1828" t="s">
        <v>25</v>
      </c>
      <c r="M1828" t="s">
        <v>4015</v>
      </c>
      <c r="N1828" s="10" t="str">
        <f>VLOOKUP(tblSalaries[[#This Row],[Years of Experience]],Table3[#Data],2,FALSE)</f>
        <v>Missing</v>
      </c>
      <c r="O1828" s="10">
        <f>VLOOKUP(tblSalaries[[#This Row],[How many hours of a day you work on Excel]],Table8[#Data],2,FALSE)</f>
        <v>1.5</v>
      </c>
    </row>
    <row r="1829" spans="2:15" ht="15" customHeight="1" x14ac:dyDescent="0.2">
      <c r="B1829" t="s">
        <v>2330</v>
      </c>
      <c r="C1829" s="1">
        <v>41055.063148148147</v>
      </c>
      <c r="D1829" s="4" t="s">
        <v>403</v>
      </c>
      <c r="E1829">
        <v>456000</v>
      </c>
      <c r="F1829" t="s">
        <v>3951</v>
      </c>
      <c r="G1829" s="10">
        <f>tblSalaries[[#This Row],[clean Salary (in local currency)]]*VLOOKUP(tblSalaries[[#This Row],[Currency]],tblXrate[#Data],2,FALSE)/1000</f>
        <v>10.809503829551192</v>
      </c>
      <c r="H1829" t="s">
        <v>404</v>
      </c>
      <c r="I1829" t="s">
        <v>3999</v>
      </c>
      <c r="J1829" t="s">
        <v>347</v>
      </c>
      <c r="K1829" s="10" t="str">
        <f>VLOOKUP(tblSalaries[[#This Row],[Where do you work]],tblCountries[[Actual]:[Mapping2]],3,FALSE)</f>
        <v>East&amp;South Asia</v>
      </c>
      <c r="L1829" t="s">
        <v>9</v>
      </c>
      <c r="M1829" t="s">
        <v>4015</v>
      </c>
      <c r="N1829" s="10" t="str">
        <f>VLOOKUP(tblSalaries[[#This Row],[Years of Experience]],Table3[#Data],2,FALSE)</f>
        <v>Missing</v>
      </c>
      <c r="O1829" s="10">
        <f>VLOOKUP(tblSalaries[[#This Row],[How many hours of a day you work on Excel]],Table8[#Data],2,FALSE)</f>
        <v>5</v>
      </c>
    </row>
    <row r="1830" spans="2:15" ht="15" customHeight="1" x14ac:dyDescent="0.2">
      <c r="B1830" t="s">
        <v>2037</v>
      </c>
      <c r="C1830" s="1">
        <v>41054.205266203702</v>
      </c>
      <c r="D1830" s="4" t="s">
        <v>62</v>
      </c>
      <c r="E1830">
        <v>600000</v>
      </c>
      <c r="F1830" t="s">
        <v>40</v>
      </c>
      <c r="G1830" s="10">
        <f>tblSalaries[[#This Row],[clean Salary (in local currency)]]*VLOOKUP(tblSalaries[[#This Row],[Currency]],tblXrate[#Data],2,FALSE)/1000</f>
        <v>10.684750012465541</v>
      </c>
      <c r="H1830" t="s">
        <v>63</v>
      </c>
      <c r="I1830" t="s">
        <v>52</v>
      </c>
      <c r="J1830" t="s">
        <v>8</v>
      </c>
      <c r="K1830" s="10" t="str">
        <f>VLOOKUP(tblSalaries[[#This Row],[Where do you work]],tblCountries[[Actual]:[Mapping2]],3,FALSE)</f>
        <v>India</v>
      </c>
      <c r="L1830" t="s">
        <v>9</v>
      </c>
      <c r="M1830" t="s">
        <v>4015</v>
      </c>
      <c r="N1830" s="10" t="str">
        <f>VLOOKUP(tblSalaries[[#This Row],[Years of Experience]],Table3[#Data],2,FALSE)</f>
        <v>Missing</v>
      </c>
      <c r="O1830" s="10">
        <f>VLOOKUP(tblSalaries[[#This Row],[How many hours of a day you work on Excel]],Table8[#Data],2,FALSE)</f>
        <v>5</v>
      </c>
    </row>
    <row r="1831" spans="2:15" ht="15" customHeight="1" x14ac:dyDescent="0.2">
      <c r="B1831" t="s">
        <v>2506</v>
      </c>
      <c r="C1831" s="1">
        <v>41055.176319444443</v>
      </c>
      <c r="D1831" s="4" t="s">
        <v>609</v>
      </c>
      <c r="E1831">
        <v>600000</v>
      </c>
      <c r="F1831" t="s">
        <v>40</v>
      </c>
      <c r="G1831" s="10">
        <f>tblSalaries[[#This Row],[clean Salary (in local currency)]]*VLOOKUP(tblSalaries[[#This Row],[Currency]],tblXrate[#Data],2,FALSE)/1000</f>
        <v>10.684750012465541</v>
      </c>
      <c r="H1831" t="s">
        <v>610</v>
      </c>
      <c r="I1831" t="s">
        <v>52</v>
      </c>
      <c r="J1831" t="s">
        <v>8</v>
      </c>
      <c r="K1831" s="10" t="str">
        <f>VLOOKUP(tblSalaries[[#This Row],[Where do you work]],tblCountries[[Actual]:[Mapping2]],3,FALSE)</f>
        <v>India</v>
      </c>
      <c r="L1831" t="s">
        <v>9</v>
      </c>
      <c r="M1831" t="s">
        <v>4015</v>
      </c>
      <c r="N1831" s="10" t="str">
        <f>VLOOKUP(tblSalaries[[#This Row],[Years of Experience]],Table3[#Data],2,FALSE)</f>
        <v>Missing</v>
      </c>
      <c r="O1831" s="10">
        <f>VLOOKUP(tblSalaries[[#This Row],[How many hours of a day you work on Excel]],Table8[#Data],2,FALSE)</f>
        <v>5</v>
      </c>
    </row>
    <row r="1832" spans="2:15" ht="15" customHeight="1" x14ac:dyDescent="0.2">
      <c r="B1832" t="s">
        <v>2524</v>
      </c>
      <c r="C1832" s="1">
        <v>41055.20040509259</v>
      </c>
      <c r="D1832" s="4">
        <v>600000</v>
      </c>
      <c r="E1832">
        <v>600000</v>
      </c>
      <c r="F1832" t="s">
        <v>40</v>
      </c>
      <c r="G1832" s="10">
        <f>tblSalaries[[#This Row],[clean Salary (in local currency)]]*VLOOKUP(tblSalaries[[#This Row],[Currency]],tblXrate[#Data],2,FALSE)/1000</f>
        <v>10.684750012465541</v>
      </c>
      <c r="H1832" t="s">
        <v>201</v>
      </c>
      <c r="I1832" t="s">
        <v>52</v>
      </c>
      <c r="J1832" t="s">
        <v>8</v>
      </c>
      <c r="K1832" s="10" t="str">
        <f>VLOOKUP(tblSalaries[[#This Row],[Where do you work]],tblCountries[[Actual]:[Mapping2]],3,FALSE)</f>
        <v>India</v>
      </c>
      <c r="L1832" t="s">
        <v>9</v>
      </c>
      <c r="M1832" t="s">
        <v>4015</v>
      </c>
      <c r="N1832" s="10" t="str">
        <f>VLOOKUP(tblSalaries[[#This Row],[Years of Experience]],Table3[#Data],2,FALSE)</f>
        <v>Missing</v>
      </c>
      <c r="O1832" s="10">
        <f>VLOOKUP(tblSalaries[[#This Row],[How many hours of a day you work on Excel]],Table8[#Data],2,FALSE)</f>
        <v>5</v>
      </c>
    </row>
    <row r="1833" spans="2:15" ht="15" customHeight="1" x14ac:dyDescent="0.2">
      <c r="B1833" t="s">
        <v>2278</v>
      </c>
      <c r="C1833" s="1">
        <v>41055.049259259256</v>
      </c>
      <c r="D1833" s="4" t="s">
        <v>345</v>
      </c>
      <c r="E1833">
        <v>420000</v>
      </c>
      <c r="F1833" t="s">
        <v>3951</v>
      </c>
      <c r="G1833" s="10">
        <f>tblSalaries[[#This Row],[clean Salary (in local currency)]]*VLOOKUP(tblSalaries[[#This Row],[Currency]],tblXrate[#Data],2,FALSE)/1000</f>
        <v>9.9561219482708356</v>
      </c>
      <c r="H1833" t="s">
        <v>346</v>
      </c>
      <c r="I1833" t="s">
        <v>52</v>
      </c>
      <c r="J1833" t="s">
        <v>347</v>
      </c>
      <c r="K1833" s="10" t="str">
        <f>VLOOKUP(tblSalaries[[#This Row],[Where do you work]],tblCountries[[Actual]:[Mapping2]],3,FALSE)</f>
        <v>East&amp;South Asia</v>
      </c>
      <c r="L1833" t="s">
        <v>9</v>
      </c>
      <c r="M1833" t="s">
        <v>4015</v>
      </c>
      <c r="N1833" s="10" t="str">
        <f>VLOOKUP(tblSalaries[[#This Row],[Years of Experience]],Table3[#Data],2,FALSE)</f>
        <v>Missing</v>
      </c>
      <c r="O1833" s="10">
        <f>VLOOKUP(tblSalaries[[#This Row],[How many hours of a day you work on Excel]],Table8[#Data],2,FALSE)</f>
        <v>5</v>
      </c>
    </row>
    <row r="1834" spans="2:15" ht="15" customHeight="1" x14ac:dyDescent="0.2">
      <c r="B1834" t="s">
        <v>2027</v>
      </c>
      <c r="C1834" s="1">
        <v>41054.178148148145</v>
      </c>
      <c r="D1834" s="4">
        <v>550000</v>
      </c>
      <c r="E1834">
        <v>550000</v>
      </c>
      <c r="F1834" t="s">
        <v>40</v>
      </c>
      <c r="G1834" s="10">
        <f>tblSalaries[[#This Row],[clean Salary (in local currency)]]*VLOOKUP(tblSalaries[[#This Row],[Currency]],tblXrate[#Data],2,FALSE)/1000</f>
        <v>9.7943541780934122</v>
      </c>
      <c r="H1834" t="s">
        <v>49</v>
      </c>
      <c r="I1834" t="s">
        <v>52</v>
      </c>
      <c r="J1834" t="s">
        <v>8</v>
      </c>
      <c r="K1834" s="10" t="str">
        <f>VLOOKUP(tblSalaries[[#This Row],[Where do you work]],tblCountries[[Actual]:[Mapping2]],3,FALSE)</f>
        <v>India</v>
      </c>
      <c r="L1834" t="s">
        <v>18</v>
      </c>
      <c r="M1834" t="s">
        <v>4015</v>
      </c>
      <c r="N1834" s="10" t="str">
        <f>VLOOKUP(tblSalaries[[#This Row],[Years of Experience]],Table3[#Data],2,FALSE)</f>
        <v>Missing</v>
      </c>
      <c r="O1834" s="10">
        <f>VLOOKUP(tblSalaries[[#This Row],[How many hours of a day you work on Excel]],Table8[#Data],2,FALSE)</f>
        <v>2.5</v>
      </c>
    </row>
    <row r="1835" spans="2:15" ht="15" customHeight="1" x14ac:dyDescent="0.2">
      <c r="B1835" t="s">
        <v>2382</v>
      </c>
      <c r="C1835" s="1">
        <v>41055.082881944443</v>
      </c>
      <c r="D1835" s="4" t="s">
        <v>462</v>
      </c>
      <c r="E1835">
        <v>540000</v>
      </c>
      <c r="F1835" t="s">
        <v>40</v>
      </c>
      <c r="G1835" s="10">
        <f>tblSalaries[[#This Row],[clean Salary (in local currency)]]*VLOOKUP(tblSalaries[[#This Row],[Currency]],tblXrate[#Data],2,FALSE)/1000</f>
        <v>9.6162750112189865</v>
      </c>
      <c r="H1835" t="s">
        <v>463</v>
      </c>
      <c r="I1835" t="s">
        <v>279</v>
      </c>
      <c r="J1835" t="s">
        <v>8</v>
      </c>
      <c r="K1835" s="10" t="str">
        <f>VLOOKUP(tblSalaries[[#This Row],[Where do you work]],tblCountries[[Actual]:[Mapping2]],3,FALSE)</f>
        <v>India</v>
      </c>
      <c r="L1835" t="s">
        <v>9</v>
      </c>
      <c r="M1835" t="s">
        <v>4015</v>
      </c>
      <c r="N1835" s="10" t="str">
        <f>VLOOKUP(tblSalaries[[#This Row],[Years of Experience]],Table3[#Data],2,FALSE)</f>
        <v>Missing</v>
      </c>
      <c r="O1835" s="10">
        <f>VLOOKUP(tblSalaries[[#This Row],[How many hours of a day you work on Excel]],Table8[#Data],2,FALSE)</f>
        <v>5</v>
      </c>
    </row>
    <row r="1836" spans="2:15" ht="15" customHeight="1" x14ac:dyDescent="0.2">
      <c r="B1836" t="s">
        <v>2175</v>
      </c>
      <c r="C1836" s="1">
        <v>41055.033460648148</v>
      </c>
      <c r="D1836" s="4" t="s">
        <v>240</v>
      </c>
      <c r="E1836">
        <v>500000</v>
      </c>
      <c r="F1836" t="s">
        <v>40</v>
      </c>
      <c r="G1836" s="10">
        <f>tblSalaries[[#This Row],[clean Salary (in local currency)]]*VLOOKUP(tblSalaries[[#This Row],[Currency]],tblXrate[#Data],2,FALSE)/1000</f>
        <v>8.9039583437212837</v>
      </c>
      <c r="H1836" t="s">
        <v>241</v>
      </c>
      <c r="I1836" t="s">
        <v>20</v>
      </c>
      <c r="J1836" t="s">
        <v>8</v>
      </c>
      <c r="K1836" s="10" t="str">
        <f>VLOOKUP(tblSalaries[[#This Row],[Where do you work]],tblCountries[[Actual]:[Mapping2]],3,FALSE)</f>
        <v>India</v>
      </c>
      <c r="L1836" t="s">
        <v>18</v>
      </c>
      <c r="M1836" t="s">
        <v>4015</v>
      </c>
      <c r="N1836" s="10" t="str">
        <f>VLOOKUP(tblSalaries[[#This Row],[Years of Experience]],Table3[#Data],2,FALSE)</f>
        <v>Missing</v>
      </c>
      <c r="O1836" s="10">
        <f>VLOOKUP(tblSalaries[[#This Row],[How many hours of a day you work on Excel]],Table8[#Data],2,FALSE)</f>
        <v>2.5</v>
      </c>
    </row>
    <row r="1837" spans="2:15" ht="15" customHeight="1" x14ac:dyDescent="0.2">
      <c r="B1837" t="s">
        <v>2223</v>
      </c>
      <c r="C1837" s="1">
        <v>41055.039826388886</v>
      </c>
      <c r="D1837" s="4" t="s">
        <v>293</v>
      </c>
      <c r="E1837">
        <v>500000</v>
      </c>
      <c r="F1837" t="s">
        <v>40</v>
      </c>
      <c r="G1837" s="10">
        <f>tblSalaries[[#This Row],[clean Salary (in local currency)]]*VLOOKUP(tblSalaries[[#This Row],[Currency]],tblXrate[#Data],2,FALSE)/1000</f>
        <v>8.9039583437212837</v>
      </c>
      <c r="H1837" t="s">
        <v>201</v>
      </c>
      <c r="I1837" t="s">
        <v>52</v>
      </c>
      <c r="J1837" t="s">
        <v>8</v>
      </c>
      <c r="K1837" s="10" t="str">
        <f>VLOOKUP(tblSalaries[[#This Row],[Where do you work]],tblCountries[[Actual]:[Mapping2]],3,FALSE)</f>
        <v>India</v>
      </c>
      <c r="L1837" t="s">
        <v>9</v>
      </c>
      <c r="M1837" t="s">
        <v>4015</v>
      </c>
      <c r="N1837" s="10" t="str">
        <f>VLOOKUP(tblSalaries[[#This Row],[Years of Experience]],Table3[#Data],2,FALSE)</f>
        <v>Missing</v>
      </c>
      <c r="O1837" s="10">
        <f>VLOOKUP(tblSalaries[[#This Row],[How many hours of a day you work on Excel]],Table8[#Data],2,FALSE)</f>
        <v>5</v>
      </c>
    </row>
    <row r="1838" spans="2:15" ht="15" customHeight="1" x14ac:dyDescent="0.2">
      <c r="B1838" t="s">
        <v>2377</v>
      </c>
      <c r="C1838" s="1">
        <v>41055.079710648148</v>
      </c>
      <c r="D1838" s="4" t="s">
        <v>457</v>
      </c>
      <c r="E1838">
        <v>500000</v>
      </c>
      <c r="F1838" t="s">
        <v>40</v>
      </c>
      <c r="G1838" s="10">
        <f>tblSalaries[[#This Row],[clean Salary (in local currency)]]*VLOOKUP(tblSalaries[[#This Row],[Currency]],tblXrate[#Data],2,FALSE)/1000</f>
        <v>8.9039583437212837</v>
      </c>
      <c r="H1838" t="s">
        <v>458</v>
      </c>
      <c r="I1838" t="s">
        <v>52</v>
      </c>
      <c r="J1838" t="s">
        <v>8</v>
      </c>
      <c r="K1838" s="10" t="str">
        <f>VLOOKUP(tblSalaries[[#This Row],[Where do you work]],tblCountries[[Actual]:[Mapping2]],3,FALSE)</f>
        <v>India</v>
      </c>
      <c r="L1838" t="s">
        <v>18</v>
      </c>
      <c r="M1838" t="s">
        <v>4015</v>
      </c>
      <c r="N1838" s="10" t="str">
        <f>VLOOKUP(tblSalaries[[#This Row],[Years of Experience]],Table3[#Data],2,FALSE)</f>
        <v>Missing</v>
      </c>
      <c r="O1838" s="10">
        <f>VLOOKUP(tblSalaries[[#This Row],[How many hours of a day you work on Excel]],Table8[#Data],2,FALSE)</f>
        <v>2.5</v>
      </c>
    </row>
    <row r="1839" spans="2:15" ht="15" customHeight="1" x14ac:dyDescent="0.2">
      <c r="B1839" t="s">
        <v>2452</v>
      </c>
      <c r="C1839" s="1">
        <v>41055.121863425928</v>
      </c>
      <c r="D1839" s="4" t="s">
        <v>546</v>
      </c>
      <c r="E1839">
        <v>500000</v>
      </c>
      <c r="F1839" t="s">
        <v>40</v>
      </c>
      <c r="G1839" s="10">
        <f>tblSalaries[[#This Row],[clean Salary (in local currency)]]*VLOOKUP(tblSalaries[[#This Row],[Currency]],tblXrate[#Data],2,FALSE)/1000</f>
        <v>8.9039583437212837</v>
      </c>
      <c r="H1839" t="s">
        <v>207</v>
      </c>
      <c r="I1839" t="s">
        <v>20</v>
      </c>
      <c r="J1839" t="s">
        <v>8</v>
      </c>
      <c r="K1839" s="10" t="str">
        <f>VLOOKUP(tblSalaries[[#This Row],[Where do you work]],tblCountries[[Actual]:[Mapping2]],3,FALSE)</f>
        <v>India</v>
      </c>
      <c r="L1839" t="s">
        <v>9</v>
      </c>
      <c r="M1839" t="s">
        <v>4015</v>
      </c>
      <c r="N1839" s="10" t="str">
        <f>VLOOKUP(tblSalaries[[#This Row],[Years of Experience]],Table3[#Data],2,FALSE)</f>
        <v>Missing</v>
      </c>
      <c r="O1839" s="10">
        <f>VLOOKUP(tblSalaries[[#This Row],[How many hours of a day you work on Excel]],Table8[#Data],2,FALSE)</f>
        <v>5</v>
      </c>
    </row>
    <row r="1840" spans="2:15" ht="15" customHeight="1" x14ac:dyDescent="0.2">
      <c r="B1840" t="s">
        <v>2508</v>
      </c>
      <c r="C1840" s="1">
        <v>41055.17796296296</v>
      </c>
      <c r="D1840" s="4" t="s">
        <v>611</v>
      </c>
      <c r="E1840">
        <v>500000</v>
      </c>
      <c r="F1840" t="s">
        <v>40</v>
      </c>
      <c r="G1840" s="10">
        <f>tblSalaries[[#This Row],[clean Salary (in local currency)]]*VLOOKUP(tblSalaries[[#This Row],[Currency]],tblXrate[#Data],2,FALSE)/1000</f>
        <v>8.9039583437212837</v>
      </c>
      <c r="H1840" t="s">
        <v>612</v>
      </c>
      <c r="I1840" t="s">
        <v>52</v>
      </c>
      <c r="J1840" t="s">
        <v>8</v>
      </c>
      <c r="K1840" s="10" t="str">
        <f>VLOOKUP(tblSalaries[[#This Row],[Where do you work]],tblCountries[[Actual]:[Mapping2]],3,FALSE)</f>
        <v>India</v>
      </c>
      <c r="L1840" t="s">
        <v>18</v>
      </c>
      <c r="M1840" t="s">
        <v>4015</v>
      </c>
      <c r="N1840" s="10" t="str">
        <f>VLOOKUP(tblSalaries[[#This Row],[Years of Experience]],Table3[#Data],2,FALSE)</f>
        <v>Missing</v>
      </c>
      <c r="O1840" s="10">
        <f>VLOOKUP(tblSalaries[[#This Row],[How many hours of a day you work on Excel]],Table8[#Data],2,FALSE)</f>
        <v>2.5</v>
      </c>
    </row>
    <row r="1841" spans="2:15" ht="15" customHeight="1" x14ac:dyDescent="0.2">
      <c r="B1841" t="s">
        <v>2227</v>
      </c>
      <c r="C1841" s="1">
        <v>41055.040312500001</v>
      </c>
      <c r="D1841" s="4">
        <v>480000</v>
      </c>
      <c r="E1841">
        <v>480000</v>
      </c>
      <c r="F1841" t="s">
        <v>40</v>
      </c>
      <c r="G1841" s="10">
        <f>tblSalaries[[#This Row],[clean Salary (in local currency)]]*VLOOKUP(tblSalaries[[#This Row],[Currency]],tblXrate[#Data],2,FALSE)/1000</f>
        <v>8.5478000099724323</v>
      </c>
      <c r="H1841" t="s">
        <v>300</v>
      </c>
      <c r="I1841" t="s">
        <v>52</v>
      </c>
      <c r="J1841" t="s">
        <v>8</v>
      </c>
      <c r="K1841" s="10" t="str">
        <f>VLOOKUP(tblSalaries[[#This Row],[Where do you work]],tblCountries[[Actual]:[Mapping2]],3,FALSE)</f>
        <v>India</v>
      </c>
      <c r="L1841" t="s">
        <v>9</v>
      </c>
      <c r="M1841" t="s">
        <v>4015</v>
      </c>
      <c r="N1841" s="10" t="str">
        <f>VLOOKUP(tblSalaries[[#This Row],[Years of Experience]],Table3[#Data],2,FALSE)</f>
        <v>Missing</v>
      </c>
      <c r="O1841" s="10">
        <f>VLOOKUP(tblSalaries[[#This Row],[How many hours of a day you work on Excel]],Table8[#Data],2,FALSE)</f>
        <v>5</v>
      </c>
    </row>
    <row r="1842" spans="2:15" ht="15" customHeight="1" x14ac:dyDescent="0.2">
      <c r="B1842" t="s">
        <v>2372</v>
      </c>
      <c r="C1842" s="1">
        <v>41055.07707175926</v>
      </c>
      <c r="D1842" s="4" t="s">
        <v>453</v>
      </c>
      <c r="E1842">
        <v>480000</v>
      </c>
      <c r="F1842" t="s">
        <v>40</v>
      </c>
      <c r="G1842" s="10">
        <f>tblSalaries[[#This Row],[clean Salary (in local currency)]]*VLOOKUP(tblSalaries[[#This Row],[Currency]],tblXrate[#Data],2,FALSE)/1000</f>
        <v>8.5478000099724323</v>
      </c>
      <c r="H1842" t="s">
        <v>454</v>
      </c>
      <c r="I1842" t="s">
        <v>52</v>
      </c>
      <c r="J1842" t="s">
        <v>8</v>
      </c>
      <c r="K1842" s="10" t="str">
        <f>VLOOKUP(tblSalaries[[#This Row],[Where do you work]],tblCountries[[Actual]:[Mapping2]],3,FALSE)</f>
        <v>India</v>
      </c>
      <c r="L1842" t="s">
        <v>25</v>
      </c>
      <c r="M1842" t="s">
        <v>4015</v>
      </c>
      <c r="N1842" s="10" t="str">
        <f>VLOOKUP(tblSalaries[[#This Row],[Years of Experience]],Table3[#Data],2,FALSE)</f>
        <v>Missing</v>
      </c>
      <c r="O1842" s="10">
        <f>VLOOKUP(tblSalaries[[#This Row],[How many hours of a day you work on Excel]],Table8[#Data],2,FALSE)</f>
        <v>1.5</v>
      </c>
    </row>
    <row r="1843" spans="2:15" ht="15" customHeight="1" x14ac:dyDescent="0.2">
      <c r="B1843" t="s">
        <v>2423</v>
      </c>
      <c r="C1843" s="1">
        <v>41055.097395833334</v>
      </c>
      <c r="D1843" s="4" t="s">
        <v>510</v>
      </c>
      <c r="E1843">
        <v>8500</v>
      </c>
      <c r="F1843" t="s">
        <v>6</v>
      </c>
      <c r="G1843" s="10">
        <f>tblSalaries[[#This Row],[clean Salary (in local currency)]]*VLOOKUP(tblSalaries[[#This Row],[Currency]],tblXrate[#Data],2,FALSE)/1000</f>
        <v>8.5</v>
      </c>
      <c r="H1843" t="s">
        <v>177</v>
      </c>
      <c r="I1843" t="s">
        <v>310</v>
      </c>
      <c r="J1843" t="s">
        <v>73</v>
      </c>
      <c r="K1843" s="10" t="str">
        <f>VLOOKUP(tblSalaries[[#This Row],[Where do you work]],tblCountries[[Actual]:[Mapping2]],3,FALSE)</f>
        <v>EU</v>
      </c>
      <c r="L1843" t="s">
        <v>18</v>
      </c>
      <c r="M1843" t="s">
        <v>4015</v>
      </c>
      <c r="N1843" s="10" t="str">
        <f>VLOOKUP(tblSalaries[[#This Row],[Years of Experience]],Table3[#Data],2,FALSE)</f>
        <v>Missing</v>
      </c>
      <c r="O1843" s="10">
        <f>VLOOKUP(tblSalaries[[#This Row],[How many hours of a day you work on Excel]],Table8[#Data],2,FALSE)</f>
        <v>2.5</v>
      </c>
    </row>
    <row r="1844" spans="2:15" ht="15" customHeight="1" x14ac:dyDescent="0.2">
      <c r="B1844" t="s">
        <v>2436</v>
      </c>
      <c r="C1844" s="1">
        <v>41055.107754629629</v>
      </c>
      <c r="D1844" s="4">
        <v>8500</v>
      </c>
      <c r="E1844">
        <v>8500</v>
      </c>
      <c r="F1844" t="s">
        <v>6</v>
      </c>
      <c r="G1844" s="10">
        <f>tblSalaries[[#This Row],[clean Salary (in local currency)]]*VLOOKUP(tblSalaries[[#This Row],[Currency]],tblXrate[#Data],2,FALSE)/1000</f>
        <v>8.5</v>
      </c>
      <c r="H1844" t="s">
        <v>528</v>
      </c>
      <c r="I1844" t="s">
        <v>20</v>
      </c>
      <c r="J1844" t="s">
        <v>184</v>
      </c>
      <c r="K1844" s="10" t="str">
        <f>VLOOKUP(tblSalaries[[#This Row],[Where do you work]],tblCountries[[Actual]:[Mapping2]],3,FALSE)</f>
        <v>Sou&amp;Cen America</v>
      </c>
      <c r="L1844" t="s">
        <v>25</v>
      </c>
      <c r="M1844" t="s">
        <v>4015</v>
      </c>
      <c r="N1844" s="10" t="str">
        <f>VLOOKUP(tblSalaries[[#This Row],[Years of Experience]],Table3[#Data],2,FALSE)</f>
        <v>Missing</v>
      </c>
      <c r="O1844" s="10">
        <f>VLOOKUP(tblSalaries[[#This Row],[How many hours of a day you work on Excel]],Table8[#Data],2,FALSE)</f>
        <v>1.5</v>
      </c>
    </row>
    <row r="1845" spans="2:15" ht="15" customHeight="1" x14ac:dyDescent="0.2">
      <c r="B1845" t="s">
        <v>2507</v>
      </c>
      <c r="C1845" s="1">
        <v>41055.176701388889</v>
      </c>
      <c r="D1845" s="4">
        <v>8400</v>
      </c>
      <c r="E1845">
        <v>8400</v>
      </c>
      <c r="F1845" t="s">
        <v>6</v>
      </c>
      <c r="G1845" s="10">
        <f>tblSalaries[[#This Row],[clean Salary (in local currency)]]*VLOOKUP(tblSalaries[[#This Row],[Currency]],tblXrate[#Data],2,FALSE)/1000</f>
        <v>8.4</v>
      </c>
      <c r="H1845" t="s">
        <v>52</v>
      </c>
      <c r="I1845" t="s">
        <v>52</v>
      </c>
      <c r="J1845" t="s">
        <v>8</v>
      </c>
      <c r="K1845" s="10" t="str">
        <f>VLOOKUP(tblSalaries[[#This Row],[Where do you work]],tblCountries[[Actual]:[Mapping2]],3,FALSE)</f>
        <v>India</v>
      </c>
      <c r="L1845" t="s">
        <v>9</v>
      </c>
      <c r="M1845" t="s">
        <v>4015</v>
      </c>
      <c r="N1845" s="10" t="str">
        <f>VLOOKUP(tblSalaries[[#This Row],[Years of Experience]],Table3[#Data],2,FALSE)</f>
        <v>Missing</v>
      </c>
      <c r="O1845" s="10">
        <f>VLOOKUP(tblSalaries[[#This Row],[How many hours of a day you work on Excel]],Table8[#Data],2,FALSE)</f>
        <v>5</v>
      </c>
    </row>
    <row r="1846" spans="2:15" ht="15" customHeight="1" x14ac:dyDescent="0.2">
      <c r="B1846" t="s">
        <v>2296</v>
      </c>
      <c r="C1846" s="1">
        <v>41055.054965277777</v>
      </c>
      <c r="D1846" s="4" t="s">
        <v>366</v>
      </c>
      <c r="E1846">
        <v>450000</v>
      </c>
      <c r="F1846" t="s">
        <v>40</v>
      </c>
      <c r="G1846" s="10">
        <f>tblSalaries[[#This Row],[clean Salary (in local currency)]]*VLOOKUP(tblSalaries[[#This Row],[Currency]],tblXrate[#Data],2,FALSE)/1000</f>
        <v>8.0135625093491551</v>
      </c>
      <c r="H1846" t="s">
        <v>207</v>
      </c>
      <c r="I1846" t="s">
        <v>20</v>
      </c>
      <c r="J1846" t="s">
        <v>8</v>
      </c>
      <c r="K1846" s="10" t="str">
        <f>VLOOKUP(tblSalaries[[#This Row],[Where do you work]],tblCountries[[Actual]:[Mapping2]],3,FALSE)</f>
        <v>India</v>
      </c>
      <c r="L1846" t="s">
        <v>9</v>
      </c>
      <c r="M1846" t="s">
        <v>4015</v>
      </c>
      <c r="N1846" s="10" t="str">
        <f>VLOOKUP(tblSalaries[[#This Row],[Years of Experience]],Table3[#Data],2,FALSE)</f>
        <v>Missing</v>
      </c>
      <c r="O1846" s="10">
        <f>VLOOKUP(tblSalaries[[#This Row],[How many hours of a day you work on Excel]],Table8[#Data],2,FALSE)</f>
        <v>5</v>
      </c>
    </row>
    <row r="1847" spans="2:15" ht="15" customHeight="1" x14ac:dyDescent="0.2">
      <c r="B1847" t="s">
        <v>2273</v>
      </c>
      <c r="C1847" s="1">
        <v>41055.048310185186</v>
      </c>
      <c r="D1847" s="4">
        <v>7600</v>
      </c>
      <c r="E1847">
        <v>7600</v>
      </c>
      <c r="F1847" t="s">
        <v>6</v>
      </c>
      <c r="G1847" s="10">
        <f>tblSalaries[[#This Row],[clean Salary (in local currency)]]*VLOOKUP(tblSalaries[[#This Row],[Currency]],tblXrate[#Data],2,FALSE)/1000</f>
        <v>7.6</v>
      </c>
      <c r="H1847" t="s">
        <v>342</v>
      </c>
      <c r="I1847" t="s">
        <v>67</v>
      </c>
      <c r="J1847" t="s">
        <v>27</v>
      </c>
      <c r="K1847" s="10" t="str">
        <f>VLOOKUP(tblSalaries[[#This Row],[Where do you work]],tblCountries[[Actual]:[Mapping2]],3,FALSE)</f>
        <v>Russia &amp; CEE</v>
      </c>
      <c r="L1847" t="s">
        <v>25</v>
      </c>
      <c r="M1847" t="s">
        <v>4015</v>
      </c>
      <c r="N1847" s="10" t="str">
        <f>VLOOKUP(tblSalaries[[#This Row],[Years of Experience]],Table3[#Data],2,FALSE)</f>
        <v>Missing</v>
      </c>
      <c r="O1847" s="10">
        <f>VLOOKUP(tblSalaries[[#This Row],[How many hours of a day you work on Excel]],Table8[#Data],2,FALSE)</f>
        <v>1.5</v>
      </c>
    </row>
    <row r="1848" spans="2:15" ht="15" customHeight="1" x14ac:dyDescent="0.2">
      <c r="B1848" t="s">
        <v>2062</v>
      </c>
      <c r="C1848" s="1">
        <v>41054.268564814818</v>
      </c>
      <c r="D1848" s="4">
        <v>7500</v>
      </c>
      <c r="E1848">
        <v>7500</v>
      </c>
      <c r="F1848" t="s">
        <v>6</v>
      </c>
      <c r="G1848" s="10">
        <f>tblSalaries[[#This Row],[clean Salary (in local currency)]]*VLOOKUP(tblSalaries[[#This Row],[Currency]],tblXrate[#Data],2,FALSE)/1000</f>
        <v>7.5</v>
      </c>
      <c r="H1848" t="s">
        <v>20</v>
      </c>
      <c r="I1848" t="s">
        <v>20</v>
      </c>
      <c r="J1848" t="s">
        <v>8</v>
      </c>
      <c r="K1848" s="10" t="str">
        <f>VLOOKUP(tblSalaries[[#This Row],[Where do you work]],tblCountries[[Actual]:[Mapping2]],3,FALSE)</f>
        <v>India</v>
      </c>
      <c r="L1848" t="s">
        <v>9</v>
      </c>
      <c r="M1848" t="s">
        <v>4015</v>
      </c>
      <c r="N1848" s="10" t="str">
        <f>VLOOKUP(tblSalaries[[#This Row],[Years of Experience]],Table3[#Data],2,FALSE)</f>
        <v>Missing</v>
      </c>
      <c r="O1848" s="10">
        <f>VLOOKUP(tblSalaries[[#This Row],[How many hours of a day you work on Excel]],Table8[#Data],2,FALSE)</f>
        <v>5</v>
      </c>
    </row>
    <row r="1849" spans="2:15" ht="15" customHeight="1" x14ac:dyDescent="0.2">
      <c r="B1849" t="s">
        <v>2165</v>
      </c>
      <c r="C1849" s="1">
        <v>41055.031863425924</v>
      </c>
      <c r="D1849" s="4">
        <v>420000</v>
      </c>
      <c r="E1849">
        <v>420000</v>
      </c>
      <c r="F1849" t="s">
        <v>40</v>
      </c>
      <c r="G1849" s="10">
        <f>tblSalaries[[#This Row],[clean Salary (in local currency)]]*VLOOKUP(tblSalaries[[#This Row],[Currency]],tblXrate[#Data],2,FALSE)/1000</f>
        <v>7.479325008725878</v>
      </c>
      <c r="H1849" t="s">
        <v>230</v>
      </c>
      <c r="I1849" t="s">
        <v>52</v>
      </c>
      <c r="J1849" t="s">
        <v>8</v>
      </c>
      <c r="K1849" s="10" t="str">
        <f>VLOOKUP(tblSalaries[[#This Row],[Where do you work]],tblCountries[[Actual]:[Mapping2]],3,FALSE)</f>
        <v>India</v>
      </c>
      <c r="L1849" t="s">
        <v>25</v>
      </c>
      <c r="M1849" t="s">
        <v>4015</v>
      </c>
      <c r="N1849" s="10" t="str">
        <f>VLOOKUP(tblSalaries[[#This Row],[Years of Experience]],Table3[#Data],2,FALSE)</f>
        <v>Missing</v>
      </c>
      <c r="O1849" s="10">
        <f>VLOOKUP(tblSalaries[[#This Row],[How many hours of a day you work on Excel]],Table8[#Data],2,FALSE)</f>
        <v>1.5</v>
      </c>
    </row>
    <row r="1850" spans="2:15" ht="15" customHeight="1" x14ac:dyDescent="0.2">
      <c r="B1850" t="s">
        <v>2046</v>
      </c>
      <c r="C1850" s="1">
        <v>41054.217939814815</v>
      </c>
      <c r="D1850" s="4" t="s">
        <v>80</v>
      </c>
      <c r="E1850">
        <v>400000</v>
      </c>
      <c r="F1850" t="s">
        <v>40</v>
      </c>
      <c r="G1850" s="10">
        <f>tblSalaries[[#This Row],[clean Salary (in local currency)]]*VLOOKUP(tblSalaries[[#This Row],[Currency]],tblXrate[#Data],2,FALSE)/1000</f>
        <v>7.1231666749770275</v>
      </c>
      <c r="H1850" t="s">
        <v>81</v>
      </c>
      <c r="I1850" t="s">
        <v>52</v>
      </c>
      <c r="J1850" t="s">
        <v>8</v>
      </c>
      <c r="K1850" s="10" t="str">
        <f>VLOOKUP(tblSalaries[[#This Row],[Where do you work]],tblCountries[[Actual]:[Mapping2]],3,FALSE)</f>
        <v>India</v>
      </c>
      <c r="L1850" t="s">
        <v>9</v>
      </c>
      <c r="M1850" t="s">
        <v>4015</v>
      </c>
      <c r="N1850" s="10" t="str">
        <f>VLOOKUP(tblSalaries[[#This Row],[Years of Experience]],Table3[#Data],2,FALSE)</f>
        <v>Missing</v>
      </c>
      <c r="O1850" s="10">
        <f>VLOOKUP(tblSalaries[[#This Row],[How many hours of a day you work on Excel]],Table8[#Data],2,FALSE)</f>
        <v>5</v>
      </c>
    </row>
    <row r="1851" spans="2:15" ht="15" customHeight="1" x14ac:dyDescent="0.2">
      <c r="B1851" t="s">
        <v>2338</v>
      </c>
      <c r="C1851" s="1">
        <v>41055.065011574072</v>
      </c>
      <c r="D1851" s="4" t="s">
        <v>413</v>
      </c>
      <c r="E1851">
        <v>400000</v>
      </c>
      <c r="F1851" t="s">
        <v>40</v>
      </c>
      <c r="G1851" s="10">
        <f>tblSalaries[[#This Row],[clean Salary (in local currency)]]*VLOOKUP(tblSalaries[[#This Row],[Currency]],tblXrate[#Data],2,FALSE)/1000</f>
        <v>7.1231666749770275</v>
      </c>
      <c r="H1851" t="s">
        <v>414</v>
      </c>
      <c r="I1851" t="s">
        <v>20</v>
      </c>
      <c r="J1851" t="s">
        <v>8</v>
      </c>
      <c r="K1851" s="10" t="str">
        <f>VLOOKUP(tblSalaries[[#This Row],[Where do you work]],tblCountries[[Actual]:[Mapping2]],3,FALSE)</f>
        <v>India</v>
      </c>
      <c r="L1851" t="s">
        <v>9</v>
      </c>
      <c r="M1851" t="s">
        <v>4015</v>
      </c>
      <c r="N1851" s="10" t="str">
        <f>VLOOKUP(tblSalaries[[#This Row],[Years of Experience]],Table3[#Data],2,FALSE)</f>
        <v>Missing</v>
      </c>
      <c r="O1851" s="10">
        <f>VLOOKUP(tblSalaries[[#This Row],[How many hours of a day you work on Excel]],Table8[#Data],2,FALSE)</f>
        <v>5</v>
      </c>
    </row>
    <row r="1852" spans="2:15" ht="15" customHeight="1" x14ac:dyDescent="0.2">
      <c r="B1852" t="s">
        <v>2407</v>
      </c>
      <c r="C1852" s="1">
        <v>41055.090243055558</v>
      </c>
      <c r="D1852" s="4">
        <v>400000</v>
      </c>
      <c r="E1852">
        <v>400000</v>
      </c>
      <c r="F1852" t="s">
        <v>40</v>
      </c>
      <c r="G1852" s="10">
        <f>tblSalaries[[#This Row],[clean Salary (in local currency)]]*VLOOKUP(tblSalaries[[#This Row],[Currency]],tblXrate[#Data],2,FALSE)/1000</f>
        <v>7.1231666749770275</v>
      </c>
      <c r="H1852" t="s">
        <v>20</v>
      </c>
      <c r="I1852" t="s">
        <v>20</v>
      </c>
      <c r="J1852" t="s">
        <v>8</v>
      </c>
      <c r="K1852" s="10" t="str">
        <f>VLOOKUP(tblSalaries[[#This Row],[Where do you work]],tblCountries[[Actual]:[Mapping2]],3,FALSE)</f>
        <v>India</v>
      </c>
      <c r="L1852" t="s">
        <v>9</v>
      </c>
      <c r="M1852" t="s">
        <v>4015</v>
      </c>
      <c r="N1852" s="10" t="str">
        <f>VLOOKUP(tblSalaries[[#This Row],[Years of Experience]],Table3[#Data],2,FALSE)</f>
        <v>Missing</v>
      </c>
      <c r="O1852" s="10">
        <f>VLOOKUP(tblSalaries[[#This Row],[How many hours of a day you work on Excel]],Table8[#Data],2,FALSE)</f>
        <v>5</v>
      </c>
    </row>
    <row r="1853" spans="2:15" ht="15" customHeight="1" x14ac:dyDescent="0.2">
      <c r="B1853" t="s">
        <v>2039</v>
      </c>
      <c r="C1853" s="1">
        <v>41054.206319444442</v>
      </c>
      <c r="D1853" s="4" t="s">
        <v>66</v>
      </c>
      <c r="E1853">
        <v>360000</v>
      </c>
      <c r="F1853" t="s">
        <v>40</v>
      </c>
      <c r="G1853" s="10">
        <f>tblSalaries[[#This Row],[clean Salary (in local currency)]]*VLOOKUP(tblSalaries[[#This Row],[Currency]],tblXrate[#Data],2,FALSE)/1000</f>
        <v>6.4108500074793247</v>
      </c>
      <c r="H1853" t="s">
        <v>67</v>
      </c>
      <c r="I1853" t="s">
        <v>67</v>
      </c>
      <c r="J1853" t="s">
        <v>8</v>
      </c>
      <c r="K1853" s="10" t="str">
        <f>VLOOKUP(tblSalaries[[#This Row],[Where do you work]],tblCountries[[Actual]:[Mapping2]],3,FALSE)</f>
        <v>India</v>
      </c>
      <c r="L1853" t="s">
        <v>9</v>
      </c>
      <c r="M1853" t="s">
        <v>4015</v>
      </c>
      <c r="N1853" s="10" t="str">
        <f>VLOOKUP(tblSalaries[[#This Row],[Years of Experience]],Table3[#Data],2,FALSE)</f>
        <v>Missing</v>
      </c>
      <c r="O1853" s="10">
        <f>VLOOKUP(tblSalaries[[#This Row],[How many hours of a day you work on Excel]],Table8[#Data],2,FALSE)</f>
        <v>5</v>
      </c>
    </row>
    <row r="1854" spans="2:15" ht="15" customHeight="1" x14ac:dyDescent="0.2">
      <c r="B1854" t="s">
        <v>2342</v>
      </c>
      <c r="C1854" s="1">
        <v>41055.066180555557</v>
      </c>
      <c r="D1854" s="4" t="s">
        <v>419</v>
      </c>
      <c r="E1854">
        <v>360000</v>
      </c>
      <c r="F1854" t="s">
        <v>40</v>
      </c>
      <c r="G1854" s="10">
        <f>tblSalaries[[#This Row],[clean Salary (in local currency)]]*VLOOKUP(tblSalaries[[#This Row],[Currency]],tblXrate[#Data],2,FALSE)/1000</f>
        <v>6.4108500074793247</v>
      </c>
      <c r="H1854" t="s">
        <v>420</v>
      </c>
      <c r="I1854" t="s">
        <v>20</v>
      </c>
      <c r="J1854" t="s">
        <v>8</v>
      </c>
      <c r="K1854" s="10" t="str">
        <f>VLOOKUP(tblSalaries[[#This Row],[Where do you work]],tblCountries[[Actual]:[Mapping2]],3,FALSE)</f>
        <v>India</v>
      </c>
      <c r="L1854" t="s">
        <v>18</v>
      </c>
      <c r="M1854" t="s">
        <v>4015</v>
      </c>
      <c r="N1854" s="10" t="str">
        <f>VLOOKUP(tblSalaries[[#This Row],[Years of Experience]],Table3[#Data],2,FALSE)</f>
        <v>Missing</v>
      </c>
      <c r="O1854" s="10">
        <f>VLOOKUP(tblSalaries[[#This Row],[How many hours of a day you work on Excel]],Table8[#Data],2,FALSE)</f>
        <v>2.5</v>
      </c>
    </row>
    <row r="1855" spans="2:15" ht="15" customHeight="1" x14ac:dyDescent="0.2">
      <c r="B1855" t="s">
        <v>2539</v>
      </c>
      <c r="C1855" s="1">
        <v>41055.227511574078</v>
      </c>
      <c r="D1855" s="4" t="s">
        <v>645</v>
      </c>
      <c r="E1855">
        <v>600000</v>
      </c>
      <c r="F1855" t="s">
        <v>32</v>
      </c>
      <c r="G1855" s="10">
        <f>tblSalaries[[#This Row],[clean Salary (in local currency)]]*VLOOKUP(tblSalaries[[#This Row],[Currency]],tblXrate[#Data],2,FALSE)/1000</f>
        <v>6.3684532300794787</v>
      </c>
      <c r="H1855" t="s">
        <v>646</v>
      </c>
      <c r="I1855" t="s">
        <v>356</v>
      </c>
      <c r="J1855" t="s">
        <v>17</v>
      </c>
      <c r="K1855" s="10" t="str">
        <f>VLOOKUP(tblSalaries[[#This Row],[Where do you work]],tblCountries[[Actual]:[Mapping2]],3,FALSE)</f>
        <v>East&amp;South Asia</v>
      </c>
      <c r="L1855" t="s">
        <v>9</v>
      </c>
      <c r="M1855" t="s">
        <v>4015</v>
      </c>
      <c r="N1855" s="10" t="str">
        <f>VLOOKUP(tblSalaries[[#This Row],[Years of Experience]],Table3[#Data],2,FALSE)</f>
        <v>Missing</v>
      </c>
      <c r="O1855" s="10">
        <f>VLOOKUP(tblSalaries[[#This Row],[How many hours of a day you work on Excel]],Table8[#Data],2,FALSE)</f>
        <v>5</v>
      </c>
    </row>
    <row r="1856" spans="2:15" ht="15" customHeight="1" x14ac:dyDescent="0.2">
      <c r="B1856" t="s">
        <v>2224</v>
      </c>
      <c r="C1856" s="1">
        <v>41055.039988425924</v>
      </c>
      <c r="D1856" s="4" t="s">
        <v>294</v>
      </c>
      <c r="E1856">
        <v>350000</v>
      </c>
      <c r="F1856" t="s">
        <v>40</v>
      </c>
      <c r="G1856" s="10">
        <f>tblSalaries[[#This Row],[clean Salary (in local currency)]]*VLOOKUP(tblSalaries[[#This Row],[Currency]],tblXrate[#Data],2,FALSE)/1000</f>
        <v>6.2327708406048989</v>
      </c>
      <c r="H1856" t="s">
        <v>295</v>
      </c>
      <c r="I1856" t="s">
        <v>310</v>
      </c>
      <c r="J1856" t="s">
        <v>8</v>
      </c>
      <c r="K1856" s="10" t="str">
        <f>VLOOKUP(tblSalaries[[#This Row],[Where do you work]],tblCountries[[Actual]:[Mapping2]],3,FALSE)</f>
        <v>India</v>
      </c>
      <c r="L1856" t="s">
        <v>9</v>
      </c>
      <c r="M1856" t="s">
        <v>4015</v>
      </c>
      <c r="N1856" s="10" t="str">
        <f>VLOOKUP(tblSalaries[[#This Row],[Years of Experience]],Table3[#Data],2,FALSE)</f>
        <v>Missing</v>
      </c>
      <c r="O1856" s="10">
        <f>VLOOKUP(tblSalaries[[#This Row],[How many hours of a day you work on Excel]],Table8[#Data],2,FALSE)</f>
        <v>5</v>
      </c>
    </row>
    <row r="1857" spans="2:15" ht="15" customHeight="1" x14ac:dyDescent="0.2">
      <c r="B1857" t="s">
        <v>2146</v>
      </c>
      <c r="C1857" s="1">
        <v>41055.030277777776</v>
      </c>
      <c r="D1857" s="4" t="s">
        <v>210</v>
      </c>
      <c r="E1857">
        <v>336000</v>
      </c>
      <c r="F1857" t="s">
        <v>40</v>
      </c>
      <c r="G1857" s="10">
        <f>tblSalaries[[#This Row],[clean Salary (in local currency)]]*VLOOKUP(tblSalaries[[#This Row],[Currency]],tblXrate[#Data],2,FALSE)/1000</f>
        <v>5.9834600069807031</v>
      </c>
      <c r="H1857" t="s">
        <v>211</v>
      </c>
      <c r="I1857" t="s">
        <v>3999</v>
      </c>
      <c r="J1857" t="s">
        <v>8</v>
      </c>
      <c r="K1857" s="10" t="str">
        <f>VLOOKUP(tblSalaries[[#This Row],[Where do you work]],tblCountries[[Actual]:[Mapping2]],3,FALSE)</f>
        <v>India</v>
      </c>
      <c r="L1857" t="s">
        <v>9</v>
      </c>
      <c r="M1857" t="s">
        <v>4015</v>
      </c>
      <c r="N1857" s="10" t="str">
        <f>VLOOKUP(tblSalaries[[#This Row],[Years of Experience]],Table3[#Data],2,FALSE)</f>
        <v>Missing</v>
      </c>
      <c r="O1857" s="10">
        <f>VLOOKUP(tblSalaries[[#This Row],[How many hours of a day you work on Excel]],Table8[#Data],2,FALSE)</f>
        <v>5</v>
      </c>
    </row>
    <row r="1858" spans="2:15" ht="15" customHeight="1" x14ac:dyDescent="0.2">
      <c r="B1858" t="s">
        <v>2009</v>
      </c>
      <c r="C1858" s="1">
        <v>41054.133009259262</v>
      </c>
      <c r="D1858" s="4">
        <v>5846</v>
      </c>
      <c r="E1858">
        <v>5846</v>
      </c>
      <c r="F1858" t="s">
        <v>6</v>
      </c>
      <c r="G1858" s="10">
        <f>tblSalaries[[#This Row],[clean Salary (in local currency)]]*VLOOKUP(tblSalaries[[#This Row],[Currency]],tblXrate[#Data],2,FALSE)/1000</f>
        <v>5.8460000000000001</v>
      </c>
      <c r="H1858" t="s">
        <v>7</v>
      </c>
      <c r="I1858" t="s">
        <v>20</v>
      </c>
      <c r="J1858" t="s">
        <v>8</v>
      </c>
      <c r="K1858" s="10" t="str">
        <f>VLOOKUP(tblSalaries[[#This Row],[Where do you work]],tblCountries[[Actual]:[Mapping2]],3,FALSE)</f>
        <v>India</v>
      </c>
      <c r="L1858" t="s">
        <v>9</v>
      </c>
      <c r="M1858" t="s">
        <v>4015</v>
      </c>
      <c r="N1858" s="10" t="str">
        <f>VLOOKUP(tblSalaries[[#This Row],[Years of Experience]],Table3[#Data],2,FALSE)</f>
        <v>Missing</v>
      </c>
      <c r="O1858" s="10">
        <f>VLOOKUP(tblSalaries[[#This Row],[How many hours of a day you work on Excel]],Table8[#Data],2,FALSE)</f>
        <v>5</v>
      </c>
    </row>
    <row r="1859" spans="2:15" ht="15" customHeight="1" x14ac:dyDescent="0.2">
      <c r="B1859" t="s">
        <v>2406</v>
      </c>
      <c r="C1859" s="1">
        <v>41055.089004629626</v>
      </c>
      <c r="D1859" s="4">
        <v>300000</v>
      </c>
      <c r="E1859">
        <v>300000</v>
      </c>
      <c r="F1859" t="s">
        <v>40</v>
      </c>
      <c r="G1859" s="10">
        <f>tblSalaries[[#This Row],[clean Salary (in local currency)]]*VLOOKUP(tblSalaries[[#This Row],[Currency]],tblXrate[#Data],2,FALSE)/1000</f>
        <v>5.3423750062327704</v>
      </c>
      <c r="H1859" t="s">
        <v>490</v>
      </c>
      <c r="I1859" t="s">
        <v>279</v>
      </c>
      <c r="J1859" t="s">
        <v>8</v>
      </c>
      <c r="K1859" s="10" t="str">
        <f>VLOOKUP(tblSalaries[[#This Row],[Where do you work]],tblCountries[[Actual]:[Mapping2]],3,FALSE)</f>
        <v>India</v>
      </c>
      <c r="L1859" t="s">
        <v>25</v>
      </c>
      <c r="M1859" t="s">
        <v>4015</v>
      </c>
      <c r="N1859" s="10" t="str">
        <f>VLOOKUP(tblSalaries[[#This Row],[Years of Experience]],Table3[#Data],2,FALSE)</f>
        <v>Missing</v>
      </c>
      <c r="O1859" s="10">
        <f>VLOOKUP(tblSalaries[[#This Row],[How many hours of a day you work on Excel]],Table8[#Data],2,FALSE)</f>
        <v>1.5</v>
      </c>
    </row>
    <row r="1860" spans="2:15" ht="15" customHeight="1" x14ac:dyDescent="0.2">
      <c r="B1860" t="s">
        <v>2442</v>
      </c>
      <c r="C1860" s="1">
        <v>41055.11273148148</v>
      </c>
      <c r="D1860" s="4" t="s">
        <v>534</v>
      </c>
      <c r="E1860">
        <v>300000</v>
      </c>
      <c r="F1860" t="s">
        <v>40</v>
      </c>
      <c r="G1860" s="10">
        <f>tblSalaries[[#This Row],[clean Salary (in local currency)]]*VLOOKUP(tblSalaries[[#This Row],[Currency]],tblXrate[#Data],2,FALSE)/1000</f>
        <v>5.3423750062327704</v>
      </c>
      <c r="H1860" t="s">
        <v>535</v>
      </c>
      <c r="I1860" t="s">
        <v>52</v>
      </c>
      <c r="J1860" t="s">
        <v>8</v>
      </c>
      <c r="K1860" s="10" t="str">
        <f>VLOOKUP(tblSalaries[[#This Row],[Where do you work]],tblCountries[[Actual]:[Mapping2]],3,FALSE)</f>
        <v>India</v>
      </c>
      <c r="L1860" t="s">
        <v>9</v>
      </c>
      <c r="M1860" t="s">
        <v>4015</v>
      </c>
      <c r="N1860" s="10" t="str">
        <f>VLOOKUP(tblSalaries[[#This Row],[Years of Experience]],Table3[#Data],2,FALSE)</f>
        <v>Missing</v>
      </c>
      <c r="O1860" s="10">
        <f>VLOOKUP(tblSalaries[[#This Row],[How many hours of a day you work on Excel]],Table8[#Data],2,FALSE)</f>
        <v>5</v>
      </c>
    </row>
    <row r="1861" spans="2:15" ht="15" customHeight="1" x14ac:dyDescent="0.2">
      <c r="B1861" t="s">
        <v>2467</v>
      </c>
      <c r="C1861" s="1">
        <v>41055.132881944446</v>
      </c>
      <c r="D1861" s="4" t="s">
        <v>565</v>
      </c>
      <c r="E1861">
        <v>5250</v>
      </c>
      <c r="F1861" t="s">
        <v>6</v>
      </c>
      <c r="G1861" s="10">
        <f>tblSalaries[[#This Row],[clean Salary (in local currency)]]*VLOOKUP(tblSalaries[[#This Row],[Currency]],tblXrate[#Data],2,FALSE)/1000</f>
        <v>5.25</v>
      </c>
      <c r="H1861" t="s">
        <v>566</v>
      </c>
      <c r="I1861" t="s">
        <v>67</v>
      </c>
      <c r="J1861" t="s">
        <v>567</v>
      </c>
      <c r="K1861" s="10" t="str">
        <f>VLOOKUP(tblSalaries[[#This Row],[Where do you work]],tblCountries[[Actual]:[Mapping2]],3,FALSE)</f>
        <v>Middle East</v>
      </c>
      <c r="L1861" t="s">
        <v>9</v>
      </c>
      <c r="M1861" t="s">
        <v>4015</v>
      </c>
      <c r="N1861" s="10" t="str">
        <f>VLOOKUP(tblSalaries[[#This Row],[Years of Experience]],Table3[#Data],2,FALSE)</f>
        <v>Missing</v>
      </c>
      <c r="O1861" s="10">
        <f>VLOOKUP(tblSalaries[[#This Row],[How many hours of a day you work on Excel]],Table8[#Data],2,FALSE)</f>
        <v>5</v>
      </c>
    </row>
    <row r="1862" spans="2:15" ht="15" customHeight="1" x14ac:dyDescent="0.2">
      <c r="B1862" t="s">
        <v>2448</v>
      </c>
      <c r="C1862" s="1">
        <v>41055.11824074074</v>
      </c>
      <c r="D1862" s="4" t="s">
        <v>543</v>
      </c>
      <c r="E1862">
        <v>5000</v>
      </c>
      <c r="F1862" t="s">
        <v>6</v>
      </c>
      <c r="G1862" s="10">
        <f>tblSalaries[[#This Row],[clean Salary (in local currency)]]*VLOOKUP(tblSalaries[[#This Row],[Currency]],tblXrate[#Data],2,FALSE)/1000</f>
        <v>5</v>
      </c>
      <c r="H1862" t="s">
        <v>544</v>
      </c>
      <c r="I1862" t="s">
        <v>3999</v>
      </c>
      <c r="J1862" t="s">
        <v>8</v>
      </c>
      <c r="K1862" s="10" t="str">
        <f>VLOOKUP(tblSalaries[[#This Row],[Where do you work]],tblCountries[[Actual]:[Mapping2]],3,FALSE)</f>
        <v>India</v>
      </c>
      <c r="L1862" t="s">
        <v>9</v>
      </c>
      <c r="M1862" t="s">
        <v>4015</v>
      </c>
      <c r="N1862" s="10" t="str">
        <f>VLOOKUP(tblSalaries[[#This Row],[Years of Experience]],Table3[#Data],2,FALSE)</f>
        <v>Missing</v>
      </c>
      <c r="O1862" s="10">
        <f>VLOOKUP(tblSalaries[[#This Row],[How many hours of a day you work on Excel]],Table8[#Data],2,FALSE)</f>
        <v>5</v>
      </c>
    </row>
    <row r="1863" spans="2:15" ht="15" customHeight="1" x14ac:dyDescent="0.2">
      <c r="B1863" t="s">
        <v>2204</v>
      </c>
      <c r="C1863" s="1">
        <v>41055.036828703705</v>
      </c>
      <c r="D1863" s="4" t="s">
        <v>271</v>
      </c>
      <c r="E1863">
        <v>275000</v>
      </c>
      <c r="F1863" t="s">
        <v>40</v>
      </c>
      <c r="G1863" s="10">
        <f>tblSalaries[[#This Row],[clean Salary (in local currency)]]*VLOOKUP(tblSalaries[[#This Row],[Currency]],tblXrate[#Data],2,FALSE)/1000</f>
        <v>4.8971770890467061</v>
      </c>
      <c r="H1863" t="s">
        <v>272</v>
      </c>
      <c r="I1863" t="s">
        <v>20</v>
      </c>
      <c r="J1863" t="s">
        <v>8</v>
      </c>
      <c r="K1863" s="10" t="str">
        <f>VLOOKUP(tblSalaries[[#This Row],[Where do you work]],tblCountries[[Actual]:[Mapping2]],3,FALSE)</f>
        <v>India</v>
      </c>
      <c r="L1863" t="s">
        <v>18</v>
      </c>
      <c r="M1863" t="s">
        <v>4015</v>
      </c>
      <c r="N1863" s="10" t="str">
        <f>VLOOKUP(tblSalaries[[#This Row],[Years of Experience]],Table3[#Data],2,FALSE)</f>
        <v>Missing</v>
      </c>
      <c r="O1863" s="10">
        <f>VLOOKUP(tblSalaries[[#This Row],[How many hours of a day you work on Excel]],Table8[#Data],2,FALSE)</f>
        <v>2.5</v>
      </c>
    </row>
    <row r="1864" spans="2:15" ht="15" customHeight="1" x14ac:dyDescent="0.2">
      <c r="B1864" t="s">
        <v>2060</v>
      </c>
      <c r="C1864" s="1">
        <v>41054.257152777776</v>
      </c>
      <c r="D1864" s="4">
        <v>4320</v>
      </c>
      <c r="E1864">
        <v>4320</v>
      </c>
      <c r="F1864" t="s">
        <v>6</v>
      </c>
      <c r="G1864" s="10">
        <f>tblSalaries[[#This Row],[clean Salary (in local currency)]]*VLOOKUP(tblSalaries[[#This Row],[Currency]],tblXrate[#Data],2,FALSE)/1000</f>
        <v>4.32</v>
      </c>
      <c r="H1864" t="s">
        <v>102</v>
      </c>
      <c r="I1864" t="s">
        <v>310</v>
      </c>
      <c r="J1864" t="s">
        <v>8</v>
      </c>
      <c r="K1864" s="10" t="str">
        <f>VLOOKUP(tblSalaries[[#This Row],[Where do you work]],tblCountries[[Actual]:[Mapping2]],3,FALSE)</f>
        <v>India</v>
      </c>
      <c r="L1864" t="s">
        <v>18</v>
      </c>
      <c r="M1864" t="s">
        <v>4015</v>
      </c>
      <c r="N1864" s="10" t="str">
        <f>VLOOKUP(tblSalaries[[#This Row],[Years of Experience]],Table3[#Data],2,FALSE)</f>
        <v>Missing</v>
      </c>
      <c r="O1864" s="10">
        <f>VLOOKUP(tblSalaries[[#This Row],[How many hours of a day you work on Excel]],Table8[#Data],2,FALSE)</f>
        <v>2.5</v>
      </c>
    </row>
    <row r="1865" spans="2:15" ht="15" customHeight="1" x14ac:dyDescent="0.2">
      <c r="B1865" t="s">
        <v>2348</v>
      </c>
      <c r="C1865" s="1">
        <v>41055.069178240738</v>
      </c>
      <c r="D1865" s="4" t="s">
        <v>428</v>
      </c>
      <c r="E1865">
        <v>3800</v>
      </c>
      <c r="F1865" t="s">
        <v>6</v>
      </c>
      <c r="G1865" s="10">
        <f>tblSalaries[[#This Row],[clean Salary (in local currency)]]*VLOOKUP(tblSalaries[[#This Row],[Currency]],tblXrate[#Data],2,FALSE)/1000</f>
        <v>3.8</v>
      </c>
      <c r="H1865" t="s">
        <v>429</v>
      </c>
      <c r="I1865" t="s">
        <v>3999</v>
      </c>
      <c r="J1865" t="s">
        <v>8</v>
      </c>
      <c r="K1865" s="10" t="str">
        <f>VLOOKUP(tblSalaries[[#This Row],[Where do you work]],tblCountries[[Actual]:[Mapping2]],3,FALSE)</f>
        <v>India</v>
      </c>
      <c r="L1865" t="s">
        <v>9</v>
      </c>
      <c r="M1865" t="s">
        <v>4015</v>
      </c>
      <c r="N1865" s="10" t="str">
        <f>VLOOKUP(tblSalaries[[#This Row],[Years of Experience]],Table3[#Data],2,FALSE)</f>
        <v>Missing</v>
      </c>
      <c r="O1865" s="10">
        <f>VLOOKUP(tblSalaries[[#This Row],[How many hours of a day you work on Excel]],Table8[#Data],2,FALSE)</f>
        <v>5</v>
      </c>
    </row>
    <row r="1866" spans="2:15" ht="15" customHeight="1" x14ac:dyDescent="0.2">
      <c r="B1866" t="s">
        <v>2232</v>
      </c>
      <c r="C1866" s="1">
        <v>41055.040925925925</v>
      </c>
      <c r="D1866" s="4">
        <v>200000</v>
      </c>
      <c r="E1866">
        <v>200000</v>
      </c>
      <c r="F1866" t="s">
        <v>40</v>
      </c>
      <c r="G1866" s="10">
        <f>tblSalaries[[#This Row],[clean Salary (in local currency)]]*VLOOKUP(tblSalaries[[#This Row],[Currency]],tblXrate[#Data],2,FALSE)/1000</f>
        <v>3.5615833374885137</v>
      </c>
      <c r="H1866" t="s">
        <v>303</v>
      </c>
      <c r="I1866" t="s">
        <v>20</v>
      </c>
      <c r="J1866" t="s">
        <v>8</v>
      </c>
      <c r="K1866" s="10" t="str">
        <f>VLOOKUP(tblSalaries[[#This Row],[Where do you work]],tblCountries[[Actual]:[Mapping2]],3,FALSE)</f>
        <v>India</v>
      </c>
      <c r="L1866" t="s">
        <v>25</v>
      </c>
      <c r="M1866" t="s">
        <v>4015</v>
      </c>
      <c r="N1866" s="10" t="str">
        <f>VLOOKUP(tblSalaries[[#This Row],[Years of Experience]],Table3[#Data],2,FALSE)</f>
        <v>Missing</v>
      </c>
      <c r="O1866" s="10">
        <f>VLOOKUP(tblSalaries[[#This Row],[How many hours of a day you work on Excel]],Table8[#Data],2,FALSE)</f>
        <v>1.5</v>
      </c>
    </row>
    <row r="1867" spans="2:15" ht="15" customHeight="1" x14ac:dyDescent="0.2">
      <c r="B1867" t="s">
        <v>2420</v>
      </c>
      <c r="C1867" s="1">
        <v>41055.096666666665</v>
      </c>
      <c r="D1867" s="4" t="s">
        <v>508</v>
      </c>
      <c r="E1867">
        <v>200000</v>
      </c>
      <c r="F1867" t="s">
        <v>40</v>
      </c>
      <c r="G1867" s="10">
        <f>tblSalaries[[#This Row],[clean Salary (in local currency)]]*VLOOKUP(tblSalaries[[#This Row],[Currency]],tblXrate[#Data],2,FALSE)/1000</f>
        <v>3.5615833374885137</v>
      </c>
      <c r="H1867" t="s">
        <v>356</v>
      </c>
      <c r="I1867" t="s">
        <v>356</v>
      </c>
      <c r="J1867" t="s">
        <v>8</v>
      </c>
      <c r="K1867" s="10" t="str">
        <f>VLOOKUP(tblSalaries[[#This Row],[Where do you work]],tblCountries[[Actual]:[Mapping2]],3,FALSE)</f>
        <v>India</v>
      </c>
      <c r="L1867" t="s">
        <v>25</v>
      </c>
      <c r="M1867" t="s">
        <v>4015</v>
      </c>
      <c r="N1867" s="10" t="str">
        <f>VLOOKUP(tblSalaries[[#This Row],[Years of Experience]],Table3[#Data],2,FALSE)</f>
        <v>Missing</v>
      </c>
      <c r="O1867" s="10">
        <f>VLOOKUP(tblSalaries[[#This Row],[How many hours of a day you work on Excel]],Table8[#Data],2,FALSE)</f>
        <v>1.5</v>
      </c>
    </row>
    <row r="1868" spans="2:15" ht="15" customHeight="1" x14ac:dyDescent="0.2">
      <c r="B1868" t="s">
        <v>2495</v>
      </c>
      <c r="C1868" s="1">
        <v>41055.159270833334</v>
      </c>
      <c r="D1868" s="4" t="s">
        <v>597</v>
      </c>
      <c r="E1868">
        <v>200000</v>
      </c>
      <c r="F1868" t="s">
        <v>40</v>
      </c>
      <c r="G1868" s="10">
        <f>tblSalaries[[#This Row],[clean Salary (in local currency)]]*VLOOKUP(tblSalaries[[#This Row],[Currency]],tblXrate[#Data],2,FALSE)/1000</f>
        <v>3.5615833374885137</v>
      </c>
      <c r="H1868" t="s">
        <v>598</v>
      </c>
      <c r="I1868" t="s">
        <v>20</v>
      </c>
      <c r="J1868" t="s">
        <v>8</v>
      </c>
      <c r="K1868" s="10" t="str">
        <f>VLOOKUP(tblSalaries[[#This Row],[Where do you work]],tblCountries[[Actual]:[Mapping2]],3,FALSE)</f>
        <v>India</v>
      </c>
      <c r="L1868" t="s">
        <v>18</v>
      </c>
      <c r="M1868" t="s">
        <v>4015</v>
      </c>
      <c r="N1868" s="10" t="str">
        <f>VLOOKUP(tblSalaries[[#This Row],[Years of Experience]],Table3[#Data],2,FALSE)</f>
        <v>Missing</v>
      </c>
      <c r="O1868" s="10">
        <f>VLOOKUP(tblSalaries[[#This Row],[How many hours of a day you work on Excel]],Table8[#Data],2,FALSE)</f>
        <v>2.5</v>
      </c>
    </row>
    <row r="1869" spans="2:15" ht="15" customHeight="1" x14ac:dyDescent="0.2">
      <c r="B1869" t="s">
        <v>2177</v>
      </c>
      <c r="C1869" s="1">
        <v>41055.033888888887</v>
      </c>
      <c r="D1869" s="4">
        <v>180000</v>
      </c>
      <c r="E1869">
        <v>180000</v>
      </c>
      <c r="F1869" t="s">
        <v>40</v>
      </c>
      <c r="G1869" s="10">
        <f>tblSalaries[[#This Row],[clean Salary (in local currency)]]*VLOOKUP(tblSalaries[[#This Row],[Currency]],tblXrate[#Data],2,FALSE)/1000</f>
        <v>3.2054250037396623</v>
      </c>
      <c r="H1869" t="s">
        <v>243</v>
      </c>
      <c r="I1869" t="s">
        <v>20</v>
      </c>
      <c r="J1869" t="s">
        <v>8</v>
      </c>
      <c r="K1869" s="10" t="str">
        <f>VLOOKUP(tblSalaries[[#This Row],[Where do you work]],tblCountries[[Actual]:[Mapping2]],3,FALSE)</f>
        <v>India</v>
      </c>
      <c r="L1869" t="s">
        <v>9</v>
      </c>
      <c r="M1869" t="s">
        <v>4015</v>
      </c>
      <c r="N1869" s="10" t="str">
        <f>VLOOKUP(tblSalaries[[#This Row],[Years of Experience]],Table3[#Data],2,FALSE)</f>
        <v>Missing</v>
      </c>
      <c r="O1869" s="10">
        <f>VLOOKUP(tblSalaries[[#This Row],[How many hours of a day you work on Excel]],Table8[#Data],2,FALSE)</f>
        <v>5</v>
      </c>
    </row>
    <row r="1870" spans="2:15" ht="15" customHeight="1" x14ac:dyDescent="0.2">
      <c r="B1870" t="s">
        <v>2183</v>
      </c>
      <c r="C1870" s="1">
        <v>41055.034432870372</v>
      </c>
      <c r="D1870" s="4">
        <v>180000</v>
      </c>
      <c r="E1870">
        <v>180000</v>
      </c>
      <c r="F1870" t="s">
        <v>40</v>
      </c>
      <c r="G1870" s="10">
        <f>tblSalaries[[#This Row],[clean Salary (in local currency)]]*VLOOKUP(tblSalaries[[#This Row],[Currency]],tblXrate[#Data],2,FALSE)/1000</f>
        <v>3.2054250037396623</v>
      </c>
      <c r="H1870" t="s">
        <v>243</v>
      </c>
      <c r="I1870" t="s">
        <v>20</v>
      </c>
      <c r="J1870" t="s">
        <v>8</v>
      </c>
      <c r="K1870" s="10" t="str">
        <f>VLOOKUP(tblSalaries[[#This Row],[Where do you work]],tblCountries[[Actual]:[Mapping2]],3,FALSE)</f>
        <v>India</v>
      </c>
      <c r="L1870" t="s">
        <v>9</v>
      </c>
      <c r="M1870" t="s">
        <v>4015</v>
      </c>
      <c r="N1870" s="10" t="str">
        <f>VLOOKUP(tblSalaries[[#This Row],[Years of Experience]],Table3[#Data],2,FALSE)</f>
        <v>Missing</v>
      </c>
      <c r="O1870" s="10">
        <f>VLOOKUP(tblSalaries[[#This Row],[How many hours of a day you work on Excel]],Table8[#Data],2,FALSE)</f>
        <v>5</v>
      </c>
    </row>
    <row r="1871" spans="2:15" ht="15" customHeight="1" x14ac:dyDescent="0.2">
      <c r="B1871" t="s">
        <v>2299</v>
      </c>
      <c r="C1871" s="1">
        <v>41055.055289351854</v>
      </c>
      <c r="D1871" s="4" t="s">
        <v>369</v>
      </c>
      <c r="E1871">
        <v>180000</v>
      </c>
      <c r="F1871" t="s">
        <v>40</v>
      </c>
      <c r="G1871" s="10">
        <f>tblSalaries[[#This Row],[clean Salary (in local currency)]]*VLOOKUP(tblSalaries[[#This Row],[Currency]],tblXrate[#Data],2,FALSE)/1000</f>
        <v>3.2054250037396623</v>
      </c>
      <c r="H1871" t="s">
        <v>370</v>
      </c>
      <c r="I1871" t="s">
        <v>52</v>
      </c>
      <c r="J1871" t="s">
        <v>8</v>
      </c>
      <c r="K1871" s="10" t="str">
        <f>VLOOKUP(tblSalaries[[#This Row],[Where do you work]],tblCountries[[Actual]:[Mapping2]],3,FALSE)</f>
        <v>India</v>
      </c>
      <c r="L1871" t="s">
        <v>9</v>
      </c>
      <c r="M1871" t="s">
        <v>4015</v>
      </c>
      <c r="N1871" s="10" t="str">
        <f>VLOOKUP(tblSalaries[[#This Row],[Years of Experience]],Table3[#Data],2,FALSE)</f>
        <v>Missing</v>
      </c>
      <c r="O1871" s="10">
        <f>VLOOKUP(tblSalaries[[#This Row],[How many hours of a day you work on Excel]],Table8[#Data],2,FALSE)</f>
        <v>5</v>
      </c>
    </row>
    <row r="1872" spans="2:15" ht="15" customHeight="1" x14ac:dyDescent="0.2">
      <c r="B1872" t="s">
        <v>2099</v>
      </c>
      <c r="C1872" s="1">
        <v>41055.027708333335</v>
      </c>
      <c r="D1872" s="4" t="s">
        <v>151</v>
      </c>
      <c r="E1872">
        <v>144000</v>
      </c>
      <c r="F1872" t="s">
        <v>40</v>
      </c>
      <c r="G1872" s="10">
        <f>tblSalaries[[#This Row],[clean Salary (in local currency)]]*VLOOKUP(tblSalaries[[#This Row],[Currency]],tblXrate[#Data],2,FALSE)/1000</f>
        <v>2.5643400029917296</v>
      </c>
      <c r="H1872" t="s">
        <v>152</v>
      </c>
      <c r="I1872" t="s">
        <v>356</v>
      </c>
      <c r="J1872" t="s">
        <v>8</v>
      </c>
      <c r="K1872" s="10" t="str">
        <f>VLOOKUP(tblSalaries[[#This Row],[Where do you work]],tblCountries[[Actual]:[Mapping2]],3,FALSE)</f>
        <v>India</v>
      </c>
      <c r="L1872" t="s">
        <v>25</v>
      </c>
      <c r="M1872" t="s">
        <v>4015</v>
      </c>
      <c r="N1872" s="10" t="str">
        <f>VLOOKUP(tblSalaries[[#This Row],[Years of Experience]],Table3[#Data],2,FALSE)</f>
        <v>Missing</v>
      </c>
      <c r="O1872" s="10">
        <f>VLOOKUP(tblSalaries[[#This Row],[How many hours of a day you work on Excel]],Table8[#Data],2,FALSE)</f>
        <v>1.5</v>
      </c>
    </row>
    <row r="1873" spans="2:15" ht="15" customHeight="1" x14ac:dyDescent="0.2">
      <c r="B1873" t="s">
        <v>2469</v>
      </c>
      <c r="C1873" s="1">
        <v>41055.13417824074</v>
      </c>
      <c r="D1873" s="4">
        <v>125000</v>
      </c>
      <c r="E1873">
        <v>125000</v>
      </c>
      <c r="F1873" t="s">
        <v>40</v>
      </c>
      <c r="G1873" s="10">
        <f>tblSalaries[[#This Row],[clean Salary (in local currency)]]*VLOOKUP(tblSalaries[[#This Row],[Currency]],tblXrate[#Data],2,FALSE)/1000</f>
        <v>2.2259895859303209</v>
      </c>
      <c r="H1873" t="s">
        <v>569</v>
      </c>
      <c r="I1873" t="s">
        <v>20</v>
      </c>
      <c r="J1873" t="s">
        <v>8</v>
      </c>
      <c r="K1873" s="10" t="str">
        <f>VLOOKUP(tblSalaries[[#This Row],[Where do you work]],tblCountries[[Actual]:[Mapping2]],3,FALSE)</f>
        <v>India</v>
      </c>
      <c r="L1873" t="s">
        <v>9</v>
      </c>
      <c r="M1873" t="s">
        <v>4015</v>
      </c>
      <c r="N1873" s="10" t="str">
        <f>VLOOKUP(tblSalaries[[#This Row],[Years of Experience]],Table3[#Data],2,FALSE)</f>
        <v>Missing</v>
      </c>
      <c r="O1873" s="10">
        <f>VLOOKUP(tblSalaries[[#This Row],[How many hours of a day you work on Excel]],Table8[#Data],2,FALSE)</f>
        <v>5</v>
      </c>
    </row>
    <row r="1874" spans="2:15" ht="15" customHeight="1" x14ac:dyDescent="0.2"/>
    <row r="1875" spans="2:15" ht="15" customHeight="1" x14ac:dyDescent="0.2"/>
    <row r="1876" spans="2:15" ht="15" customHeight="1" x14ac:dyDescent="0.2"/>
    <row r="1877" spans="2:15" ht="15" customHeight="1" x14ac:dyDescent="0.2"/>
    <row r="1878" spans="2:15" ht="15" customHeight="1" x14ac:dyDescent="0.2"/>
    <row r="1879" spans="2:15" ht="15" customHeight="1" x14ac:dyDescent="0.2"/>
    <row r="1880" spans="2:15" ht="15" customHeight="1" x14ac:dyDescent="0.2"/>
    <row r="1882" spans="2:15" x14ac:dyDescent="0.2">
      <c r="B1882" s="42" t="s">
        <v>4053</v>
      </c>
    </row>
    <row r="1883" spans="2:15" x14ac:dyDescent="0.2">
      <c r="B1883" t="s">
        <v>3842</v>
      </c>
      <c r="C1883" s="1">
        <v>41076.772210648145</v>
      </c>
      <c r="D1883" s="4">
        <v>2342342</v>
      </c>
      <c r="E1883">
        <v>2342342</v>
      </c>
      <c r="F1883" t="s">
        <v>40</v>
      </c>
      <c r="G1883" s="10">
        <v>41.712231189497601</v>
      </c>
      <c r="H1883" t="s">
        <v>1970</v>
      </c>
      <c r="I1883" s="41" t="s">
        <v>4000</v>
      </c>
      <c r="J1883" t="s">
        <v>8</v>
      </c>
      <c r="K1883" s="10" t="s">
        <v>8</v>
      </c>
      <c r="L1883" t="s">
        <v>18</v>
      </c>
      <c r="M1883">
        <v>12</v>
      </c>
      <c r="N1883" s="10" t="s">
        <v>4019</v>
      </c>
      <c r="O1883" s="10">
        <v>2.5</v>
      </c>
    </row>
    <row r="1884" spans="2:15" x14ac:dyDescent="0.2">
      <c r="B1884" t="s">
        <v>3752</v>
      </c>
      <c r="C1884" s="1">
        <v>41071.419942129629</v>
      </c>
      <c r="D1884" s="4">
        <v>74461</v>
      </c>
      <c r="E1884">
        <v>74461</v>
      </c>
      <c r="F1884" t="s">
        <v>6</v>
      </c>
      <c r="G1884" s="10">
        <v>74.460999999999999</v>
      </c>
      <c r="H1884" t="s">
        <v>1901</v>
      </c>
      <c r="I1884" s="41" t="s">
        <v>4000</v>
      </c>
      <c r="J1884" t="s">
        <v>15</v>
      </c>
      <c r="K1884" s="10" t="s">
        <v>15</v>
      </c>
      <c r="L1884" t="s">
        <v>25</v>
      </c>
      <c r="M1884">
        <v>9</v>
      </c>
      <c r="N1884" s="10" t="s">
        <v>4030</v>
      </c>
      <c r="O1884" s="10">
        <v>1.5</v>
      </c>
    </row>
    <row r="1885" spans="2:15" x14ac:dyDescent="0.2">
      <c r="B1885" t="s">
        <v>3888</v>
      </c>
      <c r="C1885" s="1">
        <v>41081.157210648147</v>
      </c>
      <c r="D1885" s="4">
        <v>21000</v>
      </c>
      <c r="E1885">
        <v>21000</v>
      </c>
      <c r="F1885" t="s">
        <v>6</v>
      </c>
      <c r="G1885" s="10">
        <v>21</v>
      </c>
      <c r="H1885" t="s">
        <v>2005</v>
      </c>
      <c r="I1885" s="41" t="s">
        <v>4000</v>
      </c>
      <c r="J1885" t="s">
        <v>8</v>
      </c>
      <c r="K1885" s="10" t="s">
        <v>8</v>
      </c>
      <c r="L1885" t="s">
        <v>13</v>
      </c>
      <c r="M1885">
        <v>5</v>
      </c>
      <c r="N1885" s="10" t="s">
        <v>4029</v>
      </c>
      <c r="O1885" s="10">
        <v>8</v>
      </c>
    </row>
    <row r="1886" spans="2:15" x14ac:dyDescent="0.2">
      <c r="B1886" t="s">
        <v>3737</v>
      </c>
      <c r="C1886" s="1">
        <v>41070.03502314815</v>
      </c>
      <c r="D1886" s="4" t="s">
        <v>1887</v>
      </c>
      <c r="E1886">
        <v>140000</v>
      </c>
      <c r="F1886" t="s">
        <v>40</v>
      </c>
      <c r="G1886" s="10">
        <v>2.4931083362419595</v>
      </c>
      <c r="H1886" t="s">
        <v>1888</v>
      </c>
      <c r="I1886" s="41" t="s">
        <v>4000</v>
      </c>
      <c r="J1886" t="s">
        <v>8</v>
      </c>
      <c r="K1886" s="10" t="s">
        <v>8</v>
      </c>
      <c r="L1886" t="s">
        <v>9</v>
      </c>
      <c r="M1886">
        <v>5</v>
      </c>
      <c r="N1886" s="10" t="s">
        <v>4029</v>
      </c>
      <c r="O1886" s="10">
        <v>5</v>
      </c>
    </row>
    <row r="1887" spans="2:15" x14ac:dyDescent="0.2">
      <c r="B1887" t="s">
        <v>3771</v>
      </c>
      <c r="C1887" s="1">
        <v>41072.358506944445</v>
      </c>
      <c r="D1887" s="4">
        <v>87000</v>
      </c>
      <c r="E1887">
        <v>87000</v>
      </c>
      <c r="F1887" t="s">
        <v>6</v>
      </c>
      <c r="G1887" s="10">
        <v>87</v>
      </c>
      <c r="H1887" t="s">
        <v>1911</v>
      </c>
      <c r="I1887" s="41" t="s">
        <v>4000</v>
      </c>
      <c r="J1887" t="s">
        <v>15</v>
      </c>
      <c r="K1887" s="10" t="s">
        <v>15</v>
      </c>
      <c r="L1887" t="s">
        <v>9</v>
      </c>
      <c r="M1887">
        <v>3</v>
      </c>
      <c r="N1887" s="10" t="s">
        <v>4018</v>
      </c>
      <c r="O1887" s="10">
        <v>5</v>
      </c>
    </row>
    <row r="1888" spans="2:15" x14ac:dyDescent="0.2">
      <c r="B1888" t="s">
        <v>3874</v>
      </c>
      <c r="C1888" s="1">
        <v>41079.946469907409</v>
      </c>
      <c r="D1888" s="4">
        <v>5000</v>
      </c>
      <c r="E1888">
        <v>5000</v>
      </c>
      <c r="F1888" t="s">
        <v>6</v>
      </c>
      <c r="G1888" s="10">
        <v>5</v>
      </c>
      <c r="H1888" t="s">
        <v>1993</v>
      </c>
      <c r="I1888" s="41" t="s">
        <v>4000</v>
      </c>
      <c r="J1888" t="s">
        <v>8</v>
      </c>
      <c r="K1888" s="10" t="s">
        <v>8</v>
      </c>
      <c r="L1888" t="s">
        <v>9</v>
      </c>
      <c r="M1888">
        <v>3</v>
      </c>
      <c r="N1888" s="10" t="s">
        <v>4018</v>
      </c>
      <c r="O1888" s="10">
        <v>5</v>
      </c>
    </row>
    <row r="1889" spans="2:15" x14ac:dyDescent="0.2">
      <c r="B1889" t="s">
        <v>2051</v>
      </c>
      <c r="C1889" s="1">
        <v>41054.239594907405</v>
      </c>
      <c r="D1889" s="4">
        <v>90000</v>
      </c>
      <c r="E1889">
        <v>90000</v>
      </c>
      <c r="F1889" t="s">
        <v>6</v>
      </c>
      <c r="G1889" s="10">
        <v>90</v>
      </c>
      <c r="H1889" t="s">
        <v>90</v>
      </c>
      <c r="I1889" s="41" t="s">
        <v>4000</v>
      </c>
      <c r="J1889" t="s">
        <v>15</v>
      </c>
      <c r="K1889" s="10" t="s">
        <v>15</v>
      </c>
      <c r="L1889" t="s">
        <v>25</v>
      </c>
      <c r="M1889" t="s">
        <v>4015</v>
      </c>
      <c r="N1889" s="10" t="s">
        <v>4015</v>
      </c>
      <c r="O1889" s="10">
        <v>1.5</v>
      </c>
    </row>
    <row r="1890" spans="2:15" ht="15" customHeight="1" x14ac:dyDescent="0.2"/>
    <row r="1891" spans="2:15" ht="15" customHeight="1" x14ac:dyDescent="0.2">
      <c r="B1891" t="s">
        <v>2476</v>
      </c>
      <c r="C1891" s="1">
        <v>41055.137025462966</v>
      </c>
      <c r="D1891" s="4">
        <v>1250000</v>
      </c>
      <c r="E1891">
        <v>1250000</v>
      </c>
      <c r="F1891" t="s">
        <v>86</v>
      </c>
      <c r="G1891" s="43">
        <v>1229.2019037879086</v>
      </c>
      <c r="H1891" t="s">
        <v>575</v>
      </c>
      <c r="I1891" t="s">
        <v>310</v>
      </c>
      <c r="J1891" t="s">
        <v>88</v>
      </c>
      <c r="K1891" s="10" t="e">
        <f>VLOOKUP(tblSalaries[[#This Row],[Where do you work]],[2]!tblCountries[[Actual]:[Mapping2]],3,FALSE)</f>
        <v>#VALUE!</v>
      </c>
      <c r="L1891" t="s">
        <v>9</v>
      </c>
      <c r="M1891" t="s">
        <v>4015</v>
      </c>
      <c r="N1891" s="10" t="e">
        <f>VLOOKUP(tblSalaries[[#This Row],[Years of Experience]],[2]!Table3[#Data],2,FALSE)</f>
        <v>#VALUE!</v>
      </c>
      <c r="O1891" s="10" t="e">
        <f>VLOOKUP(tblSalaries[[#This Row],[How many hours of a day you work on Excel]],[2]!Table8[#Data],2,FALSE)</f>
        <v>#VALUE!</v>
      </c>
    </row>
    <row r="1892" spans="2:15" ht="15" customHeight="1" x14ac:dyDescent="0.2"/>
    <row r="1893" spans="2:15" ht="15" customHeight="1" x14ac:dyDescent="0.2"/>
    <row r="1894" spans="2:15" ht="15" customHeight="1" x14ac:dyDescent="0.2"/>
    <row r="1895" spans="2:15" ht="15" customHeight="1" x14ac:dyDescent="0.2">
      <c r="B1895" s="50" t="s">
        <v>3445</v>
      </c>
      <c r="C1895" s="61">
        <v>41059.700370370374</v>
      </c>
      <c r="D1895" s="62">
        <v>1700</v>
      </c>
      <c r="E1895" s="51">
        <v>20400</v>
      </c>
      <c r="F1895" s="51" t="s">
        <v>6</v>
      </c>
      <c r="G1895" s="63">
        <v>20.399999999999999</v>
      </c>
      <c r="H1895" s="51" t="s">
        <v>1619</v>
      </c>
      <c r="I1895" s="51" t="s">
        <v>52</v>
      </c>
      <c r="J1895" s="51" t="s">
        <v>1620</v>
      </c>
      <c r="K1895" s="41" t="s">
        <v>4013</v>
      </c>
      <c r="L1895" s="51" t="s">
        <v>25</v>
      </c>
      <c r="M1895" s="51">
        <v>10</v>
      </c>
      <c r="N1895" s="63" t="s">
        <v>4030</v>
      </c>
      <c r="O1895" s="67">
        <v>1.5</v>
      </c>
    </row>
    <row r="1896" spans="2:15" ht="15" customHeight="1" x14ac:dyDescent="0.2">
      <c r="B1896" s="52" t="s">
        <v>3269</v>
      </c>
      <c r="C1896" s="64">
        <v>41058.519918981481</v>
      </c>
      <c r="D1896" s="65">
        <v>15000</v>
      </c>
      <c r="E1896" s="53">
        <v>15000</v>
      </c>
      <c r="F1896" s="53" t="s">
        <v>6</v>
      </c>
      <c r="G1896" s="66">
        <v>15</v>
      </c>
      <c r="H1896" s="53" t="s">
        <v>1443</v>
      </c>
      <c r="I1896" s="53" t="s">
        <v>52</v>
      </c>
      <c r="J1896" s="53" t="s">
        <v>1444</v>
      </c>
      <c r="K1896" s="41" t="s">
        <v>4013</v>
      </c>
      <c r="L1896" s="53" t="s">
        <v>9</v>
      </c>
      <c r="M1896" s="53">
        <v>10</v>
      </c>
      <c r="N1896" s="66" t="s">
        <v>4030</v>
      </c>
      <c r="O1896" s="68">
        <v>5</v>
      </c>
    </row>
    <row r="1897" spans="2:15" x14ac:dyDescent="0.2">
      <c r="B1897" s="50" t="s">
        <v>3201</v>
      </c>
      <c r="C1897" s="61">
        <v>41058.046342592592</v>
      </c>
      <c r="D1897" s="62">
        <v>4400</v>
      </c>
      <c r="E1897" s="51">
        <v>4400</v>
      </c>
      <c r="F1897" s="51" t="s">
        <v>6</v>
      </c>
      <c r="G1897" s="63">
        <v>4.4000000000000004</v>
      </c>
      <c r="H1897" s="51" t="s">
        <v>1370</v>
      </c>
      <c r="I1897" s="51" t="s">
        <v>52</v>
      </c>
      <c r="J1897" s="51" t="s">
        <v>1371</v>
      </c>
      <c r="K1897" s="41" t="s">
        <v>4013</v>
      </c>
      <c r="L1897" s="51" t="s">
        <v>18</v>
      </c>
      <c r="M1897" s="51">
        <v>5</v>
      </c>
      <c r="N1897" s="63" t="s">
        <v>4029</v>
      </c>
      <c r="O1897" s="67">
        <v>2.5</v>
      </c>
    </row>
    <row r="1898" spans="2:15" ht="15" customHeight="1" x14ac:dyDescent="0.2">
      <c r="B1898" s="52" t="s">
        <v>3821</v>
      </c>
      <c r="C1898" s="64">
        <v>41075.629988425928</v>
      </c>
      <c r="D1898" s="65">
        <v>700</v>
      </c>
      <c r="E1898" s="53">
        <v>8400</v>
      </c>
      <c r="F1898" s="53" t="s">
        <v>6</v>
      </c>
      <c r="G1898" s="66">
        <v>8.4</v>
      </c>
      <c r="H1898" s="53" t="s">
        <v>20</v>
      </c>
      <c r="I1898" s="53" t="s">
        <v>20</v>
      </c>
      <c r="J1898" s="53" t="s">
        <v>1951</v>
      </c>
      <c r="K1898" s="41" t="s">
        <v>4013</v>
      </c>
      <c r="L1898" s="53" t="s">
        <v>13</v>
      </c>
      <c r="M1898" s="53">
        <v>0.3</v>
      </c>
      <c r="N1898" s="66" t="s">
        <v>4017</v>
      </c>
      <c r="O1898" s="68">
        <v>8</v>
      </c>
    </row>
    <row r="1899" spans="2:15" x14ac:dyDescent="0.2">
      <c r="B1899" s="50" t="s">
        <v>3507</v>
      </c>
      <c r="C1899" s="61">
        <v>41060.454722222225</v>
      </c>
      <c r="D1899" s="62">
        <v>1000</v>
      </c>
      <c r="E1899" s="51">
        <v>12000</v>
      </c>
      <c r="F1899" s="51" t="s">
        <v>6</v>
      </c>
      <c r="G1899" s="63">
        <v>12</v>
      </c>
      <c r="H1899" s="51" t="s">
        <v>1678</v>
      </c>
      <c r="I1899" s="51" t="s">
        <v>20</v>
      </c>
      <c r="J1899" s="51" t="s">
        <v>1679</v>
      </c>
      <c r="K1899" s="41" t="s">
        <v>4013</v>
      </c>
      <c r="L1899" s="51" t="s">
        <v>18</v>
      </c>
      <c r="M1899" s="51">
        <v>0</v>
      </c>
      <c r="N1899" s="63" t="s">
        <v>4017</v>
      </c>
      <c r="O1899" s="67">
        <v>2.5</v>
      </c>
    </row>
    <row r="1900" spans="2:15" x14ac:dyDescent="0.2">
      <c r="B1900" s="52" t="s">
        <v>2222</v>
      </c>
      <c r="C1900" s="64">
        <v>41055.039513888885</v>
      </c>
      <c r="D1900" s="65">
        <v>78000</v>
      </c>
      <c r="E1900" s="53">
        <v>78000</v>
      </c>
      <c r="F1900" s="53" t="s">
        <v>6</v>
      </c>
      <c r="G1900" s="66">
        <v>78</v>
      </c>
      <c r="H1900" s="53" t="s">
        <v>291</v>
      </c>
      <c r="I1900" s="53" t="s">
        <v>310</v>
      </c>
      <c r="J1900" s="53" t="s">
        <v>292</v>
      </c>
      <c r="K1900" s="41" t="s">
        <v>4013</v>
      </c>
      <c r="L1900" s="53" t="s">
        <v>9</v>
      </c>
      <c r="M1900" s="53" t="s">
        <v>4015</v>
      </c>
      <c r="N1900" s="66" t="s">
        <v>4015</v>
      </c>
      <c r="O1900" s="68">
        <v>5</v>
      </c>
    </row>
    <row r="1901" spans="2:15" x14ac:dyDescent="0.2">
      <c r="B1901" s="50" t="s">
        <v>2537</v>
      </c>
      <c r="C1901" s="61">
        <v>41055.225185185183</v>
      </c>
      <c r="D1901" s="62">
        <v>50000</v>
      </c>
      <c r="E1901" s="51">
        <v>50000</v>
      </c>
      <c r="F1901" s="51" t="s">
        <v>6</v>
      </c>
      <c r="G1901" s="63">
        <v>50</v>
      </c>
      <c r="H1901" s="51" t="s">
        <v>643</v>
      </c>
      <c r="I1901" s="51" t="s">
        <v>20</v>
      </c>
      <c r="J1901" s="51" t="s">
        <v>644</v>
      </c>
      <c r="K1901" s="41" t="s">
        <v>4013</v>
      </c>
      <c r="L1901" s="51" t="s">
        <v>9</v>
      </c>
      <c r="M1901" s="51" t="s">
        <v>4015</v>
      </c>
      <c r="N1901" s="63" t="s">
        <v>4015</v>
      </c>
      <c r="O1901" s="67">
        <v>5</v>
      </c>
    </row>
  </sheetData>
  <mergeCells count="1">
    <mergeCell ref="B1:E1"/>
  </mergeCells>
  <conditionalFormatting sqref="B6:M6 B1761:D1761 F1761:M1761 B1700:D1700 F1700:M1700 B1692:D1692 F1692:M1692 B1633:D1633 B1293:D1293 F1293:M1293 B1083:D1083 F1083:M1083 B1072:M1082 B1071:D1071 F1071:M1071 B1043:D1043 F1043:M1043 B869:D869 F869:M869 B804:M868 B803:D803 F803:M803 B800:M802 B799:D799 F799:M799 B783:M798 B782:D782 F782:M782 B747:M781 B746:D746 F746:M746 B710:M745 B709:D709 F709:M709 B706:M708 B705:D705 F705:M705 B695:M704 B694:D694 F694:M694 B688:M693 B687:D687 F687:M687 B656:M686 B655:D655 F655:M655 B632:D632 F632:M632 B595:D595 F595:M595 B424:D424 F424:M424 B39:M44 B7:D38 F7:M38 B47:M47 B45:D46 F45:M46 B49:M52 B48:D48 F48:M48 B55:M59 B53:D54 F53:M54 B61:M61 B60:D60 F60:M60 B63:M79 B62:D62 F62:M62 B81:M91 B80:D80 F80:M80 B93:M101 B92:D92 F92:M92 B103:M103 B102:D102 F102:M102 B105:M139 B104:D104 F104:M104 B141:M154 B140:D140 F140:M140 B156:M158 B155:D155 F155:M155 B160:M215 B159:D159 F159:M159 B217:M241 B216:D216 F216:M216 B243:M277 B242:D242 F242:M242 B279:M309 B278:D278 F278:M278 B311:M423 B310:D310 F310:M310 F1633:M1633 B1634:M1691 B1693:M1699 B1762:M1873 B1084:M1292 B1044:M1070 B633:M654 B425:M594 B1701:M1760 B1294:M1632 B870:M1042 B596:M631">
    <cfRule type="expression" dxfId="37" priority="8">
      <formula>$F6="ERR"</formula>
    </cfRule>
  </conditionalFormatting>
  <conditionalFormatting sqref="B1883:M1889">
    <cfRule type="expression" dxfId="36" priority="7">
      <formula>$F1883="ERR"</formula>
    </cfRule>
  </conditionalFormatting>
  <conditionalFormatting sqref="B1891:F1891 H1891:M1891">
    <cfRule type="expression" dxfId="35" priority="6">
      <formula>$F1891="ERR"</formula>
    </cfRule>
  </conditionalFormatting>
  <conditionalFormatting sqref="G1891">
    <cfRule type="expression" dxfId="34" priority="5">
      <formula>$F1891="ERR"</formula>
    </cfRule>
  </conditionalFormatting>
  <conditionalFormatting sqref="B1895:M1896">
    <cfRule type="expression" dxfId="33" priority="4">
      <formula>$F1895="ERR"</formula>
    </cfRule>
  </conditionalFormatting>
  <conditionalFormatting sqref="B1897:M1899">
    <cfRule type="expression" dxfId="32" priority="3">
      <formula>$F1897="ERR"</formula>
    </cfRule>
  </conditionalFormatting>
  <conditionalFormatting sqref="B1900:M1901">
    <cfRule type="expression" dxfId="31" priority="2">
      <formula>$F1900="ERR"</formula>
    </cfRule>
  </conditionalFormatting>
  <conditionalFormatting sqref="K1895:K1901">
    <cfRule type="expression" dxfId="30" priority="1">
      <formula>$F1895="ERR"</formula>
    </cfRule>
  </conditionalFormatting>
  <pageMargins left="0.7" right="0.7" top="0.75" bottom="0.75" header="0.3" footer="0.3"/>
  <pageSetup orientation="portrait" verticalDpi="599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B1:V137"/>
  <sheetViews>
    <sheetView showGridLines="0" topLeftCell="L100" zoomScaleNormal="100" workbookViewId="0">
      <selection activeCell="O19" sqref="O19"/>
    </sheetView>
  </sheetViews>
  <sheetFormatPr defaultRowHeight="14.25" x14ac:dyDescent="0.2"/>
  <cols>
    <col min="1" max="1" width="4" customWidth="1"/>
    <col min="2" max="2" width="20.25" customWidth="1"/>
    <col min="7" max="7" width="26" bestFit="1" customWidth="1"/>
    <col min="8" max="8" width="14.25" customWidth="1"/>
    <col min="12" max="13" width="27.125" bestFit="1" customWidth="1"/>
    <col min="14" max="14" width="13.75" bestFit="1" customWidth="1"/>
    <col min="17" max="17" width="15.5" customWidth="1"/>
    <col min="18" max="18" width="10" customWidth="1"/>
    <col min="21" max="22" width="20.25" customWidth="1"/>
    <col min="23" max="23" width="12.25" customWidth="1"/>
  </cols>
  <sheetData>
    <row r="1" spans="2:22" ht="23.25" x14ac:dyDescent="0.35">
      <c r="B1" s="99" t="s">
        <v>4007</v>
      </c>
      <c r="C1" s="99"/>
      <c r="G1" s="2" t="s">
        <v>3976</v>
      </c>
      <c r="H1" s="2" t="s">
        <v>3997</v>
      </c>
    </row>
    <row r="2" spans="2:22" ht="15" x14ac:dyDescent="0.25">
      <c r="B2" s="5" t="s">
        <v>4006</v>
      </c>
      <c r="C2" s="5"/>
      <c r="L2" s="5" t="s">
        <v>4005</v>
      </c>
      <c r="M2" s="5"/>
      <c r="N2" s="5"/>
      <c r="Q2" s="100" t="s">
        <v>4016</v>
      </c>
      <c r="R2" s="100"/>
      <c r="U2" s="18" t="s">
        <v>4021</v>
      </c>
      <c r="V2" s="18"/>
    </row>
    <row r="3" spans="2:22" ht="15" x14ac:dyDescent="0.25">
      <c r="B3" t="s">
        <v>2</v>
      </c>
      <c r="C3" t="s">
        <v>3892</v>
      </c>
      <c r="G3" s="7" t="s">
        <v>3893</v>
      </c>
      <c r="H3" s="7"/>
      <c r="I3" s="7"/>
      <c r="L3" t="s">
        <v>4002</v>
      </c>
      <c r="M3" t="s">
        <v>4003</v>
      </c>
      <c r="N3" t="s">
        <v>4014</v>
      </c>
      <c r="Q3" s="15" t="s">
        <v>4002</v>
      </c>
      <c r="R3" s="16" t="s">
        <v>4003</v>
      </c>
      <c r="U3" s="15" t="s">
        <v>4002</v>
      </c>
      <c r="V3" s="17" t="s">
        <v>4003</v>
      </c>
    </row>
    <row r="4" spans="2:22" x14ac:dyDescent="0.2">
      <c r="B4" t="s">
        <v>6</v>
      </c>
      <c r="C4">
        <v>1</v>
      </c>
      <c r="G4" s="6" t="s">
        <v>3894</v>
      </c>
      <c r="H4" s="6">
        <v>4.4927299999999999</v>
      </c>
      <c r="I4" s="6" t="s">
        <v>3895</v>
      </c>
      <c r="L4" t="s">
        <v>1074</v>
      </c>
      <c r="M4" t="s">
        <v>1074</v>
      </c>
      <c r="N4" s="54" t="s">
        <v>4057</v>
      </c>
      <c r="Q4" s="12" t="s">
        <v>4015</v>
      </c>
      <c r="R4" s="12" t="s">
        <v>4015</v>
      </c>
      <c r="U4" t="s">
        <v>13</v>
      </c>
      <c r="V4">
        <v>8</v>
      </c>
    </row>
    <row r="5" spans="2:22" x14ac:dyDescent="0.2">
      <c r="B5" t="s">
        <v>22</v>
      </c>
      <c r="C5">
        <f>1/INDEX($H$4:$H$64,MATCH(tblXrate[[#This Row],[Currency]],$I$4:$I$64,0))</f>
        <v>1.2703994389916078</v>
      </c>
      <c r="G5" s="6" t="s">
        <v>3896</v>
      </c>
      <c r="H5" s="6">
        <v>0.98047899999999999</v>
      </c>
      <c r="I5" s="6" t="s">
        <v>82</v>
      </c>
      <c r="L5" t="s">
        <v>163</v>
      </c>
      <c r="M5" t="s">
        <v>163</v>
      </c>
      <c r="N5" s="55" t="s">
        <v>4011</v>
      </c>
      <c r="Q5" s="12">
        <v>40</v>
      </c>
      <c r="R5" s="14" t="s">
        <v>4020</v>
      </c>
      <c r="U5" t="s">
        <v>13</v>
      </c>
      <c r="V5">
        <v>8</v>
      </c>
    </row>
    <row r="6" spans="2:22" x14ac:dyDescent="0.2">
      <c r="B6" t="s">
        <v>32</v>
      </c>
      <c r="C6">
        <f>1/INDEX($H$4:$H$64,MATCH(tblXrate[[#This Row],[Currency]],$I$4:$I$64,0))</f>
        <v>1.0614088716799131E-2</v>
      </c>
      <c r="G6" s="6" t="s">
        <v>3897</v>
      </c>
      <c r="H6" s="6">
        <v>7.6569700000000003</v>
      </c>
      <c r="I6" s="6" t="s">
        <v>3898</v>
      </c>
      <c r="L6" t="s">
        <v>1331</v>
      </c>
      <c r="M6" t="s">
        <v>1331</v>
      </c>
      <c r="N6" s="56" t="s">
        <v>4058</v>
      </c>
      <c r="Q6" s="13">
        <v>36</v>
      </c>
      <c r="R6" s="14" t="s">
        <v>4020</v>
      </c>
      <c r="U6" t="s">
        <v>18</v>
      </c>
      <c r="V6">
        <v>2.5</v>
      </c>
    </row>
    <row r="7" spans="2:22" x14ac:dyDescent="0.2">
      <c r="B7" t="s">
        <v>40</v>
      </c>
      <c r="C7">
        <f>1/INDEX($H$4:$H$64,MATCH(tblXrate[[#This Row],[Currency]],$I$4:$I$64,0))</f>
        <v>1.7807916687442568E-2</v>
      </c>
      <c r="G7" s="6" t="s">
        <v>3899</v>
      </c>
      <c r="H7" s="6">
        <v>2.0231400000000002</v>
      </c>
      <c r="I7" s="6" t="s">
        <v>3900</v>
      </c>
      <c r="L7" t="s">
        <v>1860</v>
      </c>
      <c r="M7" t="s">
        <v>1860</v>
      </c>
      <c r="N7" s="55" t="s">
        <v>4011</v>
      </c>
      <c r="Q7" s="12">
        <v>35</v>
      </c>
      <c r="R7" s="14" t="s">
        <v>4020</v>
      </c>
      <c r="U7" t="s">
        <v>9</v>
      </c>
      <c r="V7">
        <v>5</v>
      </c>
    </row>
    <row r="8" spans="2:22" x14ac:dyDescent="0.2">
      <c r="B8" t="s">
        <v>69</v>
      </c>
      <c r="C8">
        <f>1/INDEX($H$4:$H$64,MATCH(tblXrate[[#This Row],[Currency]],$I$4:$I$64,0))</f>
        <v>1.5761782720672841</v>
      </c>
      <c r="G8" s="6" t="s">
        <v>3901</v>
      </c>
      <c r="H8" s="6">
        <v>0.63444599999999995</v>
      </c>
      <c r="I8" s="6" t="s">
        <v>69</v>
      </c>
      <c r="L8" t="s">
        <v>992</v>
      </c>
      <c r="M8" t="s">
        <v>992</v>
      </c>
      <c r="N8" s="56" t="s">
        <v>4058</v>
      </c>
      <c r="Q8" s="12">
        <v>34</v>
      </c>
      <c r="R8" s="14" t="s">
        <v>4020</v>
      </c>
      <c r="U8" t="s">
        <v>25</v>
      </c>
      <c r="V8">
        <v>1.5</v>
      </c>
    </row>
    <row r="9" spans="2:22" x14ac:dyDescent="0.2">
      <c r="B9" t="s">
        <v>82</v>
      </c>
      <c r="C9">
        <f>1/INDEX($H$4:$H$64,MATCH(tblXrate[[#This Row],[Currency]],$I$4:$I$64,0))</f>
        <v>1.0199096564026358</v>
      </c>
      <c r="G9" s="6" t="s">
        <v>3902</v>
      </c>
      <c r="H9" s="6">
        <v>1.2686999999999999</v>
      </c>
      <c r="I9" s="6" t="s">
        <v>3903</v>
      </c>
      <c r="L9" t="s">
        <v>1126</v>
      </c>
      <c r="M9" t="s">
        <v>1126</v>
      </c>
      <c r="N9" s="57" t="s">
        <v>4059</v>
      </c>
      <c r="Q9" s="13">
        <v>33</v>
      </c>
      <c r="R9" s="14" t="s">
        <v>4020</v>
      </c>
      <c r="U9" t="s">
        <v>186</v>
      </c>
      <c r="V9">
        <v>0</v>
      </c>
    </row>
    <row r="10" spans="2:22" x14ac:dyDescent="0.2">
      <c r="B10" t="s">
        <v>86</v>
      </c>
      <c r="C10">
        <f>1/INDEX($H$4:$H$64,MATCH(tblXrate[[#This Row],[Currency]],$I$4:$I$64,0))</f>
        <v>0.98336152303032687</v>
      </c>
      <c r="G10" s="6" t="s">
        <v>3904</v>
      </c>
      <c r="H10" s="6">
        <v>1.53952</v>
      </c>
      <c r="I10" s="6" t="s">
        <v>3905</v>
      </c>
      <c r="L10" t="s">
        <v>84</v>
      </c>
      <c r="M10" t="s">
        <v>84</v>
      </c>
      <c r="N10" t="s">
        <v>4009</v>
      </c>
      <c r="Q10" s="12">
        <v>32</v>
      </c>
      <c r="R10" s="14" t="s">
        <v>4020</v>
      </c>
    </row>
    <row r="11" spans="2:22" x14ac:dyDescent="0.2">
      <c r="B11" t="s">
        <v>3951</v>
      </c>
      <c r="C11">
        <f>1/INDEX($H$4:$H$64,MATCH(tblXrate[[#This Row],[Currency]],$I$4:$I$64,0))</f>
        <v>2.3705052257787702E-2</v>
      </c>
      <c r="G11" s="6" t="s">
        <v>3906</v>
      </c>
      <c r="H11" s="6">
        <v>1.01692</v>
      </c>
      <c r="I11" s="6" t="s">
        <v>86</v>
      </c>
      <c r="L11" t="s">
        <v>1519</v>
      </c>
      <c r="M11" t="s">
        <v>1519</v>
      </c>
      <c r="N11" t="s">
        <v>4010</v>
      </c>
      <c r="Q11" s="13">
        <v>30</v>
      </c>
      <c r="R11" s="14" t="s">
        <v>4020</v>
      </c>
    </row>
    <row r="12" spans="2:22" x14ac:dyDescent="0.2">
      <c r="B12" t="s">
        <v>358</v>
      </c>
      <c r="C12">
        <f>1/INDEX($H$4:$H$64,MATCH(tblXrate[[#This Row],[Currency]],$I$4:$I$64,0))</f>
        <v>0.27221921268759308</v>
      </c>
      <c r="G12" s="6" t="s">
        <v>3907</v>
      </c>
      <c r="H12" s="6">
        <v>497.26799999999997</v>
      </c>
      <c r="I12" s="6" t="s">
        <v>3908</v>
      </c>
      <c r="L12" t="s">
        <v>1773</v>
      </c>
      <c r="M12" t="s">
        <v>1773</v>
      </c>
      <c r="N12" s="55" t="s">
        <v>4011</v>
      </c>
      <c r="Q12" s="12">
        <v>29</v>
      </c>
      <c r="R12" s="14" t="s">
        <v>4020</v>
      </c>
    </row>
    <row r="13" spans="2:22" x14ac:dyDescent="0.2">
      <c r="B13" t="s">
        <v>391</v>
      </c>
      <c r="C13">
        <f>1/INDEX($H$4:$H$64,MATCH(tblXrate[[#This Row],[Currency]],$I$4:$I$64,0))</f>
        <v>7.3046552567951561E-2</v>
      </c>
      <c r="G13" s="6" t="s">
        <v>3909</v>
      </c>
      <c r="H13" s="6">
        <v>6.3609099999999996</v>
      </c>
      <c r="I13" s="6" t="s">
        <v>3910</v>
      </c>
      <c r="L13" t="s">
        <v>1951</v>
      </c>
      <c r="M13" t="s">
        <v>1951</v>
      </c>
      <c r="N13" s="58" t="s">
        <v>4013</v>
      </c>
      <c r="Q13" s="12">
        <v>28</v>
      </c>
      <c r="R13" s="14" t="s">
        <v>4020</v>
      </c>
    </row>
    <row r="14" spans="2:22" x14ac:dyDescent="0.2">
      <c r="B14" t="s">
        <v>445</v>
      </c>
      <c r="C14">
        <f>1/INDEX($H$4:$H$64,MATCH(tblXrate[[#This Row],[Currency]],$I$4:$I$64,0))</f>
        <v>0.14365525038391866</v>
      </c>
      <c r="G14" s="6" t="s">
        <v>3911</v>
      </c>
      <c r="H14" s="6">
        <v>1769.79</v>
      </c>
      <c r="I14" s="6" t="s">
        <v>3912</v>
      </c>
      <c r="L14" t="s">
        <v>425</v>
      </c>
      <c r="M14" t="s">
        <v>425</v>
      </c>
      <c r="N14" s="57" t="s">
        <v>4059</v>
      </c>
      <c r="Q14" s="13">
        <v>27</v>
      </c>
      <c r="R14" s="14" t="s">
        <v>4020</v>
      </c>
    </row>
    <row r="15" spans="2:22" x14ac:dyDescent="0.2">
      <c r="B15" t="s">
        <v>483</v>
      </c>
      <c r="C15">
        <f>1/INDEX($H$4:$H$64,MATCH(tblXrate[[#This Row],[Currency]],$I$4:$I$64,0))</f>
        <v>1.2220845340313881E-2</v>
      </c>
      <c r="G15" s="6" t="s">
        <v>3913</v>
      </c>
      <c r="H15" s="6">
        <v>5.9367099999999997</v>
      </c>
      <c r="I15" s="6" t="s">
        <v>3914</v>
      </c>
      <c r="L15" t="s">
        <v>59</v>
      </c>
      <c r="M15" t="s">
        <v>59</v>
      </c>
      <c r="N15" t="s">
        <v>4010</v>
      </c>
      <c r="Q15" s="13">
        <v>26</v>
      </c>
      <c r="R15" s="14" t="s">
        <v>4020</v>
      </c>
    </row>
    <row r="16" spans="2:22" x14ac:dyDescent="0.2">
      <c r="B16" t="s">
        <v>497</v>
      </c>
      <c r="C16">
        <f>1/INDEX($H$4:$H$64,MATCH(tblXrate[[#This Row],[Currency]],$I$4:$I$64,0))</f>
        <v>2.0078305391024996E-3</v>
      </c>
      <c r="G16" s="6" t="s">
        <v>3915</v>
      </c>
      <c r="H16" s="6">
        <v>5.8512300000000002</v>
      </c>
      <c r="I16" s="6" t="s">
        <v>1362</v>
      </c>
      <c r="L16" t="s">
        <v>292</v>
      </c>
      <c r="M16" t="s">
        <v>292</v>
      </c>
      <c r="N16" s="58" t="s">
        <v>4013</v>
      </c>
      <c r="Q16" s="13">
        <v>25</v>
      </c>
      <c r="R16" s="14" t="s">
        <v>4020</v>
      </c>
    </row>
    <row r="17" spans="2:18" x14ac:dyDescent="0.2">
      <c r="B17" t="s">
        <v>585</v>
      </c>
      <c r="C17">
        <f>1/INDEX($H$4:$H$64,MATCH(tblXrate[[#This Row],[Currency]],$I$4:$I$64,0))</f>
        <v>0.12192177986291114</v>
      </c>
      <c r="G17" s="6" t="s">
        <v>3916</v>
      </c>
      <c r="H17" s="6">
        <v>0.78715400000000002</v>
      </c>
      <c r="I17" s="6" t="s">
        <v>22</v>
      </c>
      <c r="L17" t="s">
        <v>851</v>
      </c>
      <c r="M17" t="s">
        <v>851</v>
      </c>
      <c r="N17" s="57" t="s">
        <v>4059</v>
      </c>
      <c r="Q17" s="12">
        <v>23</v>
      </c>
      <c r="R17" s="14" t="s">
        <v>4020</v>
      </c>
    </row>
    <row r="18" spans="2:18" x14ac:dyDescent="0.2">
      <c r="B18" t="s">
        <v>670</v>
      </c>
      <c r="C18">
        <f>1/INDEX($H$4:$H$64,MATCH(tblXrate[[#This Row],[Currency]],$I$4:$I$64,0))</f>
        <v>0.79758809360493876</v>
      </c>
      <c r="G18" s="6" t="s">
        <v>3917</v>
      </c>
      <c r="H18" s="6">
        <v>7.7588900000000001</v>
      </c>
      <c r="I18" s="6" t="s">
        <v>3918</v>
      </c>
      <c r="L18" t="s">
        <v>1671</v>
      </c>
      <c r="M18" t="s">
        <v>1671</v>
      </c>
      <c r="N18" s="56" t="s">
        <v>4058</v>
      </c>
      <c r="Q18" s="12">
        <v>22</v>
      </c>
      <c r="R18" s="14" t="s">
        <v>4020</v>
      </c>
    </row>
    <row r="19" spans="2:18" x14ac:dyDescent="0.2">
      <c r="B19" t="s">
        <v>3910</v>
      </c>
      <c r="C19">
        <f>1/INDEX($H$4:$H$64,MATCH(tblXrate[[#This Row],[Currency]],$I$4:$I$64,0))</f>
        <v>0.15721021048875083</v>
      </c>
      <c r="G19" s="6" t="s">
        <v>3919</v>
      </c>
      <c r="H19" s="6">
        <v>225.874</v>
      </c>
      <c r="I19" s="6" t="s">
        <v>3920</v>
      </c>
      <c r="L19" t="s">
        <v>111</v>
      </c>
      <c r="M19" t="s">
        <v>111</v>
      </c>
      <c r="N19" s="56" t="s">
        <v>4058</v>
      </c>
      <c r="Q19" s="12">
        <v>21</v>
      </c>
      <c r="R19" s="14" t="s">
        <v>4020</v>
      </c>
    </row>
    <row r="20" spans="2:18" x14ac:dyDescent="0.2">
      <c r="B20" t="s">
        <v>845</v>
      </c>
      <c r="C20">
        <f>1/INDEX($H$4:$H$64,MATCH(tblXrate[[#This Row],[Currency]],$I$4:$I$64,0))</f>
        <v>0.16526194017517765</v>
      </c>
      <c r="G20" s="6" t="s">
        <v>3921</v>
      </c>
      <c r="H20" s="6">
        <v>124.697</v>
      </c>
      <c r="I20" s="6" t="s">
        <v>3922</v>
      </c>
      <c r="L20" t="s">
        <v>143</v>
      </c>
      <c r="M20" t="s">
        <v>143</v>
      </c>
      <c r="N20" s="56" t="s">
        <v>4058</v>
      </c>
      <c r="Q20" s="12">
        <v>20</v>
      </c>
      <c r="R20" s="14" t="s">
        <v>4020</v>
      </c>
    </row>
    <row r="21" spans="2:18" x14ac:dyDescent="0.2">
      <c r="B21" t="s">
        <v>3984</v>
      </c>
      <c r="C21">
        <f>1/INDEX($H$4:$H$64,MATCH(tblXrate[[#This Row],[Currency]],$I$4:$I$64,0))</f>
        <v>6.1633281972265025E-3</v>
      </c>
      <c r="G21" s="6" t="s">
        <v>3923</v>
      </c>
      <c r="H21" s="6">
        <v>56.154800000000002</v>
      </c>
      <c r="I21" s="6" t="s">
        <v>40</v>
      </c>
      <c r="L21" t="s">
        <v>662</v>
      </c>
      <c r="M21" t="s">
        <v>143</v>
      </c>
      <c r="N21" s="56" t="s">
        <v>4058</v>
      </c>
      <c r="Q21" s="13">
        <v>19</v>
      </c>
      <c r="R21" s="14" t="s">
        <v>4020</v>
      </c>
    </row>
    <row r="22" spans="2:18" x14ac:dyDescent="0.2">
      <c r="B22" t="s">
        <v>358</v>
      </c>
      <c r="C22">
        <f>1/INDEX($H$4:$H$64,MATCH(tblXrate[[#This Row],[Currency]],$I$4:$I$64,0))</f>
        <v>0.27221921268759308</v>
      </c>
      <c r="G22" s="6" t="s">
        <v>3924</v>
      </c>
      <c r="H22" s="6">
        <v>9443.81</v>
      </c>
      <c r="I22" s="6" t="s">
        <v>1393</v>
      </c>
      <c r="L22" t="s">
        <v>1707</v>
      </c>
      <c r="M22" t="s">
        <v>1707</v>
      </c>
      <c r="N22" s="54" t="s">
        <v>4057</v>
      </c>
      <c r="Q22" s="12">
        <v>18</v>
      </c>
      <c r="R22" s="14" t="s">
        <v>4020</v>
      </c>
    </row>
    <row r="23" spans="2:18" x14ac:dyDescent="0.2">
      <c r="B23" t="s">
        <v>3900</v>
      </c>
      <c r="C23">
        <f>1/INDEX($H$4:$H$64,MATCH(tblXrate[[#This Row],[Currency]],$I$4:$I$64,0))</f>
        <v>0.49428116689897877</v>
      </c>
      <c r="G23" s="6" t="s">
        <v>3925</v>
      </c>
      <c r="H23" s="6">
        <v>3.86721</v>
      </c>
      <c r="I23" s="6" t="s">
        <v>3926</v>
      </c>
      <c r="L23" t="s">
        <v>799</v>
      </c>
      <c r="M23" t="s">
        <v>799</v>
      </c>
      <c r="N23" s="57" t="s">
        <v>4059</v>
      </c>
      <c r="Q23" s="13">
        <v>17</v>
      </c>
      <c r="R23" s="14" t="s">
        <v>4020</v>
      </c>
    </row>
    <row r="24" spans="2:18" x14ac:dyDescent="0.2">
      <c r="B24" t="s">
        <v>959</v>
      </c>
      <c r="C24">
        <f>1/INDEX($H$4:$H$64,MATCH(tblXrate[[#This Row],[Currency]],$I$4:$I$64,0))</f>
        <v>0.28461323906942854</v>
      </c>
      <c r="G24" s="6" t="s">
        <v>3927</v>
      </c>
      <c r="H24" s="6">
        <v>78.904300000000006</v>
      </c>
      <c r="I24" s="6" t="s">
        <v>1531</v>
      </c>
      <c r="L24" t="s">
        <v>88</v>
      </c>
      <c r="M24" t="s">
        <v>88</v>
      </c>
      <c r="N24" t="s">
        <v>88</v>
      </c>
      <c r="Q24" s="12">
        <v>16</v>
      </c>
      <c r="R24" s="14" t="s">
        <v>4020</v>
      </c>
    </row>
    <row r="25" spans="2:18" x14ac:dyDescent="0.2">
      <c r="B25" t="s">
        <v>6</v>
      </c>
      <c r="C25">
        <v>1</v>
      </c>
      <c r="G25" s="6" t="s">
        <v>3928</v>
      </c>
      <c r="H25" s="6">
        <v>148.88</v>
      </c>
      <c r="I25" s="6" t="s">
        <v>3929</v>
      </c>
      <c r="L25" t="s">
        <v>541</v>
      </c>
      <c r="M25" t="s">
        <v>88</v>
      </c>
      <c r="N25" t="s">
        <v>88</v>
      </c>
      <c r="Q25" s="13">
        <v>15</v>
      </c>
      <c r="R25" s="14" t="s">
        <v>4019</v>
      </c>
    </row>
    <row r="26" spans="2:18" x14ac:dyDescent="0.2">
      <c r="B26" t="s">
        <v>3939</v>
      </c>
      <c r="C26">
        <f>1/INDEX($H$4:$H$64,MATCH(tblXrate[[#This Row],[Currency]],$I$4:$I$64,0))</f>
        <v>0.31680056770661735</v>
      </c>
      <c r="G26" s="6" t="s">
        <v>3930</v>
      </c>
      <c r="H26" s="6">
        <v>0.27939999999999998</v>
      </c>
      <c r="I26" s="6" t="s">
        <v>3931</v>
      </c>
      <c r="L26" t="s">
        <v>1497</v>
      </c>
      <c r="M26" t="s">
        <v>1497</v>
      </c>
      <c r="N26" s="54" t="s">
        <v>4057</v>
      </c>
      <c r="Q26" s="12">
        <v>14</v>
      </c>
      <c r="R26" s="14" t="s">
        <v>4019</v>
      </c>
    </row>
    <row r="27" spans="2:18" x14ac:dyDescent="0.2">
      <c r="B27" t="s">
        <v>1147</v>
      </c>
      <c r="C27">
        <f>1/INDEX($H$4:$H$64,MATCH(tblXrate[[#This Row],[Currency]],$I$4:$I$64,0))</f>
        <v>7.5240581760178168E-3</v>
      </c>
      <c r="G27" s="6" t="s">
        <v>3932</v>
      </c>
      <c r="H27" s="6">
        <v>0.548489</v>
      </c>
      <c r="I27" s="6" t="s">
        <v>3933</v>
      </c>
      <c r="L27" t="s">
        <v>1282</v>
      </c>
      <c r="M27" t="s">
        <v>1497</v>
      </c>
      <c r="N27" s="54" t="s">
        <v>4057</v>
      </c>
      <c r="Q27" s="12">
        <v>13</v>
      </c>
      <c r="R27" s="14" t="s">
        <v>4019</v>
      </c>
    </row>
    <row r="28" spans="2:18" x14ac:dyDescent="0.2">
      <c r="B28" t="s">
        <v>1159</v>
      </c>
      <c r="C28">
        <f>1/INDEX($H$4:$H$64,MATCH(tblXrate[[#This Row],[Currency]],$I$4:$I$64,0))</f>
        <v>0.78882394238429931</v>
      </c>
      <c r="G28" s="6" t="s">
        <v>3934</v>
      </c>
      <c r="H28" s="6">
        <v>1.9323999999999999</v>
      </c>
      <c r="I28" s="6" t="s">
        <v>3935</v>
      </c>
      <c r="L28" t="s">
        <v>639</v>
      </c>
      <c r="M28" t="s">
        <v>639</v>
      </c>
      <c r="N28" s="56" t="s">
        <v>4058</v>
      </c>
      <c r="Q28" s="13">
        <v>12</v>
      </c>
      <c r="R28" s="14" t="s">
        <v>4019</v>
      </c>
    </row>
    <row r="29" spans="2:18" x14ac:dyDescent="0.2">
      <c r="B29" t="s">
        <v>69</v>
      </c>
      <c r="C29">
        <f>1/INDEX($H$4:$H$64,MATCH(tblXrate[[#This Row],[Currency]],$I$4:$I$64,0))</f>
        <v>1.5761782720672841</v>
      </c>
      <c r="G29" s="6" t="s">
        <v>3936</v>
      </c>
      <c r="H29" s="6">
        <v>2.7178800000000001</v>
      </c>
      <c r="I29" s="6" t="s">
        <v>3937</v>
      </c>
      <c r="L29" t="s">
        <v>690</v>
      </c>
      <c r="M29" t="s">
        <v>690</v>
      </c>
      <c r="N29" s="57" t="s">
        <v>4059</v>
      </c>
      <c r="Q29" s="12">
        <v>11</v>
      </c>
      <c r="R29" s="14" t="s">
        <v>4019</v>
      </c>
    </row>
    <row r="30" spans="2:18" x14ac:dyDescent="0.2">
      <c r="B30" t="s">
        <v>3986</v>
      </c>
      <c r="C30">
        <f>1/INDEX($H$4:$H$64,MATCH(tblXrate[[#This Row],[Currency]],$I$4:$I$64,0))</f>
        <v>2.5673940949935813E-2</v>
      </c>
      <c r="G30" s="6" t="s">
        <v>3938</v>
      </c>
      <c r="H30" s="6">
        <v>3.1565599999999998</v>
      </c>
      <c r="I30" s="6" t="s">
        <v>3939</v>
      </c>
      <c r="L30" t="s">
        <v>184</v>
      </c>
      <c r="M30" t="s">
        <v>184</v>
      </c>
      <c r="N30" s="56" t="s">
        <v>4058</v>
      </c>
      <c r="Q30" s="13">
        <v>10</v>
      </c>
      <c r="R30" s="14" t="s">
        <v>4030</v>
      </c>
    </row>
    <row r="31" spans="2:18" x14ac:dyDescent="0.2">
      <c r="B31" t="s">
        <v>1337</v>
      </c>
      <c r="C31">
        <f>1/INDEX($H$4:$H$64,MATCH(tblXrate[[#This Row],[Currency]],$I$4:$I$64,0))</f>
        <v>0.30031472983686902</v>
      </c>
      <c r="G31" s="6" t="s">
        <v>3940</v>
      </c>
      <c r="H31" s="6">
        <v>30.715900000000001</v>
      </c>
      <c r="I31" s="6" t="s">
        <v>3941</v>
      </c>
      <c r="L31" t="s">
        <v>971</v>
      </c>
      <c r="M31" t="s">
        <v>184</v>
      </c>
      <c r="N31" s="56" t="s">
        <v>4058</v>
      </c>
      <c r="Q31" s="12">
        <v>9</v>
      </c>
      <c r="R31" s="14" t="s">
        <v>4030</v>
      </c>
    </row>
    <row r="32" spans="2:18" x14ac:dyDescent="0.2">
      <c r="B32" t="s">
        <v>1343</v>
      </c>
      <c r="C32">
        <f>1/INDEX($H$4:$H$64,MATCH(tblXrate[[#This Row],[Currency]],$I$4:$I$64,0))</f>
        <v>1.1976047904191617E-2</v>
      </c>
      <c r="G32" s="6" t="s">
        <v>3942</v>
      </c>
      <c r="H32" s="6">
        <v>13.6899</v>
      </c>
      <c r="I32" s="6" t="s">
        <v>391</v>
      </c>
      <c r="L32" t="s">
        <v>499</v>
      </c>
      <c r="M32" t="s">
        <v>499</v>
      </c>
      <c r="N32" s="56" t="s">
        <v>4058</v>
      </c>
      <c r="Q32" s="12">
        <v>8.5</v>
      </c>
      <c r="R32" s="14" t="s">
        <v>4030</v>
      </c>
    </row>
    <row r="33" spans="2:18" x14ac:dyDescent="0.2">
      <c r="B33" t="s">
        <v>1362</v>
      </c>
      <c r="C33">
        <f>1/INDEX($H$4:$H$64,MATCH(tblXrate[[#This Row],[Currency]],$I$4:$I$64,0))</f>
        <v>0.17090423722875361</v>
      </c>
      <c r="G33" s="6" t="s">
        <v>3943</v>
      </c>
      <c r="H33" s="6">
        <v>89.65</v>
      </c>
      <c r="I33" s="6" t="s">
        <v>3944</v>
      </c>
      <c r="L33" t="s">
        <v>935</v>
      </c>
      <c r="M33" t="s">
        <v>935</v>
      </c>
      <c r="N33" s="59" t="s">
        <v>1623</v>
      </c>
      <c r="Q33" s="13">
        <v>8</v>
      </c>
      <c r="R33" s="14" t="s">
        <v>4030</v>
      </c>
    </row>
    <row r="34" spans="2:18" x14ac:dyDescent="0.2">
      <c r="B34" t="s">
        <v>1393</v>
      </c>
      <c r="C34">
        <f>1/INDEX($H$4:$H$64,MATCH(tblXrate[[#This Row],[Currency]],$I$4:$I$64,0))</f>
        <v>1.0588946622178973E-4</v>
      </c>
      <c r="G34" s="6" t="s">
        <v>3945</v>
      </c>
      <c r="H34" s="6">
        <v>1.2537799999999999</v>
      </c>
      <c r="I34" s="6" t="s">
        <v>670</v>
      </c>
      <c r="L34" t="s">
        <v>12</v>
      </c>
      <c r="M34" t="s">
        <v>935</v>
      </c>
      <c r="N34" s="59" t="s">
        <v>1623</v>
      </c>
      <c r="Q34" s="12">
        <v>7.9</v>
      </c>
      <c r="R34" s="14" t="s">
        <v>4030</v>
      </c>
    </row>
    <row r="35" spans="2:18" x14ac:dyDescent="0.2">
      <c r="B35" t="s">
        <v>1410</v>
      </c>
      <c r="C35">
        <f>1/INDEX($H$4:$H$64,MATCH(tblXrate[[#This Row],[Currency]],$I$4:$I$64,0))</f>
        <v>7.5642965204236008E-4</v>
      </c>
      <c r="G35" s="6" t="s">
        <v>3946</v>
      </c>
      <c r="H35" s="6">
        <v>5.9083800000000002</v>
      </c>
      <c r="I35" s="6" t="s">
        <v>1829</v>
      </c>
      <c r="L35" t="s">
        <v>1052</v>
      </c>
      <c r="M35" t="s">
        <v>1052</v>
      </c>
      <c r="N35" s="59" t="s">
        <v>1623</v>
      </c>
      <c r="Q35" s="13">
        <v>7.3</v>
      </c>
      <c r="R35" s="14" t="s">
        <v>4030</v>
      </c>
    </row>
    <row r="36" spans="2:18" x14ac:dyDescent="0.2">
      <c r="B36" t="s">
        <v>1531</v>
      </c>
      <c r="C36">
        <f>1/INDEX($H$4:$H$64,MATCH(tblXrate[[#This Row],[Currency]],$I$4:$I$64,0))</f>
        <v>1.2673580527296991E-2</v>
      </c>
      <c r="G36" s="6" t="s">
        <v>3947</v>
      </c>
      <c r="H36" s="6">
        <v>0.38450000000000001</v>
      </c>
      <c r="I36" s="6" t="s">
        <v>3948</v>
      </c>
      <c r="L36" t="s">
        <v>877</v>
      </c>
      <c r="M36" t="s">
        <v>877</v>
      </c>
      <c r="N36" s="59" t="s">
        <v>1623</v>
      </c>
      <c r="Q36" s="12">
        <v>7</v>
      </c>
      <c r="R36" s="14" t="s">
        <v>4030</v>
      </c>
    </row>
    <row r="37" spans="2:18" x14ac:dyDescent="0.2">
      <c r="B37" t="s">
        <v>3958</v>
      </c>
      <c r="C37">
        <f>1/INDEX($H$4:$H$64,MATCH(tblXrate[[#This Row],[Currency]],$I$4:$I$64,0))</f>
        <v>0.26666666666666666</v>
      </c>
      <c r="G37" s="6" t="s">
        <v>3949</v>
      </c>
      <c r="H37" s="6">
        <v>94.214399999999998</v>
      </c>
      <c r="I37" s="6" t="s">
        <v>32</v>
      </c>
      <c r="L37" t="s">
        <v>1978</v>
      </c>
      <c r="M37" t="s">
        <v>877</v>
      </c>
      <c r="N37" s="59" t="s">
        <v>1623</v>
      </c>
      <c r="Q37" s="12">
        <v>6.5</v>
      </c>
      <c r="R37" s="14" t="s">
        <v>4029</v>
      </c>
    </row>
    <row r="38" spans="2:18" x14ac:dyDescent="0.2">
      <c r="B38" t="s">
        <v>1729</v>
      </c>
      <c r="C38">
        <f>1/INDEX($H$4:$H$64,MATCH(tblXrate[[#This Row],[Currency]],$I$4:$I$64,0))</f>
        <v>0.11454753722794959</v>
      </c>
      <c r="G38" s="6" t="s">
        <v>3950</v>
      </c>
      <c r="H38" s="6">
        <v>42.185099999999998</v>
      </c>
      <c r="I38" s="6" t="s">
        <v>3951</v>
      </c>
      <c r="L38" t="s">
        <v>526</v>
      </c>
      <c r="M38" t="s">
        <v>526</v>
      </c>
      <c r="N38" s="56" t="s">
        <v>4058</v>
      </c>
      <c r="Q38" s="13">
        <v>6.4</v>
      </c>
      <c r="R38" s="14" t="s">
        <v>4029</v>
      </c>
    </row>
    <row r="39" spans="2:18" x14ac:dyDescent="0.2">
      <c r="B39" t="s">
        <v>3941</v>
      </c>
      <c r="C39">
        <f>1/INDEX($H$4:$H$64,MATCH(tblXrate[[#This Row],[Currency]],$I$4:$I$64,0))</f>
        <v>3.2556428429575561E-2</v>
      </c>
      <c r="G39" s="6" t="s">
        <v>3952</v>
      </c>
      <c r="H39" s="6">
        <v>3.64</v>
      </c>
      <c r="I39" s="6" t="s">
        <v>3953</v>
      </c>
      <c r="L39" t="s">
        <v>359</v>
      </c>
      <c r="M39" t="s">
        <v>359</v>
      </c>
      <c r="N39" s="55" t="s">
        <v>4011</v>
      </c>
      <c r="Q39" s="12">
        <v>6</v>
      </c>
      <c r="R39" s="14" t="s">
        <v>4029</v>
      </c>
    </row>
    <row r="40" spans="2:18" x14ac:dyDescent="0.2">
      <c r="B40" t="s">
        <v>1829</v>
      </c>
      <c r="C40">
        <f>1/INDEX($H$4:$H$64,MATCH(tblXrate[[#This Row],[Currency]],$I$4:$I$64,0))</f>
        <v>0.16925113144381371</v>
      </c>
      <c r="G40" s="6" t="s">
        <v>3954</v>
      </c>
      <c r="H40" s="6">
        <v>3.5135399999999999</v>
      </c>
      <c r="I40" s="6" t="s">
        <v>959</v>
      </c>
      <c r="L40" t="s">
        <v>847</v>
      </c>
      <c r="M40" t="s">
        <v>847</v>
      </c>
      <c r="N40" s="60" t="s">
        <v>4012</v>
      </c>
      <c r="Q40" s="12">
        <v>5.6</v>
      </c>
      <c r="R40" s="14" t="s">
        <v>4029</v>
      </c>
    </row>
    <row r="41" spans="2:18" x14ac:dyDescent="0.2">
      <c r="B41" t="s">
        <v>1881</v>
      </c>
      <c r="C41">
        <f>1/INDEX($H$4:$H$64,MATCH(tblXrate[[#This Row],[Currency]],$I$4:$I$64,0))</f>
        <v>1.0578730615798488</v>
      </c>
      <c r="G41" s="6" t="s">
        <v>3955</v>
      </c>
      <c r="H41" s="6">
        <v>32.5458</v>
      </c>
      <c r="I41" s="6" t="s">
        <v>3956</v>
      </c>
      <c r="L41" t="s">
        <v>574</v>
      </c>
      <c r="M41" t="s">
        <v>574</v>
      </c>
      <c r="N41" t="s">
        <v>4010</v>
      </c>
      <c r="Q41" s="13">
        <v>5.5</v>
      </c>
      <c r="R41" s="14" t="s">
        <v>4029</v>
      </c>
    </row>
    <row r="42" spans="2:18" x14ac:dyDescent="0.2">
      <c r="B42" t="s">
        <v>1989</v>
      </c>
      <c r="C42">
        <f>1/INDEX($H$4:$H$64,MATCH(tblXrate[[#This Row],[Currency]],$I$4:$I$64,0))</f>
        <v>5.6561085972850679E-2</v>
      </c>
      <c r="G42" s="6" t="s">
        <v>3957</v>
      </c>
      <c r="H42" s="6">
        <v>3.75</v>
      </c>
      <c r="I42" s="6" t="s">
        <v>3958</v>
      </c>
      <c r="L42" t="s">
        <v>1991</v>
      </c>
      <c r="M42" t="s">
        <v>1991</v>
      </c>
      <c r="N42" s="60" t="s">
        <v>4012</v>
      </c>
      <c r="Q42" s="12">
        <v>5</v>
      </c>
      <c r="R42" s="14" t="s">
        <v>4029</v>
      </c>
    </row>
    <row r="43" spans="2:18" x14ac:dyDescent="0.2">
      <c r="G43" s="6" t="s">
        <v>3959</v>
      </c>
      <c r="H43" s="6">
        <v>1.2677099999999999</v>
      </c>
      <c r="I43" s="6" t="s">
        <v>1159</v>
      </c>
      <c r="L43" t="s">
        <v>983</v>
      </c>
      <c r="M43" t="s">
        <v>983</v>
      </c>
      <c r="N43" s="59" t="s">
        <v>1623</v>
      </c>
      <c r="Q43" s="13">
        <v>4.5999999999999996</v>
      </c>
      <c r="R43" s="14" t="s">
        <v>4029</v>
      </c>
    </row>
    <row r="44" spans="2:18" x14ac:dyDescent="0.2">
      <c r="G44" s="6" t="s">
        <v>3960</v>
      </c>
      <c r="H44" s="6">
        <v>8.2019800000000007</v>
      </c>
      <c r="I44" s="6" t="s">
        <v>585</v>
      </c>
      <c r="L44" t="s">
        <v>1956</v>
      </c>
      <c r="M44" t="s">
        <v>983</v>
      </c>
      <c r="N44" t="s">
        <v>4010</v>
      </c>
      <c r="Q44" s="12">
        <v>4.5</v>
      </c>
      <c r="R44" s="14" t="s">
        <v>4029</v>
      </c>
    </row>
    <row r="45" spans="2:18" x14ac:dyDescent="0.2">
      <c r="G45" s="6" t="s">
        <v>3961</v>
      </c>
      <c r="H45" s="6">
        <v>1151.0899999999999</v>
      </c>
      <c r="I45" s="6" t="s">
        <v>3962</v>
      </c>
      <c r="L45" t="s">
        <v>1623</v>
      </c>
      <c r="M45" t="s">
        <v>983</v>
      </c>
      <c r="N45" s="59" t="s">
        <v>1623</v>
      </c>
      <c r="Q45" s="12">
        <v>4</v>
      </c>
      <c r="R45" s="14" t="s">
        <v>4029</v>
      </c>
    </row>
    <row r="46" spans="2:18" x14ac:dyDescent="0.2">
      <c r="G46" s="6" t="s">
        <v>3963</v>
      </c>
      <c r="H46" s="6">
        <v>132.90700000000001</v>
      </c>
      <c r="I46" s="6" t="s">
        <v>1147</v>
      </c>
      <c r="L46" t="s">
        <v>515</v>
      </c>
      <c r="M46" t="s">
        <v>515</v>
      </c>
      <c r="N46" t="s">
        <v>4010</v>
      </c>
      <c r="Q46" s="12">
        <v>3.5</v>
      </c>
      <c r="R46" s="14" t="s">
        <v>4018</v>
      </c>
    </row>
    <row r="47" spans="2:18" x14ac:dyDescent="0.2">
      <c r="G47" s="6" t="s">
        <v>3964</v>
      </c>
      <c r="H47" s="6">
        <v>6.9611099999999997</v>
      </c>
      <c r="I47" s="6" t="s">
        <v>445</v>
      </c>
      <c r="L47" t="s">
        <v>106</v>
      </c>
      <c r="M47" t="s">
        <v>106</v>
      </c>
      <c r="N47" t="s">
        <v>4010</v>
      </c>
      <c r="Q47" s="12">
        <v>3</v>
      </c>
      <c r="R47" s="14" t="s">
        <v>4018</v>
      </c>
    </row>
    <row r="48" spans="2:18" x14ac:dyDescent="0.2">
      <c r="G48" s="6" t="s">
        <v>3965</v>
      </c>
      <c r="H48" s="6">
        <v>0.94529300000000005</v>
      </c>
      <c r="I48" s="6" t="s">
        <v>1881</v>
      </c>
      <c r="L48" t="s">
        <v>113</v>
      </c>
      <c r="M48" t="s">
        <v>106</v>
      </c>
      <c r="N48" t="s">
        <v>4010</v>
      </c>
      <c r="Q48" s="12">
        <v>2.5</v>
      </c>
      <c r="R48" s="14" t="s">
        <v>4018</v>
      </c>
    </row>
    <row r="49" spans="7:18" x14ac:dyDescent="0.2">
      <c r="G49" s="6" t="s">
        <v>3966</v>
      </c>
      <c r="H49" s="6">
        <v>29.859400000000001</v>
      </c>
      <c r="I49" s="6" t="s">
        <v>3967</v>
      </c>
      <c r="L49" t="s">
        <v>24</v>
      </c>
      <c r="M49" t="s">
        <v>24</v>
      </c>
      <c r="N49" t="s">
        <v>4010</v>
      </c>
      <c r="Q49" s="13">
        <v>2.4</v>
      </c>
      <c r="R49" s="14" t="s">
        <v>4018</v>
      </c>
    </row>
    <row r="50" spans="7:18" x14ac:dyDescent="0.2">
      <c r="G50" s="6" t="s">
        <v>3968</v>
      </c>
      <c r="H50" s="6">
        <v>31.500299999999999</v>
      </c>
      <c r="I50" s="6" t="s">
        <v>3969</v>
      </c>
      <c r="L50" t="s">
        <v>1503</v>
      </c>
      <c r="M50" t="s">
        <v>1503</v>
      </c>
      <c r="N50" s="60" t="s">
        <v>4012</v>
      </c>
      <c r="Q50" s="12">
        <v>2</v>
      </c>
      <c r="R50" s="14" t="s">
        <v>4018</v>
      </c>
    </row>
    <row r="51" spans="7:18" x14ac:dyDescent="0.2">
      <c r="G51" s="6" t="s">
        <v>3970</v>
      </c>
      <c r="H51" s="6">
        <v>6.3912199999999997</v>
      </c>
      <c r="I51" s="6" t="s">
        <v>3971</v>
      </c>
      <c r="L51" t="s">
        <v>169</v>
      </c>
      <c r="M51" t="s">
        <v>169</v>
      </c>
      <c r="N51" t="s">
        <v>4010</v>
      </c>
      <c r="Q51" s="12">
        <v>1.6</v>
      </c>
      <c r="R51" s="14" t="s">
        <v>4018</v>
      </c>
    </row>
    <row r="52" spans="7:18" x14ac:dyDescent="0.2">
      <c r="G52" s="6" t="s">
        <v>3972</v>
      </c>
      <c r="H52" s="6">
        <v>1.79447</v>
      </c>
      <c r="I52" s="6" t="s">
        <v>3973</v>
      </c>
      <c r="L52" t="s">
        <v>680</v>
      </c>
      <c r="M52" t="s">
        <v>680</v>
      </c>
      <c r="N52" s="56" t="s">
        <v>4058</v>
      </c>
      <c r="Q52" s="12">
        <v>1.5</v>
      </c>
      <c r="R52" s="14" t="s">
        <v>4018</v>
      </c>
    </row>
    <row r="53" spans="7:18" x14ac:dyDescent="0.2">
      <c r="G53" s="6" t="s">
        <v>3974</v>
      </c>
      <c r="H53" s="6">
        <v>4.2940199999999997</v>
      </c>
      <c r="I53" s="6" t="s">
        <v>3975</v>
      </c>
      <c r="L53" t="s">
        <v>1933</v>
      </c>
      <c r="M53" t="s">
        <v>1933</v>
      </c>
      <c r="N53" s="57" t="s">
        <v>4059</v>
      </c>
      <c r="Q53" s="13">
        <v>1.1000000000000001</v>
      </c>
      <c r="R53" s="14" t="s">
        <v>4018</v>
      </c>
    </row>
    <row r="54" spans="7:18" x14ac:dyDescent="0.2">
      <c r="G54" s="6" t="s">
        <v>3977</v>
      </c>
      <c r="H54" s="6">
        <v>3.6735099999999998</v>
      </c>
      <c r="I54" s="6" t="s">
        <v>358</v>
      </c>
      <c r="L54" t="s">
        <v>38</v>
      </c>
      <c r="M54" t="s">
        <v>38</v>
      </c>
      <c r="N54" s="59" t="s">
        <v>1623</v>
      </c>
      <c r="Q54" s="12">
        <v>1</v>
      </c>
      <c r="R54" s="14" t="s">
        <v>4017</v>
      </c>
    </row>
    <row r="55" spans="7:18" x14ac:dyDescent="0.2">
      <c r="G55" s="6" t="s">
        <v>3980</v>
      </c>
      <c r="H55" s="6">
        <v>81.827399999999997</v>
      </c>
      <c r="I55" s="6" t="s">
        <v>483</v>
      </c>
      <c r="L55" t="s">
        <v>21</v>
      </c>
      <c r="M55" t="s">
        <v>21</v>
      </c>
      <c r="N55" s="59" t="s">
        <v>1623</v>
      </c>
      <c r="Q55" s="13">
        <v>0.8</v>
      </c>
      <c r="R55" s="14" t="s">
        <v>4017</v>
      </c>
    </row>
    <row r="56" spans="7:18" x14ac:dyDescent="0.2">
      <c r="G56" s="6" t="s">
        <v>3981</v>
      </c>
      <c r="H56" s="6">
        <v>498.05</v>
      </c>
      <c r="I56" s="6" t="s">
        <v>3982</v>
      </c>
      <c r="L56" t="s">
        <v>8</v>
      </c>
      <c r="M56" t="s">
        <v>8</v>
      </c>
      <c r="N56" t="s">
        <v>8</v>
      </c>
      <c r="Q56" s="12">
        <v>0.6</v>
      </c>
      <c r="R56" s="14" t="s">
        <v>4017</v>
      </c>
    </row>
    <row r="57" spans="7:18" x14ac:dyDescent="0.2">
      <c r="G57" s="6" t="s">
        <v>3983</v>
      </c>
      <c r="H57" s="6">
        <v>6.0510000000000002</v>
      </c>
      <c r="I57" s="6" t="s">
        <v>847</v>
      </c>
      <c r="L57" t="s">
        <v>726</v>
      </c>
      <c r="M57" t="s">
        <v>726</v>
      </c>
      <c r="N57" s="57" t="s">
        <v>4059</v>
      </c>
      <c r="Q57" s="13">
        <v>0.5</v>
      </c>
      <c r="R57" s="14" t="s">
        <v>4017</v>
      </c>
    </row>
    <row r="58" spans="7:18" x14ac:dyDescent="0.2">
      <c r="G58" s="6" t="s">
        <v>3985</v>
      </c>
      <c r="H58" s="6">
        <v>162.25</v>
      </c>
      <c r="I58" s="6" t="s">
        <v>3984</v>
      </c>
      <c r="L58" t="s">
        <v>954</v>
      </c>
      <c r="M58" t="s">
        <v>726</v>
      </c>
      <c r="N58" s="57" t="s">
        <v>4059</v>
      </c>
      <c r="Q58" s="12">
        <v>0.3</v>
      </c>
      <c r="R58" s="14" t="s">
        <v>4017</v>
      </c>
    </row>
    <row r="59" spans="7:18" x14ac:dyDescent="0.2">
      <c r="G59" s="6" t="s">
        <v>3987</v>
      </c>
      <c r="H59" s="6">
        <v>38.950000000000003</v>
      </c>
      <c r="I59" s="6" t="s">
        <v>3986</v>
      </c>
      <c r="L59" t="s">
        <v>512</v>
      </c>
      <c r="M59" t="s">
        <v>512</v>
      </c>
      <c r="N59" s="55" t="s">
        <v>4011</v>
      </c>
      <c r="Q59" s="12">
        <v>0.1</v>
      </c>
      <c r="R59" s="14" t="s">
        <v>4017</v>
      </c>
    </row>
    <row r="60" spans="7:18" x14ac:dyDescent="0.2">
      <c r="G60" s="6" t="s">
        <v>3988</v>
      </c>
      <c r="H60" s="6">
        <v>3.3298399999999999</v>
      </c>
      <c r="I60" s="6" t="s">
        <v>1337</v>
      </c>
      <c r="L60" t="s">
        <v>36</v>
      </c>
      <c r="M60" t="s">
        <v>36</v>
      </c>
      <c r="N60" t="s">
        <v>4010</v>
      </c>
      <c r="Q60" s="13">
        <v>0</v>
      </c>
      <c r="R60" s="14" t="s">
        <v>4017</v>
      </c>
    </row>
    <row r="61" spans="7:18" x14ac:dyDescent="0.2">
      <c r="G61" s="6" t="s">
        <v>3989</v>
      </c>
      <c r="H61" s="6">
        <v>83.5</v>
      </c>
      <c r="I61" s="6" t="s">
        <v>1344</v>
      </c>
      <c r="L61" t="s">
        <v>416</v>
      </c>
      <c r="M61" t="s">
        <v>416</v>
      </c>
      <c r="N61" s="55" t="s">
        <v>4011</v>
      </c>
    </row>
    <row r="62" spans="7:18" x14ac:dyDescent="0.2">
      <c r="G62" s="6" t="s">
        <v>3990</v>
      </c>
      <c r="H62" s="6">
        <v>1322</v>
      </c>
      <c r="I62" s="6" t="s">
        <v>3991</v>
      </c>
      <c r="L62" t="s">
        <v>895</v>
      </c>
      <c r="M62" t="s">
        <v>895</v>
      </c>
      <c r="N62" t="s">
        <v>4010</v>
      </c>
    </row>
    <row r="63" spans="7:18" x14ac:dyDescent="0.2">
      <c r="G63" s="6" t="s">
        <v>3992</v>
      </c>
      <c r="H63" s="6">
        <v>8.73</v>
      </c>
      <c r="I63" s="6" t="s">
        <v>1729</v>
      </c>
      <c r="L63" t="s">
        <v>654</v>
      </c>
      <c r="M63" t="s">
        <v>654</v>
      </c>
      <c r="N63" s="57" t="s">
        <v>4059</v>
      </c>
    </row>
    <row r="64" spans="7:18" x14ac:dyDescent="0.2">
      <c r="G64" s="6" t="s">
        <v>3993</v>
      </c>
      <c r="H64" s="6">
        <v>17.68</v>
      </c>
      <c r="I64" s="6" t="s">
        <v>1989</v>
      </c>
      <c r="L64" t="s">
        <v>1344</v>
      </c>
      <c r="M64" t="s">
        <v>1344</v>
      </c>
      <c r="N64" s="60" t="s">
        <v>4012</v>
      </c>
    </row>
    <row r="65" spans="12:14" x14ac:dyDescent="0.2">
      <c r="L65" t="s">
        <v>1176</v>
      </c>
      <c r="M65" t="s">
        <v>1176</v>
      </c>
      <c r="N65" s="55" t="s">
        <v>4011</v>
      </c>
    </row>
    <row r="66" spans="12:14" x14ac:dyDescent="0.2">
      <c r="L66" t="s">
        <v>1043</v>
      </c>
      <c r="M66" t="s">
        <v>1043</v>
      </c>
      <c r="N66" s="55" t="s">
        <v>4011</v>
      </c>
    </row>
    <row r="67" spans="12:14" x14ac:dyDescent="0.2">
      <c r="L67" t="s">
        <v>1371</v>
      </c>
      <c r="M67" t="s">
        <v>1371</v>
      </c>
      <c r="N67" s="58" t="s">
        <v>4013</v>
      </c>
    </row>
    <row r="68" spans="12:14" x14ac:dyDescent="0.2">
      <c r="L68" t="s">
        <v>1745</v>
      </c>
      <c r="M68" t="s">
        <v>1745</v>
      </c>
      <c r="N68" s="60" t="s">
        <v>4012</v>
      </c>
    </row>
    <row r="69" spans="12:14" x14ac:dyDescent="0.2">
      <c r="L69" t="s">
        <v>1700</v>
      </c>
      <c r="M69" t="s">
        <v>1700</v>
      </c>
      <c r="N69" s="60" t="s">
        <v>4012</v>
      </c>
    </row>
    <row r="70" spans="12:14" x14ac:dyDescent="0.2">
      <c r="L70" t="s">
        <v>818</v>
      </c>
      <c r="M70" t="s">
        <v>818</v>
      </c>
      <c r="N70" s="59" t="s">
        <v>1623</v>
      </c>
    </row>
    <row r="71" spans="12:14" x14ac:dyDescent="0.2">
      <c r="L71" t="s">
        <v>1118</v>
      </c>
      <c r="M71" t="s">
        <v>1118</v>
      </c>
      <c r="N71" s="57" t="s">
        <v>4059</v>
      </c>
    </row>
    <row r="72" spans="12:14" x14ac:dyDescent="0.2">
      <c r="L72" t="s">
        <v>1771</v>
      </c>
      <c r="M72" t="s">
        <v>1771</v>
      </c>
      <c r="N72" s="60" t="s">
        <v>4012</v>
      </c>
    </row>
    <row r="73" spans="12:14" x14ac:dyDescent="0.2">
      <c r="L73" t="s">
        <v>166</v>
      </c>
      <c r="M73" t="s">
        <v>166</v>
      </c>
      <c r="N73" s="56" t="s">
        <v>4058</v>
      </c>
    </row>
    <row r="74" spans="12:14" x14ac:dyDescent="0.2">
      <c r="L74" t="s">
        <v>1031</v>
      </c>
      <c r="M74" t="s">
        <v>166</v>
      </c>
      <c r="N74" s="56" t="s">
        <v>4058</v>
      </c>
    </row>
    <row r="75" spans="12:14" x14ac:dyDescent="0.2">
      <c r="L75" t="s">
        <v>1411</v>
      </c>
      <c r="M75" t="s">
        <v>1411</v>
      </c>
      <c r="N75" s="57" t="s">
        <v>4059</v>
      </c>
    </row>
    <row r="76" spans="12:14" x14ac:dyDescent="0.2">
      <c r="L76" t="s">
        <v>1291</v>
      </c>
      <c r="M76" t="s">
        <v>1291</v>
      </c>
      <c r="N76" s="54" t="s">
        <v>4057</v>
      </c>
    </row>
    <row r="77" spans="12:14" x14ac:dyDescent="0.2">
      <c r="L77" t="s">
        <v>1731</v>
      </c>
      <c r="M77" t="s">
        <v>1731</v>
      </c>
      <c r="N77" s="60" t="s">
        <v>4012</v>
      </c>
    </row>
    <row r="78" spans="12:14" x14ac:dyDescent="0.2">
      <c r="L78" t="s">
        <v>577</v>
      </c>
      <c r="M78" t="s">
        <v>577</v>
      </c>
      <c r="N78" s="60" t="s">
        <v>4012</v>
      </c>
    </row>
    <row r="79" spans="12:14" x14ac:dyDescent="0.2">
      <c r="L79" t="s">
        <v>1444</v>
      </c>
      <c r="M79" t="s">
        <v>1444</v>
      </c>
      <c r="N79" s="58" t="s">
        <v>4013</v>
      </c>
    </row>
    <row r="80" spans="12:14" x14ac:dyDescent="0.2">
      <c r="L80" t="s">
        <v>1620</v>
      </c>
      <c r="M80" t="s">
        <v>1444</v>
      </c>
      <c r="N80" s="58" t="s">
        <v>4013</v>
      </c>
    </row>
    <row r="81" spans="12:14" x14ac:dyDescent="0.2">
      <c r="L81" t="s">
        <v>1679</v>
      </c>
      <c r="M81" t="s">
        <v>1679</v>
      </c>
      <c r="N81" s="58" t="s">
        <v>4013</v>
      </c>
    </row>
    <row r="82" spans="12:14" x14ac:dyDescent="0.2">
      <c r="L82" t="s">
        <v>628</v>
      </c>
      <c r="M82" t="s">
        <v>628</v>
      </c>
      <c r="N82" t="s">
        <v>4010</v>
      </c>
    </row>
    <row r="83" spans="12:14" x14ac:dyDescent="0.2">
      <c r="L83" t="s">
        <v>96</v>
      </c>
      <c r="M83" t="s">
        <v>628</v>
      </c>
      <c r="N83" t="s">
        <v>4010</v>
      </c>
    </row>
    <row r="84" spans="12:14" x14ac:dyDescent="0.2">
      <c r="L84" t="s">
        <v>1690</v>
      </c>
      <c r="M84" t="s">
        <v>628</v>
      </c>
      <c r="N84" t="s">
        <v>4010</v>
      </c>
    </row>
    <row r="85" spans="12:14" x14ac:dyDescent="0.2">
      <c r="L85" t="s">
        <v>672</v>
      </c>
      <c r="M85" t="s">
        <v>672</v>
      </c>
      <c r="N85" t="s">
        <v>4009</v>
      </c>
    </row>
    <row r="86" spans="12:14" x14ac:dyDescent="0.2">
      <c r="L86" t="s">
        <v>636</v>
      </c>
      <c r="M86" t="s">
        <v>672</v>
      </c>
      <c r="N86" t="s">
        <v>4009</v>
      </c>
    </row>
    <row r="87" spans="12:14" x14ac:dyDescent="0.2">
      <c r="L87" t="s">
        <v>1099</v>
      </c>
      <c r="M87" t="s">
        <v>672</v>
      </c>
      <c r="N87" t="s">
        <v>4009</v>
      </c>
    </row>
    <row r="88" spans="12:14" x14ac:dyDescent="0.2">
      <c r="L88" t="s">
        <v>1609</v>
      </c>
      <c r="M88" t="s">
        <v>672</v>
      </c>
      <c r="N88" t="s">
        <v>4009</v>
      </c>
    </row>
    <row r="89" spans="12:14" x14ac:dyDescent="0.2">
      <c r="L89" t="s">
        <v>870</v>
      </c>
      <c r="M89" t="s">
        <v>870</v>
      </c>
      <c r="N89" s="60" t="s">
        <v>4012</v>
      </c>
    </row>
    <row r="90" spans="12:14" x14ac:dyDescent="0.2">
      <c r="L90" t="s">
        <v>583</v>
      </c>
      <c r="M90" t="s">
        <v>583</v>
      </c>
      <c r="N90" s="59" t="s">
        <v>1623</v>
      </c>
    </row>
    <row r="91" spans="12:14" x14ac:dyDescent="0.2">
      <c r="L91" t="s">
        <v>2004</v>
      </c>
      <c r="M91" t="s">
        <v>2004</v>
      </c>
      <c r="N91" s="55" t="s">
        <v>4011</v>
      </c>
    </row>
    <row r="92" spans="12:14" x14ac:dyDescent="0.2">
      <c r="L92" t="s">
        <v>17</v>
      </c>
      <c r="M92" t="s">
        <v>17</v>
      </c>
      <c r="N92" s="57" t="s">
        <v>4059</v>
      </c>
    </row>
    <row r="93" spans="12:14" x14ac:dyDescent="0.2">
      <c r="L93" t="s">
        <v>1381</v>
      </c>
      <c r="M93" t="s">
        <v>17</v>
      </c>
      <c r="N93" s="57" t="s">
        <v>4059</v>
      </c>
    </row>
    <row r="94" spans="12:14" x14ac:dyDescent="0.2">
      <c r="L94" t="s">
        <v>136</v>
      </c>
      <c r="M94" t="s">
        <v>136</v>
      </c>
      <c r="N94" s="56" t="s">
        <v>4058</v>
      </c>
    </row>
    <row r="95" spans="12:14" x14ac:dyDescent="0.2">
      <c r="L95" t="s">
        <v>1156</v>
      </c>
      <c r="M95" t="s">
        <v>1156</v>
      </c>
      <c r="N95" s="56" t="s">
        <v>4058</v>
      </c>
    </row>
    <row r="96" spans="12:14" x14ac:dyDescent="0.2">
      <c r="L96" t="s">
        <v>1722</v>
      </c>
      <c r="M96" t="s">
        <v>1722</v>
      </c>
      <c r="N96" s="56" t="s">
        <v>4058</v>
      </c>
    </row>
    <row r="97" spans="12:14" x14ac:dyDescent="0.2">
      <c r="L97" t="s">
        <v>347</v>
      </c>
      <c r="M97" t="s">
        <v>347</v>
      </c>
      <c r="N97" s="57" t="s">
        <v>4059</v>
      </c>
    </row>
    <row r="98" spans="12:14" x14ac:dyDescent="0.2">
      <c r="L98" t="s">
        <v>75</v>
      </c>
      <c r="M98" t="s">
        <v>75</v>
      </c>
      <c r="N98" s="59" t="s">
        <v>1623</v>
      </c>
    </row>
    <row r="99" spans="12:14" x14ac:dyDescent="0.2">
      <c r="L99" t="s">
        <v>30</v>
      </c>
      <c r="M99" t="s">
        <v>30</v>
      </c>
      <c r="N99" t="s">
        <v>4010</v>
      </c>
    </row>
    <row r="100" spans="12:14" x14ac:dyDescent="0.2">
      <c r="L100" t="s">
        <v>1011</v>
      </c>
      <c r="M100" t="s">
        <v>1011</v>
      </c>
      <c r="N100" s="55" t="s">
        <v>4011</v>
      </c>
    </row>
    <row r="101" spans="12:14" x14ac:dyDescent="0.2">
      <c r="L101" t="s">
        <v>567</v>
      </c>
      <c r="M101" t="s">
        <v>567</v>
      </c>
      <c r="N101" s="55" t="s">
        <v>4011</v>
      </c>
    </row>
    <row r="102" spans="12:14" x14ac:dyDescent="0.2">
      <c r="L102" t="s">
        <v>1306</v>
      </c>
      <c r="M102" t="s">
        <v>1306</v>
      </c>
      <c r="N102" s="56" t="s">
        <v>4058</v>
      </c>
    </row>
    <row r="103" spans="12:14" x14ac:dyDescent="0.2">
      <c r="L103" t="s">
        <v>73</v>
      </c>
      <c r="M103" t="s">
        <v>73</v>
      </c>
      <c r="N103" s="59" t="s">
        <v>1623</v>
      </c>
    </row>
    <row r="104" spans="12:14" x14ac:dyDescent="0.2">
      <c r="L104" t="s">
        <v>65</v>
      </c>
      <c r="M104" t="s">
        <v>65</v>
      </c>
      <c r="N104" s="54" t="s">
        <v>4057</v>
      </c>
    </row>
    <row r="105" spans="12:14" x14ac:dyDescent="0.2">
      <c r="L105" t="s">
        <v>133</v>
      </c>
      <c r="M105" t="s">
        <v>133</v>
      </c>
      <c r="N105" s="55" t="s">
        <v>4011</v>
      </c>
    </row>
    <row r="106" spans="12:14" x14ac:dyDescent="0.2">
      <c r="L106" t="s">
        <v>773</v>
      </c>
      <c r="M106" t="s">
        <v>133</v>
      </c>
      <c r="N106" s="55" t="s">
        <v>4011</v>
      </c>
    </row>
    <row r="107" spans="12:14" x14ac:dyDescent="0.2">
      <c r="L107" t="s">
        <v>1494</v>
      </c>
      <c r="M107" t="s">
        <v>133</v>
      </c>
      <c r="N107" s="55" t="s">
        <v>4011</v>
      </c>
    </row>
    <row r="108" spans="12:14" x14ac:dyDescent="0.2">
      <c r="L108" t="s">
        <v>644</v>
      </c>
      <c r="M108" t="s">
        <v>644</v>
      </c>
      <c r="N108" s="58" t="s">
        <v>4013</v>
      </c>
    </row>
    <row r="109" spans="12:14" x14ac:dyDescent="0.2">
      <c r="L109" t="s">
        <v>171</v>
      </c>
      <c r="M109" t="s">
        <v>171</v>
      </c>
      <c r="N109" s="57" t="s">
        <v>4059</v>
      </c>
    </row>
    <row r="110" spans="12:14" x14ac:dyDescent="0.2">
      <c r="L110" t="s">
        <v>1804</v>
      </c>
      <c r="M110" t="s">
        <v>1804</v>
      </c>
      <c r="N110" t="s">
        <v>4010</v>
      </c>
    </row>
    <row r="111" spans="12:14" x14ac:dyDescent="0.2">
      <c r="L111" t="s">
        <v>1066</v>
      </c>
      <c r="M111" t="s">
        <v>1066</v>
      </c>
      <c r="N111" t="s">
        <v>4010</v>
      </c>
    </row>
    <row r="112" spans="12:14" x14ac:dyDescent="0.2">
      <c r="L112" t="s">
        <v>548</v>
      </c>
      <c r="M112" t="s">
        <v>548</v>
      </c>
      <c r="N112" s="60" t="s">
        <v>4012</v>
      </c>
    </row>
    <row r="113" spans="12:14" x14ac:dyDescent="0.2">
      <c r="L113" t="s">
        <v>48</v>
      </c>
      <c r="M113" t="s">
        <v>48</v>
      </c>
      <c r="N113" s="60" t="s">
        <v>4012</v>
      </c>
    </row>
    <row r="114" spans="12:14" x14ac:dyDescent="0.2">
      <c r="L114" t="s">
        <v>1607</v>
      </c>
      <c r="M114" t="s">
        <v>48</v>
      </c>
      <c r="N114" s="60" t="s">
        <v>4012</v>
      </c>
    </row>
    <row r="115" spans="12:14" x14ac:dyDescent="0.2">
      <c r="L115" t="s">
        <v>120</v>
      </c>
      <c r="M115" t="s">
        <v>48</v>
      </c>
      <c r="N115" s="60" t="s">
        <v>4012</v>
      </c>
    </row>
    <row r="116" spans="12:14" x14ac:dyDescent="0.2">
      <c r="L116" t="s">
        <v>608</v>
      </c>
      <c r="M116" t="s">
        <v>608</v>
      </c>
      <c r="N116" t="s">
        <v>4010</v>
      </c>
    </row>
    <row r="117" spans="12:14" x14ac:dyDescent="0.2">
      <c r="L117" t="s">
        <v>716</v>
      </c>
      <c r="M117" t="s">
        <v>716</v>
      </c>
      <c r="N117" s="57" t="s">
        <v>4059</v>
      </c>
    </row>
    <row r="118" spans="12:14" x14ac:dyDescent="0.2">
      <c r="L118" t="s">
        <v>1434</v>
      </c>
      <c r="M118" t="s">
        <v>716</v>
      </c>
      <c r="N118" s="57" t="s">
        <v>4059</v>
      </c>
    </row>
    <row r="119" spans="12:14" x14ac:dyDescent="0.2">
      <c r="L119" t="s">
        <v>447</v>
      </c>
      <c r="M119" t="s">
        <v>447</v>
      </c>
      <c r="N119" s="59" t="s">
        <v>1623</v>
      </c>
    </row>
    <row r="120" spans="12:14" x14ac:dyDescent="0.2">
      <c r="L120" t="s">
        <v>46</v>
      </c>
      <c r="M120" t="s">
        <v>46</v>
      </c>
      <c r="N120" s="59" t="s">
        <v>1623</v>
      </c>
    </row>
    <row r="121" spans="12:14" x14ac:dyDescent="0.2">
      <c r="L121" t="s">
        <v>299</v>
      </c>
      <c r="M121" t="s">
        <v>299</v>
      </c>
      <c r="N121" s="57" t="s">
        <v>4059</v>
      </c>
    </row>
    <row r="122" spans="12:14" x14ac:dyDescent="0.2">
      <c r="L122" t="s">
        <v>748</v>
      </c>
      <c r="M122" t="s">
        <v>299</v>
      </c>
      <c r="N122" s="57" t="s">
        <v>4059</v>
      </c>
    </row>
    <row r="123" spans="12:14" x14ac:dyDescent="0.2">
      <c r="L123" t="s">
        <v>1809</v>
      </c>
      <c r="M123" t="s">
        <v>1809</v>
      </c>
      <c r="N123" s="60" t="s">
        <v>4012</v>
      </c>
    </row>
    <row r="124" spans="12:14" x14ac:dyDescent="0.2">
      <c r="L124" t="s">
        <v>197</v>
      </c>
      <c r="M124" t="s">
        <v>197</v>
      </c>
      <c r="N124" s="55" t="s">
        <v>4011</v>
      </c>
    </row>
    <row r="125" spans="12:14" x14ac:dyDescent="0.2">
      <c r="L125" t="s">
        <v>179</v>
      </c>
      <c r="M125" t="s">
        <v>179</v>
      </c>
      <c r="N125" s="55" t="s">
        <v>4011</v>
      </c>
    </row>
    <row r="126" spans="12:14" x14ac:dyDescent="0.2">
      <c r="L126" t="s">
        <v>126</v>
      </c>
      <c r="M126" t="s">
        <v>179</v>
      </c>
      <c r="N126" s="55" t="s">
        <v>4011</v>
      </c>
    </row>
    <row r="127" spans="12:14" x14ac:dyDescent="0.2">
      <c r="L127" t="s">
        <v>492</v>
      </c>
      <c r="M127" t="s">
        <v>179</v>
      </c>
      <c r="N127" s="55" t="s">
        <v>4011</v>
      </c>
    </row>
    <row r="128" spans="12:14" x14ac:dyDescent="0.2">
      <c r="L128" t="s">
        <v>1458</v>
      </c>
      <c r="M128" t="s">
        <v>1458</v>
      </c>
      <c r="N128" s="60" t="s">
        <v>4012</v>
      </c>
    </row>
    <row r="129" spans="12:14" x14ac:dyDescent="0.2">
      <c r="L129" t="s">
        <v>71</v>
      </c>
      <c r="M129" t="s">
        <v>71</v>
      </c>
      <c r="N129" t="s">
        <v>71</v>
      </c>
    </row>
    <row r="130" spans="12:14" x14ac:dyDescent="0.2">
      <c r="L130" t="s">
        <v>27</v>
      </c>
      <c r="M130" t="s">
        <v>27</v>
      </c>
      <c r="N130" s="54" t="s">
        <v>4057</v>
      </c>
    </row>
    <row r="131" spans="12:14" x14ac:dyDescent="0.2">
      <c r="L131" t="s">
        <v>989</v>
      </c>
      <c r="M131" t="s">
        <v>989</v>
      </c>
      <c r="N131" s="56" t="s">
        <v>4058</v>
      </c>
    </row>
    <row r="132" spans="12:14" x14ac:dyDescent="0.2">
      <c r="L132" t="s">
        <v>15</v>
      </c>
      <c r="M132" t="s">
        <v>15</v>
      </c>
      <c r="N132" t="s">
        <v>15</v>
      </c>
    </row>
    <row r="133" spans="12:14" x14ac:dyDescent="0.2">
      <c r="L133" t="s">
        <v>56</v>
      </c>
      <c r="M133" t="s">
        <v>15</v>
      </c>
      <c r="N133" t="s">
        <v>15</v>
      </c>
    </row>
    <row r="134" spans="12:14" x14ac:dyDescent="0.2">
      <c r="L134" t="s">
        <v>1027</v>
      </c>
      <c r="M134" t="s">
        <v>1027</v>
      </c>
      <c r="N134" s="57" t="s">
        <v>4059</v>
      </c>
    </row>
    <row r="135" spans="12:14" x14ac:dyDescent="0.2">
      <c r="L135" t="s">
        <v>1676</v>
      </c>
      <c r="M135" t="s">
        <v>1676</v>
      </c>
      <c r="N135" s="57" t="s">
        <v>4059</v>
      </c>
    </row>
    <row r="136" spans="12:14" x14ac:dyDescent="0.2">
      <c r="L136" t="s">
        <v>1086</v>
      </c>
      <c r="M136" t="s">
        <v>1086</v>
      </c>
      <c r="N136" s="60" t="s">
        <v>4012</v>
      </c>
    </row>
    <row r="137" spans="12:14" x14ac:dyDescent="0.2">
      <c r="L137" t="s">
        <v>1055</v>
      </c>
      <c r="M137" t="s">
        <v>1055</v>
      </c>
      <c r="N137" s="60" t="s">
        <v>4012</v>
      </c>
    </row>
  </sheetData>
  <mergeCells count="2">
    <mergeCell ref="B1:C1"/>
    <mergeCell ref="Q2:R2"/>
  </mergeCells>
  <conditionalFormatting sqref="Q4:Q60">
    <cfRule type="expression" dxfId="22" priority="3">
      <formula>$F3="ERR"</formula>
    </cfRule>
  </conditionalFormatting>
  <conditionalFormatting sqref="R4">
    <cfRule type="expression" dxfId="21" priority="2">
      <formula>$F3="ERR"</formula>
    </cfRule>
  </conditionalFormatting>
  <hyperlinks>
    <hyperlink ref="G1" r:id="rId1"/>
    <hyperlink ref="H1" r:id="rId2"/>
  </hyperlinks>
  <pageMargins left="0.7" right="0.7" top="0.75" bottom="0.75" header="0.3" footer="0.3"/>
  <pageSetup orientation="portrait" r:id="rId3"/>
  <tableParts count="4">
    <tablePart r:id="rId4"/>
    <tablePart r:id="rId5"/>
    <tablePart r:id="rId6"/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2">
    <tabColor theme="3" tint="-0.499984740745262"/>
  </sheetPr>
  <dimension ref="A1:S19"/>
  <sheetViews>
    <sheetView rightToLeft="1" topLeftCell="K1" zoomScale="55" zoomScaleNormal="55" workbookViewId="0">
      <selection activeCell="U16" sqref="U16"/>
    </sheetView>
  </sheetViews>
  <sheetFormatPr defaultRowHeight="14.25" x14ac:dyDescent="0.2"/>
  <cols>
    <col min="1" max="1" width="25.25" customWidth="1"/>
    <col min="2" max="35" width="14.75" customWidth="1"/>
    <col min="36" max="36" width="8.375" customWidth="1"/>
    <col min="37" max="37" width="5.375" customWidth="1"/>
    <col min="38" max="38" width="9.5" customWidth="1"/>
    <col min="39" max="39" width="9.375" customWidth="1"/>
    <col min="40" max="40" width="31.875" customWidth="1"/>
    <col min="41" max="41" width="22.25" customWidth="1"/>
    <col min="42" max="42" width="8.375" customWidth="1"/>
    <col min="43" max="43" width="25.625" customWidth="1"/>
    <col min="44" max="44" width="11" customWidth="1"/>
    <col min="45" max="45" width="18.375" customWidth="1"/>
    <col min="46" max="46" width="16.375" customWidth="1"/>
    <col min="47" max="47" width="27" customWidth="1"/>
    <col min="48" max="48" width="12.25" customWidth="1"/>
    <col min="49" max="49" width="16.5" customWidth="1"/>
    <col min="50" max="50" width="18.375" customWidth="1"/>
    <col min="51" max="51" width="16.375" customWidth="1"/>
    <col min="52" max="52" width="27" customWidth="1"/>
    <col min="53" max="53" width="18.25" customWidth="1"/>
    <col min="54" max="54" width="11" customWidth="1"/>
    <col min="55" max="55" width="9.5" customWidth="1"/>
    <col min="56" max="56" width="9.375" customWidth="1"/>
    <col min="57" max="57" width="9.875" customWidth="1"/>
    <col min="58" max="58" width="10.75" customWidth="1"/>
    <col min="59" max="59" width="7.5" customWidth="1"/>
    <col min="60" max="60" width="10.25" customWidth="1"/>
    <col min="61" max="61" width="9.625" customWidth="1"/>
    <col min="62" max="62" width="16.875" customWidth="1"/>
    <col min="63" max="63" width="8.75" customWidth="1"/>
    <col min="64" max="64" width="8.375" customWidth="1"/>
    <col min="65" max="65" width="9.375" customWidth="1"/>
    <col min="66" max="67" width="10.75" customWidth="1"/>
    <col min="68" max="68" width="7.5" customWidth="1"/>
    <col min="69" max="69" width="10.25" customWidth="1"/>
    <col min="70" max="70" width="9.625" customWidth="1"/>
    <col min="71" max="71" width="16.875" customWidth="1"/>
    <col min="72" max="72" width="8.75" customWidth="1"/>
    <col min="73" max="73" width="8.375" customWidth="1"/>
    <col min="74" max="74" width="9.375" customWidth="1"/>
    <col min="75" max="76" width="10.75" customWidth="1"/>
    <col min="77" max="77" width="7.5" customWidth="1"/>
    <col min="78" max="78" width="10.25" customWidth="1"/>
    <col min="79" max="79" width="16.875" customWidth="1"/>
    <col min="80" max="80" width="8.375" customWidth="1"/>
    <col min="81" max="81" width="12.25" customWidth="1"/>
    <col min="82" max="82" width="15" customWidth="1"/>
    <col min="83" max="83" width="7.5" customWidth="1"/>
    <col min="84" max="84" width="10.25" customWidth="1"/>
    <col min="85" max="85" width="9.625" customWidth="1"/>
    <col min="86" max="86" width="16.875" customWidth="1"/>
    <col min="87" max="87" width="8.75" customWidth="1"/>
    <col min="88" max="88" width="8.375" customWidth="1"/>
    <col min="89" max="89" width="9.5" customWidth="1"/>
    <col min="90" max="90" width="9.375" customWidth="1"/>
    <col min="91" max="91" width="18.25" customWidth="1"/>
    <col min="92" max="92" width="11" customWidth="1"/>
    <col min="93" max="93" width="13.875" bestFit="1" customWidth="1"/>
    <col min="94" max="94" width="16.75" bestFit="1" customWidth="1"/>
    <col min="95" max="95" width="16.875" customWidth="1"/>
    <col min="96" max="96" width="8.375" customWidth="1"/>
    <col min="97" max="97" width="20" bestFit="1" customWidth="1"/>
    <col min="98" max="98" width="16.875" customWidth="1"/>
    <col min="99" max="99" width="9.375" customWidth="1"/>
    <col min="100" max="100" width="10.75" customWidth="1"/>
    <col min="101" max="101" width="7.5" customWidth="1"/>
    <col min="102" max="102" width="10.25" customWidth="1"/>
    <col min="103" max="103" width="16.875" bestFit="1" customWidth="1"/>
    <col min="104" max="104" width="8.375" customWidth="1"/>
    <col min="105" max="105" width="12.25" customWidth="1"/>
    <col min="106" max="106" width="15" customWidth="1"/>
    <col min="107" max="107" width="7.5" customWidth="1"/>
    <col min="108" max="108" width="10.25" customWidth="1"/>
    <col min="109" max="109" width="9.625" customWidth="1"/>
    <col min="110" max="110" width="16.875" bestFit="1" customWidth="1"/>
    <col min="111" max="111" width="8.75" customWidth="1"/>
    <col min="112" max="112" width="8.375" customWidth="1"/>
    <col min="113" max="113" width="9.5" customWidth="1"/>
    <col min="114" max="114" width="9.375" customWidth="1"/>
    <col min="115" max="115" width="18.25" bestFit="1" customWidth="1"/>
    <col min="116" max="116" width="10.75" customWidth="1"/>
    <col min="117" max="117" width="7.5" customWidth="1"/>
    <col min="118" max="118" width="10.25" customWidth="1"/>
    <col min="119" max="119" width="9.625" customWidth="1"/>
    <col min="120" max="120" width="16.875" customWidth="1"/>
    <col min="121" max="121" width="8.375" customWidth="1"/>
    <col min="122" max="122" width="9.5" customWidth="1"/>
    <col min="123" max="123" width="9.375" customWidth="1"/>
    <col min="124" max="124" width="10.75" customWidth="1"/>
    <col min="125" max="125" width="11" bestFit="1" customWidth="1"/>
    <col min="126" max="126" width="14.5" bestFit="1" customWidth="1"/>
    <col min="127" max="127" width="14.25" bestFit="1" customWidth="1"/>
    <col min="128" max="128" width="11" bestFit="1" customWidth="1"/>
  </cols>
  <sheetData>
    <row r="1" spans="1:19" x14ac:dyDescent="0.2">
      <c r="A1" s="8" t="s">
        <v>3996</v>
      </c>
      <c r="B1" s="9" t="s">
        <v>4050</v>
      </c>
      <c r="I1" s="8" t="s">
        <v>3996</v>
      </c>
      <c r="J1" s="9" t="s">
        <v>4050</v>
      </c>
      <c r="Q1" s="8" t="s">
        <v>3996</v>
      </c>
      <c r="R1" s="9" t="s">
        <v>4050</v>
      </c>
    </row>
    <row r="2" spans="1:19" x14ac:dyDescent="0.2">
      <c r="A2" s="8" t="s">
        <v>4004</v>
      </c>
      <c r="B2" s="9" t="s">
        <v>4051</v>
      </c>
      <c r="I2" s="8" t="s">
        <v>4004</v>
      </c>
      <c r="J2" s="9" t="s">
        <v>4051</v>
      </c>
      <c r="Q2" s="8" t="s">
        <v>4023</v>
      </c>
      <c r="R2" s="9" t="s">
        <v>4051</v>
      </c>
    </row>
    <row r="3" spans="1:19" x14ac:dyDescent="0.2">
      <c r="A3" s="8" t="s">
        <v>3998</v>
      </c>
      <c r="B3" s="9" t="s">
        <v>4051</v>
      </c>
      <c r="I3" s="8" t="s">
        <v>4023</v>
      </c>
      <c r="J3" s="9" t="s">
        <v>4051</v>
      </c>
      <c r="Q3" s="8" t="s">
        <v>3998</v>
      </c>
      <c r="R3" s="9" t="s">
        <v>4051</v>
      </c>
    </row>
    <row r="5" spans="1:19" x14ac:dyDescent="0.2">
      <c r="B5" s="8" t="s">
        <v>4022</v>
      </c>
      <c r="J5" s="8" t="s">
        <v>4022</v>
      </c>
      <c r="R5" s="8" t="s">
        <v>4022</v>
      </c>
    </row>
    <row r="6" spans="1:19" x14ac:dyDescent="0.2">
      <c r="A6" s="8" t="s">
        <v>4048</v>
      </c>
      <c r="B6" t="s">
        <v>4056</v>
      </c>
      <c r="C6" t="s">
        <v>4055</v>
      </c>
      <c r="I6" s="8" t="s">
        <v>4048</v>
      </c>
      <c r="J6" t="s">
        <v>4056</v>
      </c>
      <c r="K6" t="s">
        <v>4055</v>
      </c>
      <c r="Q6" s="8" t="s">
        <v>4048</v>
      </c>
      <c r="R6" t="s">
        <v>4056</v>
      </c>
      <c r="S6" t="s">
        <v>4055</v>
      </c>
    </row>
    <row r="7" spans="1:19" x14ac:dyDescent="0.2">
      <c r="A7" s="9" t="s">
        <v>4017</v>
      </c>
      <c r="B7" s="19">
        <v>5.1896551724137927</v>
      </c>
      <c r="C7" s="19">
        <v>27.591222176203122</v>
      </c>
      <c r="I7" s="9" t="s">
        <v>4001</v>
      </c>
      <c r="J7" s="19">
        <v>4.5106382978723403</v>
      </c>
      <c r="K7" s="19">
        <v>92.945903175288549</v>
      </c>
      <c r="Q7" s="9" t="s">
        <v>4009</v>
      </c>
      <c r="R7" s="19">
        <v>4.3764044943820224</v>
      </c>
      <c r="S7" s="19">
        <v>89.542521760122028</v>
      </c>
    </row>
    <row r="8" spans="1:19" x14ac:dyDescent="0.2">
      <c r="A8" s="9" t="s">
        <v>4018</v>
      </c>
      <c r="B8" s="19">
        <v>4.9894067796610173</v>
      </c>
      <c r="C8" s="19">
        <v>28.502635614117484</v>
      </c>
      <c r="I8" s="9" t="s">
        <v>488</v>
      </c>
      <c r="J8" s="19">
        <v>4.872727272727273</v>
      </c>
      <c r="K8" s="19">
        <v>61.690252660289843</v>
      </c>
      <c r="Q8" s="9" t="s">
        <v>1623</v>
      </c>
      <c r="R8" s="19">
        <v>4.166666666666667</v>
      </c>
      <c r="S8" s="19">
        <v>73.669728241478381</v>
      </c>
    </row>
    <row r="9" spans="1:19" x14ac:dyDescent="0.2">
      <c r="A9" s="9" t="s">
        <v>4029</v>
      </c>
      <c r="B9" s="19">
        <v>4.9617737003058107</v>
      </c>
      <c r="C9" s="19">
        <v>36.125471493125829</v>
      </c>
      <c r="I9" s="9" t="s">
        <v>356</v>
      </c>
      <c r="J9" s="19">
        <v>4.5344827586206895</v>
      </c>
      <c r="K9" s="19">
        <v>60.43012921743945</v>
      </c>
      <c r="Q9" s="9" t="s">
        <v>15</v>
      </c>
      <c r="R9" s="19">
        <v>4.7121661721068246</v>
      </c>
      <c r="S9" s="19">
        <v>73.120946587537077</v>
      </c>
    </row>
    <row r="10" spans="1:19" x14ac:dyDescent="0.2">
      <c r="A10" s="9" t="s">
        <v>4030</v>
      </c>
      <c r="B10" s="19">
        <v>4.8807189542483664</v>
      </c>
      <c r="C10" s="19">
        <v>48.377114998166888</v>
      </c>
      <c r="I10" s="9" t="s">
        <v>67</v>
      </c>
      <c r="J10" s="19">
        <v>4.9074074074074074</v>
      </c>
      <c r="K10" s="19">
        <v>49.956132944873787</v>
      </c>
      <c r="Q10" s="9" t="s">
        <v>88</v>
      </c>
      <c r="R10" s="19">
        <v>4.9375</v>
      </c>
      <c r="S10" s="19">
        <v>70.674810156722472</v>
      </c>
    </row>
    <row r="11" spans="1:19" x14ac:dyDescent="0.2">
      <c r="A11" s="9" t="s">
        <v>4019</v>
      </c>
      <c r="B11" s="19">
        <v>4.6798941798941796</v>
      </c>
      <c r="C11" s="19">
        <v>58.917586651470813</v>
      </c>
      <c r="I11" s="9" t="s">
        <v>279</v>
      </c>
      <c r="J11" s="19">
        <v>3.6530612244897958</v>
      </c>
      <c r="K11" s="19">
        <v>48.093592487638006</v>
      </c>
      <c r="Q11" s="9" t="s">
        <v>71</v>
      </c>
      <c r="R11" s="19">
        <v>5</v>
      </c>
      <c r="S11" s="19">
        <v>62.818382566752661</v>
      </c>
    </row>
    <row r="12" spans="1:19" x14ac:dyDescent="0.2">
      <c r="A12" s="9" t="s">
        <v>4020</v>
      </c>
      <c r="B12" s="19">
        <v>4.3016759776536313</v>
      </c>
      <c r="C12" s="19">
        <v>71.582239682460624</v>
      </c>
      <c r="I12" s="9" t="s">
        <v>20</v>
      </c>
      <c r="J12" s="19">
        <v>5.0923809523809522</v>
      </c>
      <c r="K12" s="19">
        <v>43.464320983367664</v>
      </c>
      <c r="Q12" s="9" t="s">
        <v>4010</v>
      </c>
      <c r="R12" s="19">
        <v>4.3819444444444446</v>
      </c>
      <c r="S12" s="19">
        <v>56.89219153925265</v>
      </c>
    </row>
    <row r="13" spans="1:19" x14ac:dyDescent="0.2">
      <c r="A13" s="9" t="s">
        <v>4049</v>
      </c>
      <c r="B13" s="19">
        <v>4.8334592145015103</v>
      </c>
      <c r="C13" s="19">
        <v>45.084689941269623</v>
      </c>
      <c r="I13" s="9" t="s">
        <v>52</v>
      </c>
      <c r="J13" s="19">
        <v>4.461636828644501</v>
      </c>
      <c r="K13" s="19">
        <v>42.147384113797273</v>
      </c>
      <c r="Q13" s="9" t="s">
        <v>4057</v>
      </c>
      <c r="R13" s="19">
        <v>6.25</v>
      </c>
      <c r="S13" s="19">
        <v>45.480694950924473</v>
      </c>
    </row>
    <row r="14" spans="1:19" x14ac:dyDescent="0.2">
      <c r="I14" s="9" t="s">
        <v>310</v>
      </c>
      <c r="J14" s="19">
        <v>4.9702970297029703</v>
      </c>
      <c r="K14" s="19">
        <v>42.098821874814988</v>
      </c>
      <c r="Q14" s="9" t="s">
        <v>4011</v>
      </c>
      <c r="R14" s="19">
        <v>4.8809523809523814</v>
      </c>
      <c r="S14" s="19">
        <v>39.070865534813755</v>
      </c>
    </row>
    <row r="15" spans="1:19" x14ac:dyDescent="0.2">
      <c r="I15" s="9" t="s">
        <v>3999</v>
      </c>
      <c r="J15" s="19">
        <v>5.9859154929577461</v>
      </c>
      <c r="K15" s="19">
        <v>16.478624035917242</v>
      </c>
      <c r="Q15" s="9" t="s">
        <v>4012</v>
      </c>
      <c r="R15" s="19">
        <v>6.096774193548387</v>
      </c>
      <c r="S15" s="19">
        <v>38.214009103362997</v>
      </c>
    </row>
    <row r="16" spans="1:19" x14ac:dyDescent="0.2">
      <c r="I16" s="9" t="s">
        <v>4049</v>
      </c>
      <c r="J16" s="19">
        <v>4.8334592145015103</v>
      </c>
      <c r="K16" s="19">
        <v>45.084689941269666</v>
      </c>
      <c r="Q16" s="9" t="s">
        <v>4058</v>
      </c>
      <c r="R16" s="19">
        <v>5.4629629629629628</v>
      </c>
      <c r="S16" s="19">
        <v>29.97585540950594</v>
      </c>
    </row>
    <row r="17" spans="17:19" x14ac:dyDescent="0.2">
      <c r="Q17" s="9" t="s">
        <v>4059</v>
      </c>
      <c r="R17" s="19">
        <v>4.9358974358974361</v>
      </c>
      <c r="S17" s="19">
        <v>22.885450799931959</v>
      </c>
    </row>
    <row r="18" spans="17:19" x14ac:dyDescent="0.2">
      <c r="Q18" s="9" t="s">
        <v>8</v>
      </c>
      <c r="R18" s="19">
        <v>4.9027484143763216</v>
      </c>
      <c r="S18" s="19">
        <v>13.173128237255234</v>
      </c>
    </row>
    <row r="19" spans="17:19" x14ac:dyDescent="0.2">
      <c r="Q19" s="9" t="s">
        <v>4049</v>
      </c>
      <c r="R19" s="19">
        <v>4.8334592145015103</v>
      </c>
      <c r="S19" s="19">
        <v>45.084689941269737</v>
      </c>
    </row>
  </sheetData>
  <pageMargins left="0.7" right="0.7" top="0.75" bottom="0.75" header="0.3" footer="0.3"/>
  <drawing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3">
    <tabColor theme="3" tint="-0.499984740745262"/>
  </sheetPr>
  <dimension ref="B1:BV1901"/>
  <sheetViews>
    <sheetView rightToLeft="1" topLeftCell="U1" workbookViewId="0">
      <selection activeCell="X18" sqref="X18"/>
    </sheetView>
  </sheetViews>
  <sheetFormatPr defaultRowHeight="12.75" x14ac:dyDescent="0.2"/>
  <cols>
    <col min="1" max="16384" width="9" style="20"/>
  </cols>
  <sheetData>
    <row r="1" spans="2:48" x14ac:dyDescent="0.2">
      <c r="G1" s="69">
        <f>ROUND(MIN(MAX(C10:H10),MAX(C11:H11))*1.15,-1)</f>
        <v>120</v>
      </c>
      <c r="H1" s="70" t="s">
        <v>4060</v>
      </c>
      <c r="X1" s="69">
        <f>ROUND(MIN(MAX(Q10:Y10),MAX(Q11:Y11))*1.15,-1)</f>
        <v>140</v>
      </c>
      <c r="Y1" s="70" t="s">
        <v>4060</v>
      </c>
      <c r="AU1" s="69">
        <f>ROUND(MIN(MAX(AK10:AV10),MAX(AK11:AV11))*1.15,-1)</f>
        <v>120</v>
      </c>
      <c r="AV1" s="70" t="s">
        <v>4060</v>
      </c>
    </row>
    <row r="3" spans="2:48" x14ac:dyDescent="0.2">
      <c r="C3" s="40" t="str">
        <f>C25</f>
        <v>0-1</v>
      </c>
      <c r="D3" s="40" t="str">
        <f>D25</f>
        <v>1-3</v>
      </c>
      <c r="E3" s="40" t="str">
        <f>E25</f>
        <v>4-6</v>
      </c>
      <c r="F3" s="40" t="str">
        <f>F25</f>
        <v>7-10</v>
      </c>
      <c r="G3" s="40" t="str">
        <f t="shared" ref="G3:H3" si="0">G25</f>
        <v>11-15</v>
      </c>
      <c r="H3" s="40" t="str">
        <f t="shared" si="0"/>
        <v>16+</v>
      </c>
      <c r="Q3" s="40" t="str">
        <f>Q25</f>
        <v>Analyst</v>
      </c>
      <c r="R3" s="40" t="str">
        <f>R25</f>
        <v>Manager</v>
      </c>
      <c r="S3" s="40" t="str">
        <f>S25</f>
        <v>CXO or Top Mgmt.</v>
      </c>
      <c r="T3" s="40" t="str">
        <f>T25</f>
        <v>Accountant</v>
      </c>
      <c r="U3" s="40" t="str">
        <f t="shared" ref="U3:V3" si="1">U25</f>
        <v>Consultant</v>
      </c>
      <c r="V3" s="40" t="str">
        <f t="shared" si="1"/>
        <v>Controller</v>
      </c>
      <c r="W3" s="40" t="str">
        <f t="shared" ref="W3:Y3" si="2">W25</f>
        <v>Engineer</v>
      </c>
      <c r="X3" s="40" t="str">
        <f t="shared" si="2"/>
        <v>Specialist</v>
      </c>
      <c r="Y3" s="40" t="str">
        <f t="shared" si="2"/>
        <v>Reporting</v>
      </c>
      <c r="AK3" s="40" t="str">
        <f>AK25</f>
        <v>Australia &amp; NZ</v>
      </c>
      <c r="AL3" s="40" t="str">
        <f>AL25</f>
        <v>USA</v>
      </c>
      <c r="AM3" s="40" t="str">
        <f>AM25</f>
        <v>Canada</v>
      </c>
      <c r="AN3" s="40" t="str">
        <f>AN25</f>
        <v>UK</v>
      </c>
      <c r="AO3" s="40" t="str">
        <f t="shared" ref="AO3:AV3" si="3">AO25</f>
        <v>EU</v>
      </c>
      <c r="AP3" s="40" t="str">
        <f t="shared" si="3"/>
        <v>EU-16</v>
      </c>
      <c r="AQ3" s="40" t="str">
        <f t="shared" si="3"/>
        <v>Russia &amp; CEE</v>
      </c>
      <c r="AR3" s="40" t="str">
        <f t="shared" si="3"/>
        <v>Africa</v>
      </c>
      <c r="AS3" s="40" t="str">
        <f t="shared" si="3"/>
        <v>Middle East</v>
      </c>
      <c r="AT3" s="40" t="str">
        <f t="shared" si="3"/>
        <v>Sou&amp;Cen America</v>
      </c>
      <c r="AU3" s="40" t="str">
        <f t="shared" si="3"/>
        <v>East&amp;South Asia</v>
      </c>
      <c r="AV3" s="40" t="str">
        <f t="shared" si="3"/>
        <v>India</v>
      </c>
    </row>
    <row r="4" spans="2:48" x14ac:dyDescent="0.2">
      <c r="B4" s="21" t="s">
        <v>4031</v>
      </c>
      <c r="C4" s="48">
        <f>COUNT(C26:C2026)</f>
        <v>87</v>
      </c>
      <c r="D4" s="48">
        <f t="shared" ref="D4:H4" si="4">COUNT(D26:D2026)</f>
        <v>236</v>
      </c>
      <c r="E4" s="48">
        <f t="shared" si="4"/>
        <v>327</v>
      </c>
      <c r="F4" s="48">
        <f t="shared" si="4"/>
        <v>306</v>
      </c>
      <c r="G4" s="48">
        <f t="shared" si="4"/>
        <v>189</v>
      </c>
      <c r="H4" s="48">
        <f t="shared" si="4"/>
        <v>179</v>
      </c>
      <c r="P4" s="21" t="s">
        <v>4031</v>
      </c>
      <c r="Q4" s="49">
        <f>COUNT(Q26:Q2026)</f>
        <v>740</v>
      </c>
      <c r="R4" s="49">
        <f t="shared" ref="R4:V4" si="5">COUNT(R26:R2026)</f>
        <v>555</v>
      </c>
      <c r="S4" s="49">
        <f t="shared" si="5"/>
        <v>75</v>
      </c>
      <c r="T4" s="49">
        <f t="shared" si="5"/>
        <v>133</v>
      </c>
      <c r="U4" s="49">
        <f t="shared" si="5"/>
        <v>90</v>
      </c>
      <c r="V4" s="49">
        <f t="shared" si="5"/>
        <v>67</v>
      </c>
      <c r="W4" s="49">
        <f t="shared" ref="W4:Y4" si="6">COUNT(W26:W2026)</f>
        <v>74</v>
      </c>
      <c r="X4" s="49">
        <f t="shared" si="6"/>
        <v>51</v>
      </c>
      <c r="Y4" s="49">
        <f t="shared" si="6"/>
        <v>83</v>
      </c>
      <c r="AJ4" s="21" t="s">
        <v>4031</v>
      </c>
      <c r="AK4" s="49">
        <f>COUNT(AK26:AK2026)</f>
        <v>96</v>
      </c>
      <c r="AL4" s="49">
        <f t="shared" ref="AL4:AV4" si="7">COUNT(AL26:AL2026)</f>
        <v>614</v>
      </c>
      <c r="AM4" s="49">
        <f t="shared" si="7"/>
        <v>57</v>
      </c>
      <c r="AN4" s="49">
        <f t="shared" si="7"/>
        <v>154</v>
      </c>
      <c r="AO4" s="49">
        <f t="shared" si="7"/>
        <v>46</v>
      </c>
      <c r="AP4" s="49">
        <f t="shared" si="7"/>
        <v>92</v>
      </c>
      <c r="AQ4" s="49">
        <f t="shared" si="7"/>
        <v>18</v>
      </c>
      <c r="AR4" s="49">
        <f t="shared" si="7"/>
        <v>37</v>
      </c>
      <c r="AS4" s="49">
        <f t="shared" si="7"/>
        <v>56</v>
      </c>
      <c r="AT4" s="49">
        <f t="shared" si="7"/>
        <v>48</v>
      </c>
      <c r="AU4" s="49">
        <f t="shared" si="7"/>
        <v>89</v>
      </c>
      <c r="AV4" s="49">
        <f t="shared" si="7"/>
        <v>561</v>
      </c>
    </row>
    <row r="5" spans="2:48" x14ac:dyDescent="0.2">
      <c r="B5" s="21" t="s">
        <v>4032</v>
      </c>
      <c r="C5" s="48">
        <f>AVERAGE(C26:C2026)</f>
        <v>27.591222176203114</v>
      </c>
      <c r="D5" s="48">
        <f t="shared" ref="D5:H5" si="8">AVERAGE(D26:D2026)</f>
        <v>28.502635614117491</v>
      </c>
      <c r="E5" s="48">
        <f t="shared" si="8"/>
        <v>36.125471493125808</v>
      </c>
      <c r="F5" s="48">
        <f t="shared" si="8"/>
        <v>48.37711499816686</v>
      </c>
      <c r="G5" s="48">
        <f t="shared" si="8"/>
        <v>58.91758665147082</v>
      </c>
      <c r="H5" s="48">
        <f t="shared" si="8"/>
        <v>71.582239682460624</v>
      </c>
      <c r="P5" s="21" t="s">
        <v>4032</v>
      </c>
      <c r="Q5" s="49">
        <f>AVERAGE(Q26:Q2026)</f>
        <v>46.388319833605053</v>
      </c>
      <c r="R5" s="49">
        <f t="shared" ref="R5:V5" si="9">AVERAGE(R26:R2026)</f>
        <v>46.66781678872762</v>
      </c>
      <c r="S5" s="49">
        <f t="shared" si="9"/>
        <v>97.2658756186608</v>
      </c>
      <c r="T5" s="49">
        <f t="shared" si="9"/>
        <v>45.182838907761365</v>
      </c>
      <c r="U5" s="49">
        <f t="shared" si="9"/>
        <v>62.950733221147324</v>
      </c>
      <c r="V5" s="49">
        <f t="shared" si="9"/>
        <v>65.10392902576551</v>
      </c>
      <c r="W5" s="49">
        <f t="shared" ref="W5:Y5" si="10">AVERAGE(W26:W2026)</f>
        <v>51.715151424567132</v>
      </c>
      <c r="X5" s="49">
        <f t="shared" si="10"/>
        <v>59.812969274133827</v>
      </c>
      <c r="Y5" s="49">
        <f t="shared" si="10"/>
        <v>19.574158532349131</v>
      </c>
      <c r="AJ5" s="21" t="s">
        <v>4032</v>
      </c>
      <c r="AK5" s="49">
        <f>AVERAGE(AK26:AK2026)</f>
        <v>89.331055653697021</v>
      </c>
      <c r="AL5" s="49">
        <f t="shared" ref="AL5:AV5" si="11">AVERAGE(AL26:AL2026)</f>
        <v>72.683982084690541</v>
      </c>
      <c r="AM5" s="49">
        <f t="shared" si="11"/>
        <v>69.810011451672437</v>
      </c>
      <c r="AN5" s="49">
        <f t="shared" si="11"/>
        <v>67.240730112795859</v>
      </c>
      <c r="AO5" s="49">
        <f t="shared" si="11"/>
        <v>66.590812335405047</v>
      </c>
      <c r="AP5" s="49">
        <f t="shared" si="11"/>
        <v>59.24292348848153</v>
      </c>
      <c r="AQ5" s="49">
        <f t="shared" si="11"/>
        <v>42.919663861624706</v>
      </c>
      <c r="AR5" s="49">
        <f t="shared" si="11"/>
        <v>42.575940660978297</v>
      </c>
      <c r="AS5" s="49">
        <f t="shared" si="11"/>
        <v>41.002754888052444</v>
      </c>
      <c r="AT5" s="49">
        <f t="shared" si="11"/>
        <v>33.057055800809756</v>
      </c>
      <c r="AU5" s="49">
        <f t="shared" si="11"/>
        <v>24.782299875217962</v>
      </c>
      <c r="AV5" s="49">
        <f t="shared" si="11"/>
        <v>13.500754216911474</v>
      </c>
    </row>
    <row r="6" spans="2:48" x14ac:dyDescent="0.2">
      <c r="B6" s="21" t="s">
        <v>4033</v>
      </c>
      <c r="C6" s="48">
        <f>STDEV(C26:C2026)</f>
        <v>24.015173141911678</v>
      </c>
      <c r="D6" s="48">
        <f t="shared" ref="D6:H6" si="12">STDEV(D26:D2026)</f>
        <v>28.146798263768041</v>
      </c>
      <c r="E6" s="48">
        <f t="shared" si="12"/>
        <v>34.376040203706971</v>
      </c>
      <c r="F6" s="48">
        <f t="shared" si="12"/>
        <v>40.624504801154771</v>
      </c>
      <c r="G6" s="48">
        <f t="shared" si="12"/>
        <v>41.45989187815124</v>
      </c>
      <c r="H6" s="48">
        <f t="shared" si="12"/>
        <v>51.517421860001306</v>
      </c>
      <c r="P6" s="21" t="s">
        <v>4033</v>
      </c>
      <c r="Q6" s="49">
        <f>STDEV(Q26:Q2026)</f>
        <v>33.778371993371323</v>
      </c>
      <c r="R6" s="49">
        <f t="shared" ref="R6:V6" si="13">STDEV(R26:R2026)</f>
        <v>41.762750918764453</v>
      </c>
      <c r="S6" s="49">
        <f t="shared" si="13"/>
        <v>63.403692625749713</v>
      </c>
      <c r="T6" s="49">
        <f t="shared" si="13"/>
        <v>35.611521111966432</v>
      </c>
      <c r="U6" s="49">
        <f t="shared" si="13"/>
        <v>53.264310195114042</v>
      </c>
      <c r="V6" s="49">
        <f t="shared" si="13"/>
        <v>49.911708336047809</v>
      </c>
      <c r="W6" s="49">
        <f t="shared" ref="W6:Y6" si="14">STDEV(W26:W2026)</f>
        <v>43.60922569172736</v>
      </c>
      <c r="X6" s="49">
        <f t="shared" si="14"/>
        <v>60.343269444346589</v>
      </c>
      <c r="Y6" s="49">
        <f t="shared" si="14"/>
        <v>34.395518189653643</v>
      </c>
      <c r="AJ6" s="21" t="s">
        <v>4033</v>
      </c>
      <c r="AK6" s="49">
        <f>STDEV(AK26:AK2026)</f>
        <v>35.676770693396193</v>
      </c>
      <c r="AL6" s="49">
        <f t="shared" ref="AL6:AV6" si="15">STDEV(AL26:AL2026)</f>
        <v>39.463867031227522</v>
      </c>
      <c r="AM6" s="49">
        <f t="shared" si="15"/>
        <v>33.687467748871839</v>
      </c>
      <c r="AN6" s="49">
        <f t="shared" si="15"/>
        <v>39.909142783382755</v>
      </c>
      <c r="AO6" s="49">
        <f t="shared" si="15"/>
        <v>51.25668215101085</v>
      </c>
      <c r="AP6" s="49">
        <f t="shared" si="15"/>
        <v>36.768545531537882</v>
      </c>
      <c r="AQ6" s="49">
        <f t="shared" si="15"/>
        <v>33.943393338176826</v>
      </c>
      <c r="AR6" s="49">
        <f t="shared" si="15"/>
        <v>42.053381857724965</v>
      </c>
      <c r="AS6" s="49">
        <f t="shared" si="15"/>
        <v>26.608705144872097</v>
      </c>
      <c r="AT6" s="49">
        <f t="shared" si="15"/>
        <v>39.560384688925581</v>
      </c>
      <c r="AU6" s="49">
        <f t="shared" si="15"/>
        <v>28.55554072534467</v>
      </c>
      <c r="AV6" s="49">
        <f t="shared" si="15"/>
        <v>15.698438279692118</v>
      </c>
    </row>
    <row r="7" spans="2:48" x14ac:dyDescent="0.2">
      <c r="B7" s="21" t="s">
        <v>4026</v>
      </c>
      <c r="C7" s="48">
        <f>MIN(C26:C2026)</f>
        <v>2.1369500024931081</v>
      </c>
      <c r="D7" s="48">
        <f t="shared" ref="D7:H7" si="16">MIN(D26:D2026)</f>
        <v>1.8057739622442759</v>
      </c>
      <c r="E7" s="48">
        <f t="shared" si="16"/>
        <v>2.1369500024931081</v>
      </c>
      <c r="F7" s="48">
        <f t="shared" si="16"/>
        <v>1.783166904422254</v>
      </c>
      <c r="G7" s="48">
        <f t="shared" si="16"/>
        <v>2.4</v>
      </c>
      <c r="H7" s="48">
        <f t="shared" si="16"/>
        <v>3.2</v>
      </c>
      <c r="P7" s="21" t="s">
        <v>4026</v>
      </c>
      <c r="Q7" s="49">
        <f>MIN(Q26:Q2026)</f>
        <v>2.1369500024931081</v>
      </c>
      <c r="R7" s="49">
        <f t="shared" ref="R7:V7" si="17">MIN(R26:R2026)</f>
        <v>1.8057739622442759</v>
      </c>
      <c r="S7" s="49">
        <f t="shared" si="17"/>
        <v>2.6711875031163852</v>
      </c>
      <c r="T7" s="49">
        <f t="shared" si="17"/>
        <v>1.783166904422254</v>
      </c>
      <c r="U7" s="49">
        <f t="shared" si="17"/>
        <v>2.5643400029917296</v>
      </c>
      <c r="V7" s="49">
        <f t="shared" si="17"/>
        <v>2.5643400029917296</v>
      </c>
      <c r="W7" s="49">
        <f t="shared" ref="W7:Y7" si="18">MIN(W26:W2026)</f>
        <v>2.6711875031163852</v>
      </c>
      <c r="X7" s="49">
        <f t="shared" si="18"/>
        <v>4.0190000000000001</v>
      </c>
      <c r="Y7" s="49">
        <f t="shared" si="18"/>
        <v>1.9105359690238435</v>
      </c>
      <c r="AJ7" s="21" t="s">
        <v>4026</v>
      </c>
      <c r="AK7" s="49">
        <f>MIN(AK26:AK2026)</f>
        <v>20</v>
      </c>
      <c r="AL7" s="49">
        <f t="shared" ref="AL7:AV7" si="19">MIN(AL26:AL2026)</f>
        <v>10</v>
      </c>
      <c r="AM7" s="49">
        <f t="shared" si="19"/>
        <v>20</v>
      </c>
      <c r="AN7" s="49">
        <f t="shared" si="19"/>
        <v>15.761782720672842</v>
      </c>
      <c r="AO7" s="49">
        <f t="shared" si="19"/>
        <v>7.5</v>
      </c>
      <c r="AP7" s="49">
        <f t="shared" si="19"/>
        <v>12</v>
      </c>
      <c r="AQ7" s="49">
        <f t="shared" si="19"/>
        <v>7.6</v>
      </c>
      <c r="AR7" s="49">
        <f t="shared" si="19"/>
        <v>2.953846153846154</v>
      </c>
      <c r="AS7" s="49">
        <f t="shared" si="19"/>
        <v>5.25</v>
      </c>
      <c r="AT7" s="49">
        <f t="shared" si="19"/>
        <v>4.5449999999999999</v>
      </c>
      <c r="AU7" s="49">
        <f t="shared" si="19"/>
        <v>1.783166904422254</v>
      </c>
      <c r="AV7" s="49">
        <f t="shared" si="19"/>
        <v>2.1369500024931081</v>
      </c>
    </row>
    <row r="8" spans="2:48" x14ac:dyDescent="0.2">
      <c r="B8" s="21" t="s">
        <v>4034</v>
      </c>
      <c r="C8" s="48">
        <f>QUARTILE(C26:C2026,1)</f>
        <v>8.9039583437212837</v>
      </c>
      <c r="D8" s="48">
        <f t="shared" ref="D8:H8" si="20">QUARTILE(D26:D2026,1)</f>
        <v>6.4108500074793247</v>
      </c>
      <c r="E8" s="48">
        <f t="shared" si="20"/>
        <v>7.5327487587882072</v>
      </c>
      <c r="F8" s="48">
        <f t="shared" si="20"/>
        <v>15.259580835358271</v>
      </c>
      <c r="G8" s="48">
        <f t="shared" si="20"/>
        <v>24</v>
      </c>
      <c r="H8" s="48">
        <f t="shared" si="20"/>
        <v>34.837960992740122</v>
      </c>
      <c r="P8" s="21" t="s">
        <v>4034</v>
      </c>
      <c r="Q8" s="49">
        <f>QUARTILE(Q26:Q2026,1)</f>
        <v>15</v>
      </c>
      <c r="R8" s="49">
        <f t="shared" ref="R8:V8" si="21">QUARTILE(R26:R2026,1)</f>
        <v>11.664185430274882</v>
      </c>
      <c r="S8" s="49">
        <f t="shared" si="21"/>
        <v>52</v>
      </c>
      <c r="T8" s="49">
        <f t="shared" si="21"/>
        <v>13.1</v>
      </c>
      <c r="U8" s="49">
        <f t="shared" si="21"/>
        <v>19.189170777702294</v>
      </c>
      <c r="V8" s="49">
        <f t="shared" si="21"/>
        <v>22.684750012465543</v>
      </c>
      <c r="W8" s="49">
        <f t="shared" ref="W8:Y8" si="22">QUARTILE(W26:W2026,1)</f>
        <v>14.28475001246554</v>
      </c>
      <c r="X8" s="49">
        <f t="shared" si="22"/>
        <v>35.5</v>
      </c>
      <c r="Y8" s="49">
        <f t="shared" si="22"/>
        <v>4.1479104190558953</v>
      </c>
      <c r="AJ8" s="21" t="s">
        <v>4034</v>
      </c>
      <c r="AK8" s="49">
        <f>QUARTILE(AK26:AK2026,1)</f>
        <v>63.807047488395099</v>
      </c>
      <c r="AL8" s="49">
        <f t="shared" ref="AL8:AV8" si="23">QUARTILE(AL26:AL2026,1)</f>
        <v>50</v>
      </c>
      <c r="AM8" s="49">
        <f t="shared" si="23"/>
        <v>51.134799197576996</v>
      </c>
      <c r="AN8" s="49">
        <f t="shared" si="23"/>
        <v>42.950857913833488</v>
      </c>
      <c r="AO8" s="49">
        <f t="shared" si="23"/>
        <v>19.399999999999999</v>
      </c>
      <c r="AP8" s="49">
        <f t="shared" si="23"/>
        <v>38.111983169748235</v>
      </c>
      <c r="AQ8" s="49">
        <f t="shared" si="23"/>
        <v>14.55</v>
      </c>
      <c r="AR8" s="49">
        <f t="shared" si="23"/>
        <v>12.326656394453005</v>
      </c>
      <c r="AS8" s="49">
        <f t="shared" si="23"/>
        <v>24</v>
      </c>
      <c r="AT8" s="49">
        <f t="shared" si="23"/>
        <v>11.3</v>
      </c>
      <c r="AU8" s="49">
        <f t="shared" si="23"/>
        <v>5.0826943786459067</v>
      </c>
      <c r="AV8" s="49">
        <f t="shared" si="23"/>
        <v>5.3423750062327704</v>
      </c>
    </row>
    <row r="9" spans="2:48" x14ac:dyDescent="0.2">
      <c r="B9" s="21" t="s">
        <v>4035</v>
      </c>
      <c r="C9" s="48">
        <f>MEDIAN(C26:C2026)</f>
        <v>20</v>
      </c>
      <c r="D9" s="48">
        <f t="shared" ref="D9:H9" si="24">MEDIAN(D26:D2026)</f>
        <v>15.068364592163093</v>
      </c>
      <c r="E9" s="48">
        <f t="shared" si="24"/>
        <v>20.514720023933837</v>
      </c>
      <c r="F9" s="48">
        <f t="shared" si="24"/>
        <v>39.702228400841051</v>
      </c>
      <c r="G9" s="48">
        <f t="shared" si="24"/>
        <v>57.16797475462235</v>
      </c>
      <c r="H9" s="48">
        <f t="shared" si="24"/>
        <v>63.807047488395099</v>
      </c>
      <c r="P9" s="21" t="s">
        <v>4035</v>
      </c>
      <c r="Q9" s="49">
        <f>MEDIAN(Q26:Q2026)</f>
        <v>45</v>
      </c>
      <c r="R9" s="49">
        <f t="shared" ref="R9:V9" si="25">MEDIAN(R26:R2026)</f>
        <v>40</v>
      </c>
      <c r="S9" s="49">
        <f t="shared" si="25"/>
        <v>95</v>
      </c>
      <c r="T9" s="49">
        <f t="shared" si="25"/>
        <v>44.654095718350931</v>
      </c>
      <c r="U9" s="49">
        <f t="shared" si="25"/>
        <v>54.84771058316872</v>
      </c>
      <c r="V9" s="49">
        <f t="shared" si="25"/>
        <v>57.16797475462235</v>
      </c>
      <c r="W9" s="49">
        <f t="shared" ref="W9:Y9" si="26">MEDIAN(W26:W2026)</f>
        <v>49.430763217042902</v>
      </c>
      <c r="X9" s="49">
        <f t="shared" si="26"/>
        <v>49</v>
      </c>
      <c r="Y9" s="49">
        <f t="shared" si="26"/>
        <v>7.1231666749770275</v>
      </c>
      <c r="AJ9" s="21" t="s">
        <v>4035</v>
      </c>
      <c r="AK9" s="49">
        <f>MEDIAN(AK26:AK2026)</f>
        <v>86.692320794224045</v>
      </c>
      <c r="AL9" s="49">
        <f t="shared" ref="AL9:AV9" si="27">MEDIAN(AL26:AL2026)</f>
        <v>65</v>
      </c>
      <c r="AM9" s="49">
        <f t="shared" si="27"/>
        <v>63.918498996971245</v>
      </c>
      <c r="AN9" s="49">
        <f t="shared" si="27"/>
        <v>55.16623952235495</v>
      </c>
      <c r="AO9" s="49">
        <f t="shared" si="27"/>
        <v>59.004135180796574</v>
      </c>
      <c r="AP9" s="49">
        <f t="shared" si="27"/>
        <v>53.356776437647525</v>
      </c>
      <c r="AQ9" s="49">
        <f t="shared" si="27"/>
        <v>35.5</v>
      </c>
      <c r="AR9" s="49">
        <f t="shared" si="27"/>
        <v>24.864000000000001</v>
      </c>
      <c r="AS9" s="49">
        <f t="shared" si="27"/>
        <v>36</v>
      </c>
      <c r="AT9" s="49">
        <f t="shared" si="27"/>
        <v>19.600000000000001</v>
      </c>
      <c r="AU9" s="49">
        <f t="shared" si="27"/>
        <v>13.603016099449768</v>
      </c>
      <c r="AV9" s="49">
        <f t="shared" si="27"/>
        <v>8.9039583437212837</v>
      </c>
    </row>
    <row r="10" spans="2:48" x14ac:dyDescent="0.2">
      <c r="B10" s="21" t="s">
        <v>4036</v>
      </c>
      <c r="C10" s="48">
        <f>QUARTILE(C26:C2026,3)</f>
        <v>42.278406672908332</v>
      </c>
      <c r="D10" s="48">
        <f t="shared" ref="D10:H10" si="28">QUARTILE(D26:D2026,3)</f>
        <v>45.153999999999996</v>
      </c>
      <c r="E10" s="48">
        <f t="shared" si="28"/>
        <v>58.491207218355754</v>
      </c>
      <c r="F10" s="48">
        <f t="shared" si="28"/>
        <v>72.576564528183141</v>
      </c>
      <c r="G10" s="48">
        <f t="shared" si="28"/>
        <v>85</v>
      </c>
      <c r="H10" s="48">
        <f t="shared" si="28"/>
        <v>101.59868624485193</v>
      </c>
      <c r="P10" s="21" t="s">
        <v>4036</v>
      </c>
      <c r="Q10" s="49">
        <f>QUARTILE(Q26:Q2026,3)</f>
        <v>66.073531916542834</v>
      </c>
      <c r="R10" s="49">
        <f t="shared" ref="R10:V10" si="29">QUARTILE(R26:R2026,3)</f>
        <v>69.612912889958835</v>
      </c>
      <c r="S10" s="49">
        <f t="shared" si="29"/>
        <v>125</v>
      </c>
      <c r="T10" s="49">
        <f t="shared" si="29"/>
        <v>63.04713088269137</v>
      </c>
      <c r="U10" s="49">
        <f t="shared" si="29"/>
        <v>92.363203568674834</v>
      </c>
      <c r="V10" s="49">
        <f t="shared" si="29"/>
        <v>89.344902481850312</v>
      </c>
      <c r="W10" s="49">
        <f t="shared" ref="W10:Y10" si="30">QUARTILE(W26:W2026,3)</f>
        <v>74.75</v>
      </c>
      <c r="X10" s="49">
        <f t="shared" si="30"/>
        <v>72.115833374885142</v>
      </c>
      <c r="Y10" s="49">
        <f t="shared" si="30"/>
        <v>18.53</v>
      </c>
      <c r="AJ10" s="21" t="s">
        <v>4036</v>
      </c>
      <c r="AK10" s="49">
        <f>QUARTILE(AK26:AK2026,3)</f>
        <v>102.50092046846488</v>
      </c>
      <c r="AL10" s="49">
        <f t="shared" ref="AL10:AV10" si="31">QUARTILE(AL26:AL2026,3)</f>
        <v>85</v>
      </c>
      <c r="AM10" s="49">
        <f t="shared" si="31"/>
        <v>78.668921842426144</v>
      </c>
      <c r="AN10" s="49">
        <f t="shared" si="31"/>
        <v>80.452228400841051</v>
      </c>
      <c r="AO10" s="49">
        <f t="shared" si="31"/>
        <v>105.13563558431304</v>
      </c>
      <c r="AP10" s="49">
        <f t="shared" si="31"/>
        <v>75.305991584874121</v>
      </c>
      <c r="AQ10" s="49">
        <f t="shared" si="31"/>
        <v>60</v>
      </c>
      <c r="AR10" s="49">
        <f t="shared" si="31"/>
        <v>51.497005988023957</v>
      </c>
      <c r="AS10" s="49">
        <f t="shared" si="31"/>
        <v>55.725000000000001</v>
      </c>
      <c r="AT10" s="49">
        <f t="shared" si="31"/>
        <v>32.247500000000002</v>
      </c>
      <c r="AU10" s="49">
        <f t="shared" si="31"/>
        <v>33.6</v>
      </c>
      <c r="AV10" s="49">
        <f t="shared" si="31"/>
        <v>15.190152934388511</v>
      </c>
    </row>
    <row r="11" spans="2:48" x14ac:dyDescent="0.2">
      <c r="B11" s="21" t="s">
        <v>4027</v>
      </c>
      <c r="C11" s="48">
        <f>MAX(C26:C2026)</f>
        <v>101.99096564026357</v>
      </c>
      <c r="D11" s="48">
        <f t="shared" ref="D11:H11" si="32">MAX(D26:D2026)</f>
        <v>148.28435006969363</v>
      </c>
      <c r="E11" s="48">
        <f t="shared" si="32"/>
        <v>177.6</v>
      </c>
      <c r="F11" s="48">
        <f t="shared" si="32"/>
        <v>260</v>
      </c>
      <c r="G11" s="48">
        <f t="shared" si="32"/>
        <v>228.6718990184894</v>
      </c>
      <c r="H11" s="48">
        <f t="shared" si="32"/>
        <v>300</v>
      </c>
      <c r="P11" s="21" t="s">
        <v>4027</v>
      </c>
      <c r="Q11" s="49">
        <f>MAX(Q26:Q2026)</f>
        <v>245.8403807575817</v>
      </c>
      <c r="R11" s="49">
        <f t="shared" ref="R11:V11" si="33">MAX(R26:R2026)</f>
        <v>400</v>
      </c>
      <c r="S11" s="49">
        <f t="shared" si="33"/>
        <v>300</v>
      </c>
      <c r="T11" s="49">
        <f t="shared" si="33"/>
        <v>177.6</v>
      </c>
      <c r="U11" s="49">
        <f t="shared" si="33"/>
        <v>250</v>
      </c>
      <c r="V11" s="49">
        <f t="shared" si="33"/>
        <v>228.6718990184894</v>
      </c>
      <c r="W11" s="49">
        <f t="shared" ref="W11:Y11" si="34">MAX(W26:W2026)</f>
        <v>231.11974856804207</v>
      </c>
      <c r="X11" s="49">
        <f t="shared" si="34"/>
        <v>400</v>
      </c>
      <c r="Y11" s="49">
        <f t="shared" si="34"/>
        <v>254.07988779832155</v>
      </c>
      <c r="AJ11" s="21" t="s">
        <v>4027</v>
      </c>
      <c r="AK11" s="49">
        <f>MAX(AK26:AK2026)</f>
        <v>203.98193128052714</v>
      </c>
      <c r="AL11" s="49">
        <f t="shared" ref="AL11:AV11" si="35">MAX(AL26:AL2026)</f>
        <v>400</v>
      </c>
      <c r="AM11" s="49">
        <f t="shared" si="35"/>
        <v>245.8403807575817</v>
      </c>
      <c r="AN11" s="49">
        <f t="shared" si="35"/>
        <v>299.47387169278397</v>
      </c>
      <c r="AO11" s="49">
        <f t="shared" si="35"/>
        <v>228.6718990184894</v>
      </c>
      <c r="AP11" s="49">
        <f t="shared" si="35"/>
        <v>254.07988779832155</v>
      </c>
      <c r="AQ11" s="49">
        <f t="shared" si="35"/>
        <v>114.3359495092447</v>
      </c>
      <c r="AR11" s="49">
        <f t="shared" si="35"/>
        <v>177.6</v>
      </c>
      <c r="AS11" s="49">
        <f t="shared" si="35"/>
        <v>150</v>
      </c>
      <c r="AT11" s="49">
        <f t="shared" si="35"/>
        <v>220.7</v>
      </c>
      <c r="AU11" s="49">
        <f t="shared" si="35"/>
        <v>138</v>
      </c>
      <c r="AV11" s="49">
        <f t="shared" si="35"/>
        <v>186.98312521814697</v>
      </c>
    </row>
    <row r="12" spans="2:48" x14ac:dyDescent="0.2">
      <c r="B12" s="21" t="s">
        <v>4037</v>
      </c>
      <c r="C12" s="48">
        <f t="shared" ref="C12:H12" si="36">C8</f>
        <v>8.9039583437212837</v>
      </c>
      <c r="D12" s="48">
        <f t="shared" si="36"/>
        <v>6.4108500074793247</v>
      </c>
      <c r="E12" s="48">
        <f t="shared" si="36"/>
        <v>7.5327487587882072</v>
      </c>
      <c r="F12" s="48">
        <f t="shared" si="36"/>
        <v>15.259580835358271</v>
      </c>
      <c r="G12" s="48">
        <f t="shared" si="36"/>
        <v>24</v>
      </c>
      <c r="H12" s="48">
        <f t="shared" si="36"/>
        <v>34.837960992740122</v>
      </c>
      <c r="P12" s="21" t="s">
        <v>4037</v>
      </c>
      <c r="Q12" s="49">
        <f t="shared" ref="Q12:V12" si="37">Q8</f>
        <v>15</v>
      </c>
      <c r="R12" s="49">
        <f t="shared" si="37"/>
        <v>11.664185430274882</v>
      </c>
      <c r="S12" s="49">
        <f t="shared" si="37"/>
        <v>52</v>
      </c>
      <c r="T12" s="49">
        <f t="shared" si="37"/>
        <v>13.1</v>
      </c>
      <c r="U12" s="49">
        <f t="shared" si="37"/>
        <v>19.189170777702294</v>
      </c>
      <c r="V12" s="49">
        <f t="shared" si="37"/>
        <v>22.684750012465543</v>
      </c>
      <c r="W12" s="49">
        <f t="shared" ref="W12:Y12" si="38">W8</f>
        <v>14.28475001246554</v>
      </c>
      <c r="X12" s="49">
        <f t="shared" si="38"/>
        <v>35.5</v>
      </c>
      <c r="Y12" s="49">
        <f t="shared" si="38"/>
        <v>4.1479104190558953</v>
      </c>
      <c r="AJ12" s="21" t="s">
        <v>4037</v>
      </c>
      <c r="AK12" s="49">
        <f t="shared" ref="AK12:AV12" si="39">AK8</f>
        <v>63.807047488395099</v>
      </c>
      <c r="AL12" s="49">
        <f t="shared" si="39"/>
        <v>50</v>
      </c>
      <c r="AM12" s="49">
        <f t="shared" si="39"/>
        <v>51.134799197576996</v>
      </c>
      <c r="AN12" s="49">
        <f t="shared" si="39"/>
        <v>42.950857913833488</v>
      </c>
      <c r="AO12" s="49">
        <f t="shared" si="39"/>
        <v>19.399999999999999</v>
      </c>
      <c r="AP12" s="49">
        <f t="shared" si="39"/>
        <v>38.111983169748235</v>
      </c>
      <c r="AQ12" s="49">
        <f t="shared" si="39"/>
        <v>14.55</v>
      </c>
      <c r="AR12" s="49">
        <f t="shared" si="39"/>
        <v>12.326656394453005</v>
      </c>
      <c r="AS12" s="49">
        <f t="shared" si="39"/>
        <v>24</v>
      </c>
      <c r="AT12" s="49">
        <f t="shared" si="39"/>
        <v>11.3</v>
      </c>
      <c r="AU12" s="49">
        <f t="shared" si="39"/>
        <v>5.0826943786459067</v>
      </c>
      <c r="AV12" s="49">
        <f t="shared" si="39"/>
        <v>5.3423750062327704</v>
      </c>
    </row>
    <row r="13" spans="2:48" x14ac:dyDescent="0.2">
      <c r="B13" s="21" t="s">
        <v>4038</v>
      </c>
      <c r="C13" s="48">
        <f t="shared" ref="C13:H14" si="40">C9-C8</f>
        <v>11.096041656278716</v>
      </c>
      <c r="D13" s="48">
        <f t="shared" si="40"/>
        <v>8.6575145846837671</v>
      </c>
      <c r="E13" s="48">
        <f t="shared" si="40"/>
        <v>12.98197126514563</v>
      </c>
      <c r="F13" s="48">
        <f t="shared" si="40"/>
        <v>24.44264756548278</v>
      </c>
      <c r="G13" s="48">
        <f t="shared" si="40"/>
        <v>33.16797475462235</v>
      </c>
      <c r="H13" s="48">
        <f t="shared" si="40"/>
        <v>28.969086495654977</v>
      </c>
      <c r="P13" s="21" t="s">
        <v>4038</v>
      </c>
      <c r="Q13" s="49">
        <f t="shared" ref="Q13:V13" si="41">Q9-Q8</f>
        <v>30</v>
      </c>
      <c r="R13" s="49">
        <f t="shared" si="41"/>
        <v>28.335814569725116</v>
      </c>
      <c r="S13" s="49">
        <f t="shared" si="41"/>
        <v>43</v>
      </c>
      <c r="T13" s="49">
        <f t="shared" si="41"/>
        <v>31.554095718350929</v>
      </c>
      <c r="U13" s="49">
        <f t="shared" si="41"/>
        <v>35.658539805466425</v>
      </c>
      <c r="V13" s="49">
        <f t="shared" si="41"/>
        <v>34.483224742156807</v>
      </c>
      <c r="W13" s="49">
        <f t="shared" ref="W13:Y13" si="42">W9-W8</f>
        <v>35.146013204577358</v>
      </c>
      <c r="X13" s="49">
        <f t="shared" si="42"/>
        <v>13.5</v>
      </c>
      <c r="Y13" s="49">
        <f t="shared" si="42"/>
        <v>2.9752562559211322</v>
      </c>
      <c r="AJ13" s="21" t="s">
        <v>4038</v>
      </c>
      <c r="AK13" s="49">
        <f t="shared" ref="AK13:AV14" si="43">AK9-AK8</f>
        <v>22.885273305828946</v>
      </c>
      <c r="AL13" s="49">
        <f t="shared" si="43"/>
        <v>15</v>
      </c>
      <c r="AM13" s="49">
        <f t="shared" si="43"/>
        <v>12.783699799394249</v>
      </c>
      <c r="AN13" s="49">
        <f t="shared" si="43"/>
        <v>12.215381608521461</v>
      </c>
      <c r="AO13" s="49">
        <f t="shared" si="43"/>
        <v>39.604135180796575</v>
      </c>
      <c r="AP13" s="49">
        <f t="shared" si="43"/>
        <v>15.24479326789929</v>
      </c>
      <c r="AQ13" s="49">
        <f t="shared" si="43"/>
        <v>20.95</v>
      </c>
      <c r="AR13" s="49">
        <f t="shared" si="43"/>
        <v>12.537343605546996</v>
      </c>
      <c r="AS13" s="49">
        <f t="shared" si="43"/>
        <v>12</v>
      </c>
      <c r="AT13" s="49">
        <f t="shared" si="43"/>
        <v>8.3000000000000007</v>
      </c>
      <c r="AU13" s="49">
        <f t="shared" si="43"/>
        <v>8.5203217208038602</v>
      </c>
      <c r="AV13" s="49">
        <f t="shared" si="43"/>
        <v>3.5615833374885133</v>
      </c>
    </row>
    <row r="14" spans="2:48" x14ac:dyDescent="0.2">
      <c r="B14" s="21" t="s">
        <v>4039</v>
      </c>
      <c r="C14" s="48">
        <f t="shared" si="40"/>
        <v>22.278406672908332</v>
      </c>
      <c r="D14" s="48">
        <f t="shared" si="40"/>
        <v>30.085635407836904</v>
      </c>
      <c r="E14" s="48">
        <f t="shared" si="40"/>
        <v>37.976487194421921</v>
      </c>
      <c r="F14" s="48">
        <f t="shared" si="40"/>
        <v>32.87433612734209</v>
      </c>
      <c r="G14" s="48">
        <f t="shared" si="40"/>
        <v>27.83202524537765</v>
      </c>
      <c r="H14" s="48">
        <f t="shared" si="40"/>
        <v>37.791638756456834</v>
      </c>
      <c r="P14" s="21" t="s">
        <v>4039</v>
      </c>
      <c r="Q14" s="49">
        <f t="shared" ref="Q14:V14" si="44">Q10-Q9</f>
        <v>21.073531916542834</v>
      </c>
      <c r="R14" s="49">
        <f t="shared" si="44"/>
        <v>29.612912889958835</v>
      </c>
      <c r="S14" s="49">
        <f t="shared" si="44"/>
        <v>30</v>
      </c>
      <c r="T14" s="49">
        <f t="shared" si="44"/>
        <v>18.393035164340439</v>
      </c>
      <c r="U14" s="49">
        <f t="shared" si="44"/>
        <v>37.515492985506114</v>
      </c>
      <c r="V14" s="49">
        <f t="shared" si="44"/>
        <v>32.176927727227962</v>
      </c>
      <c r="W14" s="49">
        <f t="shared" ref="W14:Y14" si="45">W10-W9</f>
        <v>25.319236782957098</v>
      </c>
      <c r="X14" s="49">
        <f t="shared" si="45"/>
        <v>23.115833374885142</v>
      </c>
      <c r="Y14" s="49">
        <f t="shared" si="45"/>
        <v>11.406833325022973</v>
      </c>
      <c r="AJ14" s="21" t="s">
        <v>4039</v>
      </c>
      <c r="AK14" s="49">
        <f t="shared" si="43"/>
        <v>15.808599674240838</v>
      </c>
      <c r="AL14" s="49">
        <f t="shared" si="43"/>
        <v>20</v>
      </c>
      <c r="AM14" s="49">
        <f t="shared" si="43"/>
        <v>14.750422845454899</v>
      </c>
      <c r="AN14" s="49">
        <f t="shared" si="43"/>
        <v>25.285988878486101</v>
      </c>
      <c r="AO14" s="49">
        <f t="shared" si="43"/>
        <v>46.131500403516462</v>
      </c>
      <c r="AP14" s="49">
        <f t="shared" si="43"/>
        <v>21.949215147226596</v>
      </c>
      <c r="AQ14" s="49">
        <f t="shared" si="43"/>
        <v>24.5</v>
      </c>
      <c r="AR14" s="49">
        <f t="shared" si="43"/>
        <v>26.633005988023957</v>
      </c>
      <c r="AS14" s="49">
        <f t="shared" si="43"/>
        <v>19.725000000000001</v>
      </c>
      <c r="AT14" s="49">
        <f t="shared" si="43"/>
        <v>12.647500000000001</v>
      </c>
      <c r="AU14" s="49">
        <f t="shared" si="43"/>
        <v>19.996983900550234</v>
      </c>
      <c r="AV14" s="49">
        <f t="shared" si="43"/>
        <v>6.2861945906672272</v>
      </c>
    </row>
    <row r="15" spans="2:48" x14ac:dyDescent="0.2">
      <c r="B15" s="21" t="s">
        <v>4040</v>
      </c>
      <c r="C15" s="48">
        <f t="shared" ref="C15:H15" si="46">C8-C7</f>
        <v>6.7670083412281752</v>
      </c>
      <c r="D15" s="48">
        <f t="shared" si="46"/>
        <v>4.605076045235049</v>
      </c>
      <c r="E15" s="48">
        <f t="shared" si="46"/>
        <v>5.3957987562950986</v>
      </c>
      <c r="F15" s="48">
        <f t="shared" si="46"/>
        <v>13.476413930936017</v>
      </c>
      <c r="G15" s="48">
        <f t="shared" si="46"/>
        <v>21.6</v>
      </c>
      <c r="H15" s="48">
        <f t="shared" si="46"/>
        <v>31.637960992740123</v>
      </c>
      <c r="P15" s="21" t="s">
        <v>4040</v>
      </c>
      <c r="Q15" s="49">
        <f t="shared" ref="Q15:V15" si="47">Q8-Q7</f>
        <v>12.863049997506891</v>
      </c>
      <c r="R15" s="49">
        <f t="shared" si="47"/>
        <v>9.8584114680306065</v>
      </c>
      <c r="S15" s="49">
        <f t="shared" si="47"/>
        <v>49.328812496883614</v>
      </c>
      <c r="T15" s="49">
        <f t="shared" si="47"/>
        <v>11.316833095577746</v>
      </c>
      <c r="U15" s="49">
        <f t="shared" si="47"/>
        <v>16.624830774710563</v>
      </c>
      <c r="V15" s="49">
        <f t="shared" si="47"/>
        <v>20.120410009473812</v>
      </c>
      <c r="W15" s="49">
        <f t="shared" ref="W15:Y15" si="48">W8-W7</f>
        <v>11.613562509349155</v>
      </c>
      <c r="X15" s="49">
        <f t="shared" si="48"/>
        <v>31.481000000000002</v>
      </c>
      <c r="Y15" s="49">
        <f t="shared" si="48"/>
        <v>2.2373744500320516</v>
      </c>
      <c r="AJ15" s="21" t="s">
        <v>4040</v>
      </c>
      <c r="AK15" s="49">
        <f t="shared" ref="AK15:AV15" si="49">AK8-AK7</f>
        <v>43.807047488395099</v>
      </c>
      <c r="AL15" s="49">
        <f t="shared" si="49"/>
        <v>40</v>
      </c>
      <c r="AM15" s="49">
        <f t="shared" si="49"/>
        <v>31.134799197576996</v>
      </c>
      <c r="AN15" s="49">
        <f t="shared" si="49"/>
        <v>27.189075193160647</v>
      </c>
      <c r="AO15" s="49">
        <f t="shared" si="49"/>
        <v>11.899999999999999</v>
      </c>
      <c r="AP15" s="49">
        <f t="shared" si="49"/>
        <v>26.111983169748235</v>
      </c>
      <c r="AQ15" s="49">
        <f t="shared" si="49"/>
        <v>6.9500000000000011</v>
      </c>
      <c r="AR15" s="49">
        <f t="shared" si="49"/>
        <v>9.3728102406068512</v>
      </c>
      <c r="AS15" s="49">
        <f t="shared" si="49"/>
        <v>18.75</v>
      </c>
      <c r="AT15" s="49">
        <f t="shared" si="49"/>
        <v>6.7550000000000008</v>
      </c>
      <c r="AU15" s="49">
        <f t="shared" si="49"/>
        <v>3.2995274742236527</v>
      </c>
      <c r="AV15" s="49">
        <f t="shared" si="49"/>
        <v>3.2054250037396623</v>
      </c>
    </row>
    <row r="16" spans="2:48" x14ac:dyDescent="0.2">
      <c r="B16" s="21" t="s">
        <v>4041</v>
      </c>
      <c r="C16" s="48">
        <f t="shared" ref="C16:H16" si="50">C11-C10</f>
        <v>59.712558967355235</v>
      </c>
      <c r="D16" s="48">
        <f t="shared" si="50"/>
        <v>103.13035006969363</v>
      </c>
      <c r="E16" s="48">
        <f t="shared" si="50"/>
        <v>119.10879278164424</v>
      </c>
      <c r="F16" s="48">
        <f t="shared" si="50"/>
        <v>187.42343547181684</v>
      </c>
      <c r="G16" s="48">
        <f t="shared" si="50"/>
        <v>143.6718990184894</v>
      </c>
      <c r="H16" s="48">
        <f t="shared" si="50"/>
        <v>198.40131375514807</v>
      </c>
      <c r="P16" s="21" t="s">
        <v>4041</v>
      </c>
      <c r="Q16" s="49">
        <f t="shared" ref="Q16:V16" si="51">Q11-Q10</f>
        <v>179.76684884103886</v>
      </c>
      <c r="R16" s="49">
        <f t="shared" si="51"/>
        <v>330.38708711004119</v>
      </c>
      <c r="S16" s="49">
        <f t="shared" si="51"/>
        <v>175</v>
      </c>
      <c r="T16" s="49">
        <f t="shared" si="51"/>
        <v>114.55286911730863</v>
      </c>
      <c r="U16" s="49">
        <f t="shared" si="51"/>
        <v>157.63679643132517</v>
      </c>
      <c r="V16" s="49">
        <f t="shared" si="51"/>
        <v>139.32699653663909</v>
      </c>
      <c r="W16" s="49">
        <f t="shared" ref="W16:Y16" si="52">W11-W10</f>
        <v>156.36974856804207</v>
      </c>
      <c r="X16" s="49">
        <f t="shared" si="52"/>
        <v>327.88416662511486</v>
      </c>
      <c r="Y16" s="49">
        <f t="shared" si="52"/>
        <v>235.54988779832155</v>
      </c>
      <c r="AJ16" s="21" t="s">
        <v>4041</v>
      </c>
      <c r="AK16" s="49">
        <f t="shared" ref="AK16:AV16" si="53">AK11-AK10</f>
        <v>101.48101081206225</v>
      </c>
      <c r="AL16" s="49">
        <f t="shared" si="53"/>
        <v>315</v>
      </c>
      <c r="AM16" s="49">
        <f t="shared" si="53"/>
        <v>167.17145891515554</v>
      </c>
      <c r="AN16" s="49">
        <f t="shared" si="53"/>
        <v>219.02164329194292</v>
      </c>
      <c r="AO16" s="49">
        <f t="shared" si="53"/>
        <v>123.53626343417636</v>
      </c>
      <c r="AP16" s="49">
        <f t="shared" si="53"/>
        <v>178.77389621344741</v>
      </c>
      <c r="AQ16" s="49">
        <f t="shared" si="53"/>
        <v>54.335949509244699</v>
      </c>
      <c r="AR16" s="49">
        <f t="shared" si="53"/>
        <v>126.10299401197604</v>
      </c>
      <c r="AS16" s="49">
        <f t="shared" si="53"/>
        <v>94.275000000000006</v>
      </c>
      <c r="AT16" s="49">
        <f t="shared" si="53"/>
        <v>188.45249999999999</v>
      </c>
      <c r="AU16" s="49">
        <f t="shared" si="53"/>
        <v>104.4</v>
      </c>
      <c r="AV16" s="49">
        <f t="shared" si="53"/>
        <v>171.79297228375844</v>
      </c>
    </row>
    <row r="17" spans="2:74" x14ac:dyDescent="0.2">
      <c r="B17" s="21"/>
      <c r="C17" s="22"/>
      <c r="D17" s="22"/>
      <c r="E17" s="22"/>
      <c r="F17" s="22"/>
      <c r="G17" s="22"/>
      <c r="H17" s="22"/>
      <c r="P17" s="21"/>
      <c r="Q17" s="22"/>
      <c r="R17" s="22"/>
      <c r="S17" s="22"/>
      <c r="T17" s="22"/>
      <c r="U17" s="22"/>
      <c r="V17" s="22"/>
    </row>
    <row r="20" spans="2:74" ht="14.25" x14ac:dyDescent="0.2">
      <c r="B20" s="8" t="s">
        <v>3996</v>
      </c>
      <c r="C20" s="9" t="s">
        <v>4050</v>
      </c>
      <c r="D20"/>
      <c r="E20"/>
      <c r="F20"/>
      <c r="G20"/>
      <c r="H20"/>
      <c r="P20" s="8" t="s">
        <v>3996</v>
      </c>
      <c r="Q20" s="9" t="s">
        <v>4051</v>
      </c>
      <c r="R20"/>
      <c r="S20"/>
      <c r="AJ20" s="8" t="s">
        <v>3996</v>
      </c>
      <c r="AK20" s="9" t="s">
        <v>4051</v>
      </c>
      <c r="AL20"/>
      <c r="AM20"/>
    </row>
    <row r="21" spans="2:74" ht="14.25" x14ac:dyDescent="0.2">
      <c r="B21" s="8" t="s">
        <v>4004</v>
      </c>
      <c r="C21" s="9" t="s">
        <v>4051</v>
      </c>
      <c r="D21"/>
      <c r="E21"/>
      <c r="F21"/>
      <c r="G21"/>
      <c r="H21"/>
      <c r="P21" s="8" t="s">
        <v>4004</v>
      </c>
      <c r="Q21" s="9" t="s">
        <v>4051</v>
      </c>
      <c r="R21"/>
      <c r="S21"/>
      <c r="AJ21" s="8" t="s">
        <v>4023</v>
      </c>
      <c r="AK21" s="9" t="s">
        <v>4051</v>
      </c>
      <c r="AL21"/>
      <c r="AM21"/>
    </row>
    <row r="22" spans="2:74" ht="14.25" x14ac:dyDescent="0.2">
      <c r="B22" s="8" t="s">
        <v>3998</v>
      </c>
      <c r="C22" s="9" t="s">
        <v>4051</v>
      </c>
      <c r="D22"/>
      <c r="E22"/>
      <c r="F22"/>
      <c r="G22"/>
      <c r="H22"/>
      <c r="P22" s="8" t="s">
        <v>4023</v>
      </c>
      <c r="Q22" s="9" t="s">
        <v>4051</v>
      </c>
      <c r="R22"/>
      <c r="S22"/>
      <c r="AJ22" s="8" t="s">
        <v>3998</v>
      </c>
      <c r="AK22" s="9" t="s">
        <v>4051</v>
      </c>
      <c r="AL22"/>
      <c r="AM22"/>
    </row>
    <row r="23" spans="2:74" ht="14.25" x14ac:dyDescent="0.2">
      <c r="B23"/>
      <c r="C23"/>
      <c r="D23"/>
      <c r="E23"/>
      <c r="F23"/>
      <c r="G23"/>
      <c r="H23"/>
      <c r="P23"/>
      <c r="Q23"/>
      <c r="R23"/>
      <c r="S23"/>
      <c r="AB23"/>
      <c r="AC23"/>
      <c r="AD23"/>
      <c r="AE23"/>
      <c r="AF23"/>
      <c r="AG23"/>
      <c r="AH23"/>
      <c r="AI23"/>
      <c r="AJ23"/>
      <c r="AK23"/>
      <c r="AL23"/>
      <c r="AM23"/>
    </row>
    <row r="24" spans="2:74" ht="14.25" x14ac:dyDescent="0.2">
      <c r="B24" s="8" t="s">
        <v>4025</v>
      </c>
      <c r="C24" s="8" t="s">
        <v>4047</v>
      </c>
      <c r="D24"/>
      <c r="E24"/>
      <c r="F24"/>
      <c r="G24"/>
      <c r="H24"/>
      <c r="P24" s="8" t="s">
        <v>4052</v>
      </c>
      <c r="Q24" s="8" t="s">
        <v>4047</v>
      </c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 s="8" t="s">
        <v>4008</v>
      </c>
      <c r="AK24" s="8" t="s">
        <v>4047</v>
      </c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</row>
    <row r="25" spans="2:74" s="46" customFormat="1" ht="24" x14ac:dyDescent="0.2">
      <c r="B25" s="44" t="s">
        <v>4048</v>
      </c>
      <c r="C25" s="45" t="s">
        <v>4017</v>
      </c>
      <c r="D25" s="45" t="s">
        <v>4018</v>
      </c>
      <c r="E25" s="45" t="s">
        <v>4029</v>
      </c>
      <c r="F25" s="45" t="s">
        <v>4030</v>
      </c>
      <c r="G25" s="45" t="s">
        <v>4019</v>
      </c>
      <c r="H25" s="45" t="s">
        <v>4020</v>
      </c>
      <c r="P25" s="44" t="s">
        <v>4048</v>
      </c>
      <c r="Q25" s="45" t="s">
        <v>20</v>
      </c>
      <c r="R25" s="45" t="s">
        <v>52</v>
      </c>
      <c r="S25" s="45" t="s">
        <v>4001</v>
      </c>
      <c r="T25" s="45" t="s">
        <v>310</v>
      </c>
      <c r="U25" s="45" t="s">
        <v>356</v>
      </c>
      <c r="V25" s="45" t="s">
        <v>488</v>
      </c>
      <c r="W25" s="45" t="s">
        <v>279</v>
      </c>
      <c r="X25" s="45" t="s">
        <v>67</v>
      </c>
      <c r="Y25" s="45" t="s">
        <v>3999</v>
      </c>
      <c r="Z25" s="45"/>
      <c r="AA25" s="45"/>
      <c r="AB25" s="45"/>
      <c r="AC25" s="45"/>
      <c r="AD25" s="45"/>
      <c r="AE25" s="45"/>
      <c r="AF25" s="45"/>
      <c r="AG25" s="45"/>
      <c r="AH25" s="45"/>
      <c r="AI25" s="45"/>
      <c r="AJ25" s="44" t="s">
        <v>4048</v>
      </c>
      <c r="AK25" s="45" t="s">
        <v>4009</v>
      </c>
      <c r="AL25" s="45" t="s">
        <v>15</v>
      </c>
      <c r="AM25" s="45" t="s">
        <v>88</v>
      </c>
      <c r="AN25" s="45" t="s">
        <v>71</v>
      </c>
      <c r="AO25" s="45" t="s">
        <v>1623</v>
      </c>
      <c r="AP25" s="45" t="s">
        <v>4010</v>
      </c>
      <c r="AQ25" s="45" t="s">
        <v>4057</v>
      </c>
      <c r="AR25" s="45" t="s">
        <v>4012</v>
      </c>
      <c r="AS25" s="45" t="s">
        <v>4011</v>
      </c>
      <c r="AT25" s="45" t="s">
        <v>4058</v>
      </c>
      <c r="AU25" s="45" t="s">
        <v>4059</v>
      </c>
      <c r="AV25" s="45" t="s">
        <v>8</v>
      </c>
      <c r="AW25"/>
      <c r="AX25"/>
      <c r="AY25"/>
      <c r="AZ25"/>
      <c r="BA25"/>
      <c r="BB25"/>
      <c r="BC25" s="47"/>
      <c r="BD25" s="45"/>
      <c r="BE25" s="45"/>
      <c r="BF25" s="45"/>
      <c r="BG25" s="45"/>
      <c r="BH25" s="45"/>
      <c r="BI25" s="45"/>
      <c r="BJ25" s="45"/>
      <c r="BK25" s="45"/>
      <c r="BL25" s="45"/>
      <c r="BM25" s="45"/>
      <c r="BN25" s="45"/>
      <c r="BO25" s="45"/>
      <c r="BP25" s="45"/>
      <c r="BQ25" s="45"/>
      <c r="BR25" s="45"/>
      <c r="BS25" s="45"/>
      <c r="BT25" s="45"/>
      <c r="BU25" s="45"/>
      <c r="BV25" s="45"/>
    </row>
    <row r="26" spans="2:74" ht="14.25" x14ac:dyDescent="0.2">
      <c r="B26" s="9" t="s">
        <v>2557</v>
      </c>
      <c r="C26" s="19"/>
      <c r="D26" s="19"/>
      <c r="E26" s="19">
        <v>54</v>
      </c>
      <c r="F26" s="19"/>
      <c r="G26" s="19"/>
      <c r="H26" s="19"/>
      <c r="P26" s="9" t="s">
        <v>2009</v>
      </c>
      <c r="Q26" s="19">
        <v>5.8460000000000001</v>
      </c>
      <c r="R26" s="19"/>
      <c r="S26" s="19"/>
      <c r="T26" s="19"/>
      <c r="U26" s="19"/>
      <c r="V26" s="19"/>
      <c r="W26" s="19"/>
      <c r="X26" s="19"/>
      <c r="Y26" s="19"/>
      <c r="Z26"/>
      <c r="AA26"/>
      <c r="AB26"/>
      <c r="AC26"/>
      <c r="AD26"/>
      <c r="AE26"/>
      <c r="AF26"/>
      <c r="AG26"/>
      <c r="AH26"/>
      <c r="AI26"/>
      <c r="AJ26" s="9" t="s">
        <v>2009</v>
      </c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>
        <v>5.8460000000000001</v>
      </c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</row>
    <row r="27" spans="2:74" ht="14.25" x14ac:dyDescent="0.2">
      <c r="B27" s="9" t="s">
        <v>2558</v>
      </c>
      <c r="C27" s="19"/>
      <c r="D27" s="19"/>
      <c r="E27" s="19"/>
      <c r="F27" s="19"/>
      <c r="G27" s="19"/>
      <c r="H27" s="19">
        <v>15.6</v>
      </c>
      <c r="P27" s="9" t="s">
        <v>2010</v>
      </c>
      <c r="Q27" s="19"/>
      <c r="R27" s="19"/>
      <c r="S27" s="19"/>
      <c r="T27" s="19"/>
      <c r="U27" s="19"/>
      <c r="V27" s="19">
        <v>15</v>
      </c>
      <c r="W27" s="19"/>
      <c r="X27" s="19"/>
      <c r="Y27" s="19"/>
      <c r="Z27"/>
      <c r="AA27"/>
      <c r="AB27"/>
      <c r="AC27"/>
      <c r="AD27"/>
      <c r="AE27"/>
      <c r="AF27"/>
      <c r="AG27"/>
      <c r="AH27"/>
      <c r="AI27"/>
      <c r="AJ27" s="9" t="s">
        <v>2010</v>
      </c>
      <c r="AK27" s="19"/>
      <c r="AL27" s="19"/>
      <c r="AM27" s="19"/>
      <c r="AN27" s="19"/>
      <c r="AO27" s="19">
        <v>15</v>
      </c>
      <c r="AP27" s="19"/>
      <c r="AQ27" s="19"/>
      <c r="AR27" s="19"/>
      <c r="AS27" s="19"/>
      <c r="AT27" s="19"/>
      <c r="AU27" s="19"/>
      <c r="AV27" s="19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</row>
    <row r="28" spans="2:74" ht="14.25" x14ac:dyDescent="0.2">
      <c r="B28" s="9" t="s">
        <v>2559</v>
      </c>
      <c r="C28" s="19"/>
      <c r="D28" s="19"/>
      <c r="E28" s="19"/>
      <c r="F28" s="19">
        <v>35</v>
      </c>
      <c r="G28" s="19"/>
      <c r="H28" s="19"/>
      <c r="P28" s="9" t="s">
        <v>2011</v>
      </c>
      <c r="Q28" s="19">
        <v>58</v>
      </c>
      <c r="R28" s="19"/>
      <c r="S28" s="19"/>
      <c r="T28" s="19"/>
      <c r="U28" s="19"/>
      <c r="V28" s="19"/>
      <c r="W28" s="19"/>
      <c r="X28" s="19"/>
      <c r="Y28" s="19"/>
      <c r="Z28"/>
      <c r="AA28"/>
      <c r="AB28"/>
      <c r="AC28"/>
      <c r="AD28"/>
      <c r="AE28"/>
      <c r="AF28"/>
      <c r="AG28"/>
      <c r="AH28"/>
      <c r="AI28"/>
      <c r="AJ28" s="9" t="s">
        <v>2011</v>
      </c>
      <c r="AK28" s="19"/>
      <c r="AL28" s="19">
        <v>58</v>
      </c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</row>
    <row r="29" spans="2:74" ht="14.25" x14ac:dyDescent="0.2">
      <c r="B29" s="9" t="s">
        <v>2560</v>
      </c>
      <c r="C29" s="19"/>
      <c r="D29" s="19"/>
      <c r="E29" s="19"/>
      <c r="F29" s="19"/>
      <c r="G29" s="19"/>
      <c r="H29" s="19">
        <v>188</v>
      </c>
      <c r="P29" s="9" t="s">
        <v>2012</v>
      </c>
      <c r="Q29" s="19"/>
      <c r="R29" s="19"/>
      <c r="S29" s="19"/>
      <c r="T29" s="19"/>
      <c r="U29" s="19"/>
      <c r="V29" s="19">
        <v>48</v>
      </c>
      <c r="W29" s="19"/>
      <c r="X29" s="19"/>
      <c r="Y29" s="19"/>
      <c r="Z29"/>
      <c r="AA29"/>
      <c r="AB29"/>
      <c r="AC29"/>
      <c r="AD29"/>
      <c r="AE29"/>
      <c r="AF29"/>
      <c r="AG29"/>
      <c r="AH29"/>
      <c r="AI29"/>
      <c r="AJ29" s="9" t="s">
        <v>2012</v>
      </c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>
        <v>48</v>
      </c>
      <c r="AV29" s="1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</row>
    <row r="30" spans="2:74" ht="14.25" x14ac:dyDescent="0.2">
      <c r="B30" s="9" t="s">
        <v>2561</v>
      </c>
      <c r="C30" s="19">
        <v>27.5</v>
      </c>
      <c r="D30" s="19"/>
      <c r="E30" s="19"/>
      <c r="F30" s="19"/>
      <c r="G30" s="19"/>
      <c r="H30" s="19"/>
      <c r="P30" s="9" t="s">
        <v>2013</v>
      </c>
      <c r="Q30" s="19"/>
      <c r="R30" s="19"/>
      <c r="S30" s="19"/>
      <c r="T30" s="19"/>
      <c r="U30" s="19"/>
      <c r="V30" s="19"/>
      <c r="W30" s="19">
        <v>54</v>
      </c>
      <c r="X30" s="19"/>
      <c r="Y30" s="19"/>
      <c r="Z30"/>
      <c r="AA30"/>
      <c r="AB30"/>
      <c r="AC30"/>
      <c r="AD30"/>
      <c r="AE30"/>
      <c r="AF30"/>
      <c r="AG30"/>
      <c r="AH30"/>
      <c r="AI30"/>
      <c r="AJ30" s="9" t="s">
        <v>2013</v>
      </c>
      <c r="AK30" s="19"/>
      <c r="AL30" s="19">
        <v>54</v>
      </c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</row>
    <row r="31" spans="2:74" ht="14.25" x14ac:dyDescent="0.2">
      <c r="B31" s="9" t="s">
        <v>2562</v>
      </c>
      <c r="C31" s="19"/>
      <c r="D31" s="19"/>
      <c r="E31" s="19"/>
      <c r="F31" s="19">
        <v>140</v>
      </c>
      <c r="G31" s="19"/>
      <c r="H31" s="19"/>
      <c r="P31" s="9" t="s">
        <v>2014</v>
      </c>
      <c r="Q31" s="19">
        <v>41.731000000000002</v>
      </c>
      <c r="R31" s="19"/>
      <c r="S31" s="19"/>
      <c r="T31" s="19"/>
      <c r="U31" s="19"/>
      <c r="V31" s="19"/>
      <c r="W31" s="19"/>
      <c r="X31" s="19"/>
      <c r="Y31" s="19"/>
      <c r="Z31"/>
      <c r="AA31"/>
      <c r="AB31"/>
      <c r="AC31"/>
      <c r="AD31"/>
      <c r="AE31"/>
      <c r="AF31"/>
      <c r="AG31"/>
      <c r="AH31"/>
      <c r="AI31"/>
      <c r="AJ31" s="9" t="s">
        <v>2014</v>
      </c>
      <c r="AK31" s="19"/>
      <c r="AL31" s="19"/>
      <c r="AM31" s="19"/>
      <c r="AN31" s="19"/>
      <c r="AO31" s="19">
        <v>41.731000000000002</v>
      </c>
      <c r="AP31" s="19"/>
      <c r="AQ31" s="19"/>
      <c r="AR31" s="19"/>
      <c r="AS31" s="19"/>
      <c r="AT31" s="19"/>
      <c r="AU31" s="19"/>
      <c r="AV31" s="19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</row>
    <row r="32" spans="2:74" ht="14.25" x14ac:dyDescent="0.2">
      <c r="B32" s="9" t="s">
        <v>2563</v>
      </c>
      <c r="C32" s="19"/>
      <c r="D32" s="19"/>
      <c r="E32" s="19">
        <v>69.871969144538426</v>
      </c>
      <c r="F32" s="19"/>
      <c r="G32" s="19"/>
      <c r="H32" s="19"/>
      <c r="P32" s="9" t="s">
        <v>2015</v>
      </c>
      <c r="Q32" s="19"/>
      <c r="R32" s="19">
        <v>184.20791865378314</v>
      </c>
      <c r="S32" s="19"/>
      <c r="T32" s="19"/>
      <c r="U32" s="19"/>
      <c r="V32" s="19"/>
      <c r="W32" s="19"/>
      <c r="X32" s="19"/>
      <c r="Y32" s="19"/>
      <c r="Z32"/>
      <c r="AA32"/>
      <c r="AB32"/>
      <c r="AC32"/>
      <c r="AD32"/>
      <c r="AE32"/>
      <c r="AF32"/>
      <c r="AG32"/>
      <c r="AH32"/>
      <c r="AI32"/>
      <c r="AJ32" s="9" t="s">
        <v>2015</v>
      </c>
      <c r="AK32" s="19"/>
      <c r="AL32" s="19"/>
      <c r="AM32" s="19"/>
      <c r="AN32" s="19"/>
      <c r="AO32" s="19"/>
      <c r="AP32" s="19">
        <v>184.20791865378314</v>
      </c>
      <c r="AQ32" s="19"/>
      <c r="AR32" s="19"/>
      <c r="AS32" s="19"/>
      <c r="AT32" s="19"/>
      <c r="AU32" s="19"/>
      <c r="AV32" s="19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</row>
    <row r="33" spans="2:74" ht="14.25" x14ac:dyDescent="0.2">
      <c r="B33" s="9" t="s">
        <v>2564</v>
      </c>
      <c r="C33" s="19"/>
      <c r="D33" s="19">
        <v>45</v>
      </c>
      <c r="E33" s="19"/>
      <c r="F33" s="19"/>
      <c r="G33" s="19"/>
      <c r="H33" s="19"/>
      <c r="P33" s="9" t="s">
        <v>2016</v>
      </c>
      <c r="Q33" s="19">
        <v>12</v>
      </c>
      <c r="R33" s="19"/>
      <c r="S33" s="19"/>
      <c r="T33" s="19"/>
      <c r="U33" s="19"/>
      <c r="V33" s="19"/>
      <c r="W33" s="19"/>
      <c r="X33" s="19"/>
      <c r="Y33" s="19"/>
      <c r="Z33"/>
      <c r="AA33"/>
      <c r="AB33"/>
      <c r="AC33"/>
      <c r="AD33"/>
      <c r="AE33"/>
      <c r="AF33"/>
      <c r="AG33"/>
      <c r="AH33"/>
      <c r="AI33"/>
      <c r="AJ33" s="9" t="s">
        <v>2016</v>
      </c>
      <c r="AK33" s="19"/>
      <c r="AL33" s="19"/>
      <c r="AM33" s="19"/>
      <c r="AN33" s="19"/>
      <c r="AO33" s="19"/>
      <c r="AP33" s="19"/>
      <c r="AQ33" s="19">
        <v>12</v>
      </c>
      <c r="AR33" s="19"/>
      <c r="AS33" s="19"/>
      <c r="AT33" s="19"/>
      <c r="AU33" s="19"/>
      <c r="AV33" s="19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</row>
    <row r="34" spans="2:74" ht="14.25" x14ac:dyDescent="0.2">
      <c r="B34" s="9" t="s">
        <v>2565</v>
      </c>
      <c r="C34" s="19"/>
      <c r="D34" s="19"/>
      <c r="E34" s="19"/>
      <c r="F34" s="19"/>
      <c r="G34" s="19">
        <v>95</v>
      </c>
      <c r="H34" s="19"/>
      <c r="P34" s="9" t="s">
        <v>2017</v>
      </c>
      <c r="Q34" s="19"/>
      <c r="R34" s="19"/>
      <c r="S34" s="19">
        <v>44</v>
      </c>
      <c r="T34" s="19"/>
      <c r="U34" s="19"/>
      <c r="V34" s="19"/>
      <c r="W34" s="19"/>
      <c r="X34" s="19"/>
      <c r="Y34" s="19"/>
      <c r="Z34"/>
      <c r="AA34"/>
      <c r="AB34"/>
      <c r="AC34"/>
      <c r="AD34"/>
      <c r="AE34"/>
      <c r="AF34"/>
      <c r="AG34"/>
      <c r="AH34"/>
      <c r="AI34"/>
      <c r="AJ34" s="9" t="s">
        <v>2017</v>
      </c>
      <c r="AK34" s="19"/>
      <c r="AL34" s="19"/>
      <c r="AM34" s="19"/>
      <c r="AN34" s="19"/>
      <c r="AO34" s="19"/>
      <c r="AP34" s="19">
        <v>44</v>
      </c>
      <c r="AQ34" s="19"/>
      <c r="AR34" s="19"/>
      <c r="AS34" s="19"/>
      <c r="AT34" s="19"/>
      <c r="AU34" s="19"/>
      <c r="AV34" s="19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</row>
    <row r="35" spans="2:74" ht="14.25" x14ac:dyDescent="0.2">
      <c r="B35" s="9" t="s">
        <v>2566</v>
      </c>
      <c r="C35" s="19"/>
      <c r="D35" s="19"/>
      <c r="E35" s="19"/>
      <c r="F35" s="19"/>
      <c r="G35" s="19"/>
      <c r="H35" s="19">
        <v>158.08599674240855</v>
      </c>
      <c r="P35" s="9" t="s">
        <v>2018</v>
      </c>
      <c r="Q35" s="19"/>
      <c r="R35" s="19"/>
      <c r="S35" s="19"/>
      <c r="T35" s="19">
        <v>12.227430201752599</v>
      </c>
      <c r="U35" s="19"/>
      <c r="V35" s="19"/>
      <c r="W35" s="19"/>
      <c r="X35" s="19"/>
      <c r="Y35" s="19"/>
      <c r="Z35"/>
      <c r="AA35"/>
      <c r="AB35"/>
      <c r="AC35"/>
      <c r="AD35"/>
      <c r="AE35"/>
      <c r="AF35"/>
      <c r="AG35"/>
      <c r="AH35"/>
      <c r="AI35"/>
      <c r="AJ35" s="9" t="s">
        <v>2018</v>
      </c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>
        <v>12.227430201752599</v>
      </c>
      <c r="AV35" s="19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</row>
    <row r="36" spans="2:74" ht="14.25" x14ac:dyDescent="0.2">
      <c r="B36" s="9" t="s">
        <v>2567</v>
      </c>
      <c r="C36" s="19"/>
      <c r="D36" s="19"/>
      <c r="E36" s="19"/>
      <c r="F36" s="19"/>
      <c r="G36" s="19"/>
      <c r="H36" s="19">
        <v>63.807047488395099</v>
      </c>
      <c r="P36" s="9" t="s">
        <v>2019</v>
      </c>
      <c r="Q36" s="19"/>
      <c r="R36" s="19"/>
      <c r="S36" s="19"/>
      <c r="T36" s="19"/>
      <c r="U36" s="19"/>
      <c r="V36" s="19"/>
      <c r="W36" s="19"/>
      <c r="X36" s="19">
        <v>65.616131023916552</v>
      </c>
      <c r="Y36" s="19"/>
      <c r="Z36"/>
      <c r="AA36"/>
      <c r="AB36"/>
      <c r="AC36"/>
      <c r="AD36"/>
      <c r="AE36"/>
      <c r="AF36"/>
      <c r="AG36"/>
      <c r="AH36"/>
      <c r="AI36"/>
      <c r="AJ36" s="9" t="s">
        <v>2019</v>
      </c>
      <c r="AK36" s="19"/>
      <c r="AL36" s="19"/>
      <c r="AM36" s="19"/>
      <c r="AN36" s="19"/>
      <c r="AO36" s="19"/>
      <c r="AP36" s="19">
        <v>65.616131023916552</v>
      </c>
      <c r="AQ36" s="19"/>
      <c r="AR36" s="19"/>
      <c r="AS36" s="19"/>
      <c r="AT36" s="19"/>
      <c r="AU36" s="19"/>
      <c r="AV36" s="19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</row>
    <row r="37" spans="2:74" ht="14.25" x14ac:dyDescent="0.2">
      <c r="B37" s="9" t="s">
        <v>2568</v>
      </c>
      <c r="C37" s="19"/>
      <c r="D37" s="19"/>
      <c r="E37" s="19"/>
      <c r="F37" s="19"/>
      <c r="G37" s="19">
        <v>38</v>
      </c>
      <c r="H37" s="19"/>
      <c r="P37" s="9" t="s">
        <v>2020</v>
      </c>
      <c r="Q37" s="19"/>
      <c r="R37" s="19"/>
      <c r="S37" s="19"/>
      <c r="T37" s="19"/>
      <c r="U37" s="19"/>
      <c r="V37" s="19"/>
      <c r="W37" s="19">
        <v>14</v>
      </c>
      <c r="X37" s="19"/>
      <c r="Y37" s="19"/>
      <c r="Z37"/>
      <c r="AA37"/>
      <c r="AB37"/>
      <c r="AC37"/>
      <c r="AD37"/>
      <c r="AE37"/>
      <c r="AF37"/>
      <c r="AG37"/>
      <c r="AH37"/>
      <c r="AI37"/>
      <c r="AJ37" s="9" t="s">
        <v>2020</v>
      </c>
      <c r="AK37" s="19"/>
      <c r="AL37" s="19"/>
      <c r="AM37" s="19"/>
      <c r="AN37" s="19"/>
      <c r="AO37" s="19">
        <v>14</v>
      </c>
      <c r="AP37" s="19"/>
      <c r="AQ37" s="19"/>
      <c r="AR37" s="19"/>
      <c r="AS37" s="19"/>
      <c r="AT37" s="19"/>
      <c r="AU37" s="19"/>
      <c r="AV37" s="19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</row>
    <row r="38" spans="2:74" ht="14.25" x14ac:dyDescent="0.2">
      <c r="B38" s="9" t="s">
        <v>2569</v>
      </c>
      <c r="C38" s="19"/>
      <c r="D38" s="19"/>
      <c r="E38" s="19">
        <v>90</v>
      </c>
      <c r="F38" s="19"/>
      <c r="G38" s="19"/>
      <c r="H38" s="19"/>
      <c r="P38" s="9" t="s">
        <v>2021</v>
      </c>
      <c r="Q38" s="19">
        <v>13.338129598894485</v>
      </c>
      <c r="R38" s="19"/>
      <c r="S38" s="19"/>
      <c r="T38" s="19"/>
      <c r="U38" s="19"/>
      <c r="V38" s="19"/>
      <c r="W38" s="19"/>
      <c r="X38" s="19"/>
      <c r="Y38" s="19"/>
      <c r="Z38"/>
      <c r="AA38"/>
      <c r="AB38"/>
      <c r="AC38"/>
      <c r="AD38"/>
      <c r="AE38"/>
      <c r="AF38"/>
      <c r="AG38"/>
      <c r="AH38"/>
      <c r="AI38"/>
      <c r="AJ38" s="9" t="s">
        <v>2021</v>
      </c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>
        <v>13.338129598894485</v>
      </c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</row>
    <row r="39" spans="2:74" ht="14.25" x14ac:dyDescent="0.2">
      <c r="B39" s="9" t="s">
        <v>2570</v>
      </c>
      <c r="C39" s="19"/>
      <c r="D39" s="19"/>
      <c r="E39" s="19"/>
      <c r="F39" s="19"/>
      <c r="G39" s="19"/>
      <c r="H39" s="19">
        <v>45.393934235537785</v>
      </c>
      <c r="P39" s="9" t="s">
        <v>2022</v>
      </c>
      <c r="Q39" s="19">
        <v>49</v>
      </c>
      <c r="R39" s="19"/>
      <c r="S39" s="19"/>
      <c r="T39" s="19"/>
      <c r="U39" s="19"/>
      <c r="V39" s="19"/>
      <c r="W39" s="19"/>
      <c r="X39" s="19"/>
      <c r="Y39" s="19"/>
      <c r="Z39"/>
      <c r="AA39"/>
      <c r="AB39"/>
      <c r="AC39"/>
      <c r="AD39"/>
      <c r="AE39"/>
      <c r="AF39"/>
      <c r="AG39"/>
      <c r="AH39"/>
      <c r="AI39"/>
      <c r="AJ39" s="9" t="s">
        <v>2022</v>
      </c>
      <c r="AK39" s="19"/>
      <c r="AL39" s="19">
        <v>49</v>
      </c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</row>
    <row r="40" spans="2:74" ht="14.25" x14ac:dyDescent="0.2">
      <c r="B40" s="9" t="s">
        <v>2571</v>
      </c>
      <c r="C40" s="19"/>
      <c r="D40" s="19"/>
      <c r="E40" s="19"/>
      <c r="F40" s="19">
        <v>33.099743713412963</v>
      </c>
      <c r="G40" s="19"/>
      <c r="H40" s="19"/>
      <c r="P40" s="9" t="s">
        <v>2023</v>
      </c>
      <c r="Q40" s="19"/>
      <c r="R40" s="19"/>
      <c r="S40" s="19"/>
      <c r="T40" s="19"/>
      <c r="U40" s="19"/>
      <c r="V40" s="19"/>
      <c r="W40" s="19">
        <v>85</v>
      </c>
      <c r="X40" s="19"/>
      <c r="Y40" s="19"/>
      <c r="Z40"/>
      <c r="AA40"/>
      <c r="AB40"/>
      <c r="AC40"/>
      <c r="AD40"/>
      <c r="AE40"/>
      <c r="AF40"/>
      <c r="AG40"/>
      <c r="AH40"/>
      <c r="AI40"/>
      <c r="AJ40" s="9" t="s">
        <v>2023</v>
      </c>
      <c r="AK40" s="19"/>
      <c r="AL40" s="19">
        <v>85</v>
      </c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</row>
    <row r="41" spans="2:74" ht="14.25" x14ac:dyDescent="0.2">
      <c r="B41" s="9" t="s">
        <v>2572</v>
      </c>
      <c r="C41" s="19"/>
      <c r="D41" s="19"/>
      <c r="E41" s="19">
        <v>4.2850000000000001</v>
      </c>
      <c r="F41" s="19"/>
      <c r="G41" s="19"/>
      <c r="H41" s="19"/>
      <c r="P41" s="9" t="s">
        <v>2024</v>
      </c>
      <c r="Q41" s="19"/>
      <c r="R41" s="19"/>
      <c r="S41" s="19"/>
      <c r="T41" s="19"/>
      <c r="U41" s="19"/>
      <c r="V41" s="19"/>
      <c r="W41" s="19">
        <v>75</v>
      </c>
      <c r="X41" s="19"/>
      <c r="Y41" s="19"/>
      <c r="Z41"/>
      <c r="AA41"/>
      <c r="AB41"/>
      <c r="AC41"/>
      <c r="AD41"/>
      <c r="AE41"/>
      <c r="AF41"/>
      <c r="AG41"/>
      <c r="AH41"/>
      <c r="AI41"/>
      <c r="AJ41" s="9" t="s">
        <v>2024</v>
      </c>
      <c r="AK41" s="19"/>
      <c r="AL41" s="19">
        <v>75</v>
      </c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</row>
    <row r="42" spans="2:74" ht="14.25" x14ac:dyDescent="0.2">
      <c r="B42" s="9" t="s">
        <v>2573</v>
      </c>
      <c r="C42" s="19"/>
      <c r="D42" s="19"/>
      <c r="E42" s="19"/>
      <c r="F42" s="19"/>
      <c r="G42" s="19"/>
      <c r="H42" s="19">
        <v>6</v>
      </c>
      <c r="P42" s="9" t="s">
        <v>2025</v>
      </c>
      <c r="Q42" s="19"/>
      <c r="R42" s="19">
        <v>107</v>
      </c>
      <c r="S42" s="19"/>
      <c r="T42" s="19"/>
      <c r="U42" s="19"/>
      <c r="V42" s="19"/>
      <c r="W42" s="19"/>
      <c r="X42" s="19"/>
      <c r="Y42" s="19"/>
      <c r="Z42"/>
      <c r="AA42"/>
      <c r="AB42"/>
      <c r="AC42"/>
      <c r="AD42"/>
      <c r="AE42"/>
      <c r="AF42"/>
      <c r="AG42"/>
      <c r="AH42"/>
      <c r="AI42"/>
      <c r="AJ42" s="9" t="s">
        <v>2025</v>
      </c>
      <c r="AK42" s="19"/>
      <c r="AL42" s="19"/>
      <c r="AM42" s="19"/>
      <c r="AN42" s="19"/>
      <c r="AO42" s="19">
        <v>107</v>
      </c>
      <c r="AP42" s="19"/>
      <c r="AQ42" s="19"/>
      <c r="AR42" s="19"/>
      <c r="AS42" s="19"/>
      <c r="AT42" s="19"/>
      <c r="AU42" s="19"/>
      <c r="AV42" s="19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</row>
    <row r="43" spans="2:74" ht="14.25" x14ac:dyDescent="0.2">
      <c r="B43" s="9" t="s">
        <v>2574</v>
      </c>
      <c r="C43" s="19"/>
      <c r="D43" s="19"/>
      <c r="E43" s="19"/>
      <c r="F43" s="19">
        <v>22.438012440857985</v>
      </c>
      <c r="G43" s="19"/>
      <c r="H43" s="19"/>
      <c r="P43" s="9" t="s">
        <v>2026</v>
      </c>
      <c r="Q43" s="19"/>
      <c r="R43" s="19"/>
      <c r="S43" s="19"/>
      <c r="T43" s="19"/>
      <c r="U43" s="19"/>
      <c r="V43" s="19"/>
      <c r="W43" s="19"/>
      <c r="X43" s="19"/>
      <c r="Y43" s="19">
        <v>45</v>
      </c>
      <c r="Z43"/>
      <c r="AA43"/>
      <c r="AB43"/>
      <c r="AC43"/>
      <c r="AD43"/>
      <c r="AE43"/>
      <c r="AF43"/>
      <c r="AG43"/>
      <c r="AH43"/>
      <c r="AI43"/>
      <c r="AJ43" s="9" t="s">
        <v>2026</v>
      </c>
      <c r="AK43" s="19"/>
      <c r="AL43" s="19"/>
      <c r="AM43" s="19"/>
      <c r="AN43" s="19"/>
      <c r="AO43" s="19"/>
      <c r="AP43" s="19"/>
      <c r="AQ43" s="19"/>
      <c r="AR43" s="19">
        <v>45</v>
      </c>
      <c r="AS43" s="19"/>
      <c r="AT43" s="19"/>
      <c r="AU43" s="19"/>
      <c r="AV43" s="19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</row>
    <row r="44" spans="2:74" ht="14.25" x14ac:dyDescent="0.2">
      <c r="B44" s="9" t="s">
        <v>2575</v>
      </c>
      <c r="C44" s="19"/>
      <c r="D44" s="19"/>
      <c r="E44" s="19"/>
      <c r="F44" s="19"/>
      <c r="G44" s="19">
        <v>90</v>
      </c>
      <c r="H44" s="19"/>
      <c r="P44" s="9" t="s">
        <v>2027</v>
      </c>
      <c r="Q44" s="19"/>
      <c r="R44" s="19">
        <v>9.7943541780934122</v>
      </c>
      <c r="S44" s="19"/>
      <c r="T44" s="19"/>
      <c r="U44" s="19"/>
      <c r="V44" s="19"/>
      <c r="W44" s="19"/>
      <c r="X44" s="19"/>
      <c r="Y44" s="19"/>
      <c r="Z44"/>
      <c r="AA44"/>
      <c r="AB44"/>
      <c r="AC44"/>
      <c r="AD44"/>
      <c r="AE44"/>
      <c r="AF44"/>
      <c r="AG44"/>
      <c r="AH44"/>
      <c r="AI44"/>
      <c r="AJ44" s="9" t="s">
        <v>2027</v>
      </c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>
        <v>9.7943541780934122</v>
      </c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</row>
    <row r="45" spans="2:74" ht="14.25" x14ac:dyDescent="0.2">
      <c r="B45" s="9" t="s">
        <v>2576</v>
      </c>
      <c r="C45" s="19"/>
      <c r="D45" s="19"/>
      <c r="E45" s="19"/>
      <c r="F45" s="19"/>
      <c r="G45" s="19"/>
      <c r="H45" s="19">
        <v>150</v>
      </c>
      <c r="P45" s="9" t="s">
        <v>2028</v>
      </c>
      <c r="Q45" s="19"/>
      <c r="R45" s="19">
        <v>50</v>
      </c>
      <c r="S45" s="19"/>
      <c r="T45" s="19"/>
      <c r="U45" s="19"/>
      <c r="V45" s="19"/>
      <c r="W45" s="19"/>
      <c r="X45" s="19"/>
      <c r="Y45" s="19"/>
      <c r="Z45"/>
      <c r="AA45"/>
      <c r="AB45"/>
      <c r="AC45"/>
      <c r="AD45"/>
      <c r="AE45"/>
      <c r="AF45"/>
      <c r="AG45"/>
      <c r="AH45"/>
      <c r="AI45"/>
      <c r="AJ45" s="9" t="s">
        <v>2028</v>
      </c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>
        <v>50</v>
      </c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</row>
    <row r="46" spans="2:74" ht="14.25" x14ac:dyDescent="0.2">
      <c r="B46" s="9" t="s">
        <v>2577</v>
      </c>
      <c r="C46" s="19"/>
      <c r="D46" s="19"/>
      <c r="E46" s="19"/>
      <c r="F46" s="19"/>
      <c r="G46" s="19"/>
      <c r="H46" s="19">
        <v>132.58825533234264</v>
      </c>
      <c r="P46" s="9" t="s">
        <v>2029</v>
      </c>
      <c r="Q46" s="19"/>
      <c r="R46" s="19">
        <v>13.5</v>
      </c>
      <c r="S46" s="19"/>
      <c r="T46" s="19"/>
      <c r="U46" s="19"/>
      <c r="V46" s="19"/>
      <c r="W46" s="19"/>
      <c r="X46" s="19"/>
      <c r="Y46" s="19"/>
      <c r="Z46"/>
      <c r="AA46"/>
      <c r="AB46"/>
      <c r="AC46"/>
      <c r="AD46"/>
      <c r="AE46"/>
      <c r="AF46"/>
      <c r="AG46"/>
      <c r="AH46"/>
      <c r="AI46"/>
      <c r="AJ46" s="9" t="s">
        <v>2029</v>
      </c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>
        <v>13.5</v>
      </c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</row>
    <row r="47" spans="2:74" ht="14.25" x14ac:dyDescent="0.2">
      <c r="B47" s="9" t="s">
        <v>2578</v>
      </c>
      <c r="C47" s="19"/>
      <c r="D47" s="19">
        <v>45</v>
      </c>
      <c r="E47" s="19"/>
      <c r="F47" s="19"/>
      <c r="G47" s="19"/>
      <c r="H47" s="19"/>
      <c r="P47" s="9" t="s">
        <v>2030</v>
      </c>
      <c r="Q47" s="19">
        <v>96</v>
      </c>
      <c r="R47" s="19"/>
      <c r="S47" s="19"/>
      <c r="T47" s="19"/>
      <c r="U47" s="19"/>
      <c r="V47" s="19"/>
      <c r="W47" s="19"/>
      <c r="X47" s="19"/>
      <c r="Y47" s="19"/>
      <c r="Z47"/>
      <c r="AA47"/>
      <c r="AB47"/>
      <c r="AC47"/>
      <c r="AD47"/>
      <c r="AE47"/>
      <c r="AF47"/>
      <c r="AG47"/>
      <c r="AH47"/>
      <c r="AI47"/>
      <c r="AJ47" s="9" t="s">
        <v>2030</v>
      </c>
      <c r="AK47" s="19"/>
      <c r="AL47" s="19">
        <v>96</v>
      </c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</row>
    <row r="48" spans="2:74" ht="14.25" x14ac:dyDescent="0.2">
      <c r="B48" s="9" t="s">
        <v>2579</v>
      </c>
      <c r="C48" s="19"/>
      <c r="D48" s="19"/>
      <c r="E48" s="19"/>
      <c r="F48" s="19">
        <v>50</v>
      </c>
      <c r="G48" s="19"/>
      <c r="H48" s="19"/>
      <c r="P48" s="9" t="s">
        <v>2031</v>
      </c>
      <c r="Q48" s="19"/>
      <c r="R48" s="19">
        <v>17.807916687442567</v>
      </c>
      <c r="S48" s="19"/>
      <c r="T48" s="19"/>
      <c r="U48" s="19"/>
      <c r="V48" s="19"/>
      <c r="W48" s="19"/>
      <c r="X48" s="19"/>
      <c r="Y48" s="19"/>
      <c r="Z48"/>
      <c r="AA48"/>
      <c r="AB48"/>
      <c r="AC48"/>
      <c r="AD48"/>
      <c r="AE48"/>
      <c r="AF48"/>
      <c r="AG48"/>
      <c r="AH48"/>
      <c r="AI48"/>
      <c r="AJ48" s="9" t="s">
        <v>2031</v>
      </c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>
        <v>17.807916687442567</v>
      </c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</row>
    <row r="49" spans="2:74" ht="14.25" x14ac:dyDescent="0.2">
      <c r="B49" s="9" t="s">
        <v>2580</v>
      </c>
      <c r="C49" s="19"/>
      <c r="D49" s="19"/>
      <c r="E49" s="19"/>
      <c r="F49" s="19"/>
      <c r="G49" s="19"/>
      <c r="H49" s="19">
        <v>300</v>
      </c>
      <c r="P49" s="9" t="s">
        <v>2032</v>
      </c>
      <c r="Q49" s="19"/>
      <c r="R49" s="19"/>
      <c r="S49" s="19">
        <v>75</v>
      </c>
      <c r="T49" s="19"/>
      <c r="U49" s="19"/>
      <c r="V49" s="19"/>
      <c r="W49" s="19"/>
      <c r="X49" s="19"/>
      <c r="Y49" s="19"/>
      <c r="Z49"/>
      <c r="AA49"/>
      <c r="AB49"/>
      <c r="AC49"/>
      <c r="AD49"/>
      <c r="AE49"/>
      <c r="AF49"/>
      <c r="AG49"/>
      <c r="AH49"/>
      <c r="AI49"/>
      <c r="AJ49" s="9" t="s">
        <v>2032</v>
      </c>
      <c r="AK49" s="19"/>
      <c r="AL49" s="19">
        <v>75</v>
      </c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</row>
    <row r="50" spans="2:74" ht="14.25" x14ac:dyDescent="0.2">
      <c r="B50" s="9" t="s">
        <v>2581</v>
      </c>
      <c r="C50" s="19"/>
      <c r="D50" s="19"/>
      <c r="E50" s="19"/>
      <c r="F50" s="19">
        <v>104.03078495306885</v>
      </c>
      <c r="G50" s="19"/>
      <c r="H50" s="19"/>
      <c r="P50" s="9" t="s">
        <v>2033</v>
      </c>
      <c r="Q50" s="19"/>
      <c r="R50" s="19">
        <v>40</v>
      </c>
      <c r="S50" s="19"/>
      <c r="T50" s="19"/>
      <c r="U50" s="19"/>
      <c r="V50" s="19"/>
      <c r="W50" s="19"/>
      <c r="X50" s="19"/>
      <c r="Y50" s="19"/>
      <c r="Z50"/>
      <c r="AA50"/>
      <c r="AB50"/>
      <c r="AC50"/>
      <c r="AD50"/>
      <c r="AE50"/>
      <c r="AF50"/>
      <c r="AG50"/>
      <c r="AH50"/>
      <c r="AI50"/>
      <c r="AJ50" s="9" t="s">
        <v>2033</v>
      </c>
      <c r="AK50" s="19"/>
      <c r="AL50" s="19">
        <v>40</v>
      </c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</row>
    <row r="51" spans="2:74" ht="14.25" x14ac:dyDescent="0.2">
      <c r="B51" s="9" t="s">
        <v>2582</v>
      </c>
      <c r="C51" s="19"/>
      <c r="D51" s="19"/>
      <c r="E51" s="19"/>
      <c r="F51" s="19"/>
      <c r="G51" s="19">
        <v>115</v>
      </c>
      <c r="H51" s="19"/>
      <c r="P51" s="9" t="s">
        <v>2034</v>
      </c>
      <c r="Q51" s="19">
        <v>60</v>
      </c>
      <c r="R51" s="19"/>
      <c r="S51" s="19"/>
      <c r="T51" s="19"/>
      <c r="U51" s="19"/>
      <c r="V51" s="19"/>
      <c r="W51" s="19"/>
      <c r="X51" s="19"/>
      <c r="Y51" s="19"/>
      <c r="Z51"/>
      <c r="AA51"/>
      <c r="AB51"/>
      <c r="AC51"/>
      <c r="AD51"/>
      <c r="AE51"/>
      <c r="AF51"/>
      <c r="AG51"/>
      <c r="AH51"/>
      <c r="AI51"/>
      <c r="AJ51" s="9" t="s">
        <v>2034</v>
      </c>
      <c r="AK51" s="19"/>
      <c r="AL51" s="19">
        <v>60</v>
      </c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</row>
    <row r="52" spans="2:74" ht="14.25" x14ac:dyDescent="0.2">
      <c r="B52" s="9" t="s">
        <v>2583</v>
      </c>
      <c r="C52" s="19"/>
      <c r="D52" s="19">
        <v>70</v>
      </c>
      <c r="E52" s="19"/>
      <c r="F52" s="19"/>
      <c r="G52" s="19"/>
      <c r="H52" s="19"/>
      <c r="P52" s="9" t="s">
        <v>2035</v>
      </c>
      <c r="Q52" s="19"/>
      <c r="R52" s="19">
        <v>41.160941823328095</v>
      </c>
      <c r="S52" s="19"/>
      <c r="T52" s="19"/>
      <c r="U52" s="19"/>
      <c r="V52" s="19"/>
      <c r="W52" s="19"/>
      <c r="X52" s="19"/>
      <c r="Y52" s="19"/>
      <c r="Z52"/>
      <c r="AA52"/>
      <c r="AB52"/>
      <c r="AC52"/>
      <c r="AD52"/>
      <c r="AE52"/>
      <c r="AF52"/>
      <c r="AG52"/>
      <c r="AH52"/>
      <c r="AI52"/>
      <c r="AJ52" s="9" t="s">
        <v>2035</v>
      </c>
      <c r="AK52" s="19"/>
      <c r="AL52" s="19"/>
      <c r="AM52" s="19"/>
      <c r="AN52" s="19"/>
      <c r="AO52" s="19"/>
      <c r="AP52" s="19">
        <v>41.160941823328095</v>
      </c>
      <c r="AQ52" s="19"/>
      <c r="AR52" s="19"/>
      <c r="AS52" s="19"/>
      <c r="AT52" s="19"/>
      <c r="AU52" s="19"/>
      <c r="AV52" s="19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</row>
    <row r="53" spans="2:74" ht="14.25" x14ac:dyDescent="0.2">
      <c r="B53" s="9" t="s">
        <v>2584</v>
      </c>
      <c r="C53" s="19"/>
      <c r="D53" s="19"/>
      <c r="E53" s="19"/>
      <c r="F53" s="19"/>
      <c r="G53" s="19"/>
      <c r="H53" s="19">
        <v>108.11042357867939</v>
      </c>
      <c r="P53" s="9" t="s">
        <v>2036</v>
      </c>
      <c r="Q53" s="19"/>
      <c r="R53" s="19"/>
      <c r="S53" s="19"/>
      <c r="T53" s="19"/>
      <c r="U53" s="19"/>
      <c r="V53" s="19"/>
      <c r="W53" s="19">
        <v>16.02712501869831</v>
      </c>
      <c r="X53" s="19"/>
      <c r="Y53" s="19"/>
      <c r="Z53"/>
      <c r="AA53"/>
      <c r="AB53"/>
      <c r="AC53"/>
      <c r="AD53"/>
      <c r="AE53"/>
      <c r="AF53"/>
      <c r="AG53"/>
      <c r="AH53"/>
      <c r="AI53"/>
      <c r="AJ53" s="9" t="s">
        <v>2036</v>
      </c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>
        <v>16.02712501869831</v>
      </c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</row>
    <row r="54" spans="2:74" ht="14.25" x14ac:dyDescent="0.2">
      <c r="B54" s="9" t="s">
        <v>2585</v>
      </c>
      <c r="C54" s="19"/>
      <c r="D54" s="19"/>
      <c r="E54" s="19"/>
      <c r="F54" s="19"/>
      <c r="G54" s="19"/>
      <c r="H54" s="19">
        <v>75</v>
      </c>
      <c r="P54" s="9" t="s">
        <v>2037</v>
      </c>
      <c r="Q54" s="19"/>
      <c r="R54" s="19">
        <v>10.684750012465541</v>
      </c>
      <c r="S54" s="19"/>
      <c r="T54" s="19"/>
      <c r="U54" s="19"/>
      <c r="V54" s="19"/>
      <c r="W54" s="19"/>
      <c r="X54" s="19"/>
      <c r="Y54" s="19"/>
      <c r="Z54"/>
      <c r="AA54"/>
      <c r="AB54"/>
      <c r="AC54"/>
      <c r="AD54"/>
      <c r="AE54"/>
      <c r="AF54"/>
      <c r="AG54"/>
      <c r="AH54"/>
      <c r="AI54"/>
      <c r="AJ54" s="9" t="s">
        <v>2037</v>
      </c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>
        <v>10.684750012465541</v>
      </c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</row>
    <row r="55" spans="2:74" ht="14.25" x14ac:dyDescent="0.2">
      <c r="B55" s="9" t="s">
        <v>2586</v>
      </c>
      <c r="C55" s="19"/>
      <c r="D55" s="19"/>
      <c r="E55" s="19"/>
      <c r="F55" s="19">
        <v>40.414000000000001</v>
      </c>
      <c r="G55" s="19"/>
      <c r="H55" s="19"/>
      <c r="P55" s="9" t="s">
        <v>2038</v>
      </c>
      <c r="Q55" s="19"/>
      <c r="R55" s="19">
        <v>41</v>
      </c>
      <c r="S55" s="19"/>
      <c r="T55" s="19"/>
      <c r="U55" s="19"/>
      <c r="V55" s="19"/>
      <c r="W55" s="19"/>
      <c r="X55" s="19"/>
      <c r="Y55" s="19"/>
      <c r="Z55"/>
      <c r="AA55"/>
      <c r="AB55"/>
      <c r="AC55"/>
      <c r="AD55"/>
      <c r="AE55"/>
      <c r="AF55"/>
      <c r="AG55"/>
      <c r="AH55"/>
      <c r="AI55"/>
      <c r="AJ55" s="9" t="s">
        <v>2038</v>
      </c>
      <c r="AK55" s="19"/>
      <c r="AL55" s="19"/>
      <c r="AM55" s="19"/>
      <c r="AN55" s="19"/>
      <c r="AO55" s="19"/>
      <c r="AP55" s="19"/>
      <c r="AQ55" s="19">
        <v>41</v>
      </c>
      <c r="AR55" s="19"/>
      <c r="AS55" s="19"/>
      <c r="AT55" s="19"/>
      <c r="AU55" s="19"/>
      <c r="AV55" s="19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</row>
    <row r="56" spans="2:74" ht="14.25" x14ac:dyDescent="0.2">
      <c r="B56" s="9" t="s">
        <v>2587</v>
      </c>
      <c r="C56" s="19"/>
      <c r="D56" s="19">
        <v>65</v>
      </c>
      <c r="E56" s="19"/>
      <c r="F56" s="19"/>
      <c r="G56" s="19"/>
      <c r="H56" s="19"/>
      <c r="P56" s="9" t="s">
        <v>2039</v>
      </c>
      <c r="Q56" s="19"/>
      <c r="R56" s="19"/>
      <c r="S56" s="19"/>
      <c r="T56" s="19"/>
      <c r="U56" s="19"/>
      <c r="V56" s="19"/>
      <c r="W56" s="19"/>
      <c r="X56" s="19">
        <v>6.4108500074793247</v>
      </c>
      <c r="Y56" s="19"/>
      <c r="Z56"/>
      <c r="AA56"/>
      <c r="AB56"/>
      <c r="AC56"/>
      <c r="AD56"/>
      <c r="AE56"/>
      <c r="AF56"/>
      <c r="AG56"/>
      <c r="AH56"/>
      <c r="AI56"/>
      <c r="AJ56" s="9" t="s">
        <v>2039</v>
      </c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>
        <v>6.4108500074793247</v>
      </c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</row>
    <row r="57" spans="2:74" ht="14.25" x14ac:dyDescent="0.2">
      <c r="B57" s="9" t="s">
        <v>2588</v>
      </c>
      <c r="C57" s="19"/>
      <c r="D57" s="19"/>
      <c r="E57" s="19"/>
      <c r="F57" s="19">
        <v>120</v>
      </c>
      <c r="G57" s="19"/>
      <c r="H57" s="19"/>
      <c r="P57" s="9" t="s">
        <v>2040</v>
      </c>
      <c r="Q57" s="19">
        <v>55.16623952235495</v>
      </c>
      <c r="R57" s="19"/>
      <c r="S57" s="19"/>
      <c r="T57" s="19"/>
      <c r="U57" s="19"/>
      <c r="V57" s="19"/>
      <c r="W57" s="19"/>
      <c r="X57" s="19"/>
      <c r="Y57" s="19"/>
      <c r="Z57"/>
      <c r="AA57"/>
      <c r="AB57"/>
      <c r="AC57"/>
      <c r="AD57"/>
      <c r="AE57"/>
      <c r="AF57"/>
      <c r="AG57"/>
      <c r="AH57"/>
      <c r="AI57"/>
      <c r="AJ57" s="9" t="s">
        <v>2040</v>
      </c>
      <c r="AK57" s="19"/>
      <c r="AL57" s="19"/>
      <c r="AM57" s="19"/>
      <c r="AN57" s="19">
        <v>55.16623952235495</v>
      </c>
      <c r="AO57" s="19"/>
      <c r="AP57" s="19"/>
      <c r="AQ57" s="19"/>
      <c r="AR57" s="19"/>
      <c r="AS57" s="19"/>
      <c r="AT57" s="19"/>
      <c r="AU57" s="19"/>
      <c r="AV57" s="19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</row>
    <row r="58" spans="2:74" ht="14.25" x14ac:dyDescent="0.2">
      <c r="B58" s="9" t="s">
        <v>2589</v>
      </c>
      <c r="C58" s="19"/>
      <c r="D58" s="19"/>
      <c r="E58" s="19"/>
      <c r="F58" s="19">
        <v>15.09218020692008</v>
      </c>
      <c r="G58" s="19"/>
      <c r="H58" s="19"/>
      <c r="P58" s="9" t="s">
        <v>2041</v>
      </c>
      <c r="Q58" s="19">
        <v>19.2</v>
      </c>
      <c r="R58" s="19"/>
      <c r="S58" s="19"/>
      <c r="T58" s="19"/>
      <c r="U58" s="19"/>
      <c r="V58" s="19"/>
      <c r="W58" s="19"/>
      <c r="X58" s="19"/>
      <c r="Y58" s="19"/>
      <c r="Z58"/>
      <c r="AA58"/>
      <c r="AB58"/>
      <c r="AC58"/>
      <c r="AD58"/>
      <c r="AE58"/>
      <c r="AF58"/>
      <c r="AG58"/>
      <c r="AH58"/>
      <c r="AI58"/>
      <c r="AJ58" s="9" t="s">
        <v>2041</v>
      </c>
      <c r="AK58" s="19"/>
      <c r="AL58" s="19"/>
      <c r="AM58" s="19"/>
      <c r="AN58" s="19"/>
      <c r="AO58" s="19">
        <v>19.2</v>
      </c>
      <c r="AP58" s="19"/>
      <c r="AQ58" s="19"/>
      <c r="AR58" s="19"/>
      <c r="AS58" s="19"/>
      <c r="AT58" s="19"/>
      <c r="AU58" s="19"/>
      <c r="AV58" s="19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</row>
    <row r="59" spans="2:74" ht="14.25" x14ac:dyDescent="0.2">
      <c r="B59" s="9" t="s">
        <v>2590</v>
      </c>
      <c r="C59" s="19"/>
      <c r="D59" s="19"/>
      <c r="E59" s="19"/>
      <c r="F59" s="19">
        <v>36</v>
      </c>
      <c r="G59" s="19"/>
      <c r="H59" s="19"/>
      <c r="P59" s="9" t="s">
        <v>2042</v>
      </c>
      <c r="Q59" s="19"/>
      <c r="R59" s="19"/>
      <c r="S59" s="19"/>
      <c r="T59" s="19"/>
      <c r="U59" s="19">
        <v>8.9039583437212837</v>
      </c>
      <c r="V59" s="19"/>
      <c r="W59" s="19"/>
      <c r="X59" s="19"/>
      <c r="Y59" s="19"/>
      <c r="Z59"/>
      <c r="AA59"/>
      <c r="AB59"/>
      <c r="AC59"/>
      <c r="AD59"/>
      <c r="AE59"/>
      <c r="AF59"/>
      <c r="AG59"/>
      <c r="AH59"/>
      <c r="AI59"/>
      <c r="AJ59" s="9" t="s">
        <v>2042</v>
      </c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>
        <v>8.9039583437212837</v>
      </c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</row>
    <row r="60" spans="2:74" ht="14.25" x14ac:dyDescent="0.2">
      <c r="B60" s="9" t="s">
        <v>2591</v>
      </c>
      <c r="C60" s="19"/>
      <c r="D60" s="19"/>
      <c r="E60" s="19">
        <v>63.519971949580388</v>
      </c>
      <c r="F60" s="19"/>
      <c r="G60" s="19"/>
      <c r="H60" s="19"/>
      <c r="P60" s="9" t="s">
        <v>2043</v>
      </c>
      <c r="Q60" s="19"/>
      <c r="R60" s="19">
        <v>150</v>
      </c>
      <c r="S60" s="19"/>
      <c r="T60" s="19"/>
      <c r="U60" s="19"/>
      <c r="V60" s="19"/>
      <c r="W60" s="19"/>
      <c r="X60" s="19"/>
      <c r="Y60" s="19"/>
      <c r="Z60"/>
      <c r="AA60"/>
      <c r="AB60"/>
      <c r="AC60"/>
      <c r="AD60"/>
      <c r="AE60"/>
      <c r="AF60"/>
      <c r="AG60"/>
      <c r="AH60"/>
      <c r="AI60"/>
      <c r="AJ60" s="9" t="s">
        <v>2043</v>
      </c>
      <c r="AK60" s="19"/>
      <c r="AL60" s="19">
        <v>150</v>
      </c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</row>
    <row r="61" spans="2:74" ht="14.25" x14ac:dyDescent="0.2">
      <c r="B61" s="9" t="s">
        <v>2592</v>
      </c>
      <c r="C61" s="19"/>
      <c r="D61" s="19"/>
      <c r="E61" s="19"/>
      <c r="F61" s="19">
        <v>108</v>
      </c>
      <c r="G61" s="19"/>
      <c r="H61" s="19"/>
      <c r="P61" s="9" t="s">
        <v>2044</v>
      </c>
      <c r="Q61" s="19"/>
      <c r="R61" s="19"/>
      <c r="S61" s="19"/>
      <c r="T61" s="19"/>
      <c r="U61" s="19"/>
      <c r="V61" s="19"/>
      <c r="W61" s="19">
        <v>69</v>
      </c>
      <c r="X61" s="19"/>
      <c r="Y61" s="19"/>
      <c r="Z61"/>
      <c r="AA61"/>
      <c r="AB61"/>
      <c r="AC61"/>
      <c r="AD61"/>
      <c r="AE61"/>
      <c r="AF61"/>
      <c r="AG61"/>
      <c r="AH61"/>
      <c r="AI61"/>
      <c r="AJ61" s="9" t="s">
        <v>2044</v>
      </c>
      <c r="AK61" s="19"/>
      <c r="AL61" s="19">
        <v>69</v>
      </c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</row>
    <row r="62" spans="2:74" ht="14.25" x14ac:dyDescent="0.2">
      <c r="B62" s="9" t="s">
        <v>2593</v>
      </c>
      <c r="C62" s="19"/>
      <c r="D62" s="19"/>
      <c r="E62" s="19">
        <v>75</v>
      </c>
      <c r="F62" s="19"/>
      <c r="G62" s="19"/>
      <c r="H62" s="19"/>
      <c r="P62" s="9" t="s">
        <v>2045</v>
      </c>
      <c r="Q62" s="19"/>
      <c r="R62" s="19"/>
      <c r="S62" s="19"/>
      <c r="T62" s="19"/>
      <c r="U62" s="19">
        <v>30</v>
      </c>
      <c r="V62" s="19"/>
      <c r="W62" s="19"/>
      <c r="X62" s="19"/>
      <c r="Y62" s="19"/>
      <c r="Z62"/>
      <c r="AA62"/>
      <c r="AB62"/>
      <c r="AC62"/>
      <c r="AD62"/>
      <c r="AE62"/>
      <c r="AF62"/>
      <c r="AG62"/>
      <c r="AH62"/>
      <c r="AI62"/>
      <c r="AJ62" s="9" t="s">
        <v>2045</v>
      </c>
      <c r="AK62" s="19"/>
      <c r="AL62" s="19">
        <v>30</v>
      </c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</row>
    <row r="63" spans="2:74" ht="14.25" x14ac:dyDescent="0.2">
      <c r="B63" s="9" t="s">
        <v>2594</v>
      </c>
      <c r="C63" s="19"/>
      <c r="D63" s="19">
        <v>7.1231666749770275</v>
      </c>
      <c r="E63" s="19"/>
      <c r="F63" s="19"/>
      <c r="G63" s="19"/>
      <c r="H63" s="19"/>
      <c r="P63" s="9" t="s">
        <v>2046</v>
      </c>
      <c r="Q63" s="19"/>
      <c r="R63" s="19">
        <v>7.1231666749770275</v>
      </c>
      <c r="S63" s="19"/>
      <c r="T63" s="19"/>
      <c r="U63" s="19"/>
      <c r="V63" s="19"/>
      <c r="W63" s="19"/>
      <c r="X63" s="19"/>
      <c r="Y63" s="19"/>
      <c r="Z63"/>
      <c r="AA63"/>
      <c r="AB63"/>
      <c r="AC63"/>
      <c r="AD63"/>
      <c r="AE63"/>
      <c r="AF63"/>
      <c r="AG63"/>
      <c r="AH63"/>
      <c r="AI63"/>
      <c r="AJ63" s="9" t="s">
        <v>2046</v>
      </c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>
        <v>7.1231666749770275</v>
      </c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</row>
    <row r="64" spans="2:74" ht="14.25" x14ac:dyDescent="0.2">
      <c r="B64" s="9" t="s">
        <v>2595</v>
      </c>
      <c r="C64" s="19"/>
      <c r="D64" s="19"/>
      <c r="E64" s="19"/>
      <c r="F64" s="19"/>
      <c r="G64" s="19"/>
      <c r="H64" s="19">
        <v>50</v>
      </c>
      <c r="P64" s="9" t="s">
        <v>2047</v>
      </c>
      <c r="Q64" s="19"/>
      <c r="R64" s="19"/>
      <c r="S64" s="19"/>
      <c r="T64" s="19"/>
      <c r="U64" s="19">
        <v>71.393675948184509</v>
      </c>
      <c r="V64" s="19"/>
      <c r="W64" s="19"/>
      <c r="X64" s="19"/>
      <c r="Y64" s="19"/>
      <c r="Z64"/>
      <c r="AA64"/>
      <c r="AB64"/>
      <c r="AC64"/>
      <c r="AD64"/>
      <c r="AE64"/>
      <c r="AF64"/>
      <c r="AG64"/>
      <c r="AH64"/>
      <c r="AI64"/>
      <c r="AJ64" s="9" t="s">
        <v>2047</v>
      </c>
      <c r="AK64" s="19">
        <v>71.393675948184509</v>
      </c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</row>
    <row r="65" spans="2:74" ht="14.25" x14ac:dyDescent="0.2">
      <c r="B65" s="9" t="s">
        <v>2596</v>
      </c>
      <c r="C65" s="19"/>
      <c r="D65" s="19"/>
      <c r="E65" s="19"/>
      <c r="F65" s="19"/>
      <c r="G65" s="19">
        <v>45</v>
      </c>
      <c r="H65" s="19"/>
      <c r="P65" s="9" t="s">
        <v>2048</v>
      </c>
      <c r="Q65" s="19">
        <v>14.5</v>
      </c>
      <c r="R65" s="19"/>
      <c r="S65" s="19"/>
      <c r="T65" s="19"/>
      <c r="U65" s="19"/>
      <c r="V65" s="19"/>
      <c r="W65" s="19"/>
      <c r="X65" s="19"/>
      <c r="Y65" s="19"/>
      <c r="Z65"/>
      <c r="AA65"/>
      <c r="AB65"/>
      <c r="AC65"/>
      <c r="AD65"/>
      <c r="AE65"/>
      <c r="AF65"/>
      <c r="AG65"/>
      <c r="AH65"/>
      <c r="AI65"/>
      <c r="AJ65" s="9" t="s">
        <v>2048</v>
      </c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>
        <v>14.5</v>
      </c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</row>
    <row r="66" spans="2:74" ht="14.25" x14ac:dyDescent="0.2">
      <c r="B66" s="9" t="s">
        <v>2597</v>
      </c>
      <c r="C66" s="19"/>
      <c r="D66" s="19"/>
      <c r="E66" s="19"/>
      <c r="F66" s="19">
        <v>45</v>
      </c>
      <c r="G66" s="19"/>
      <c r="H66" s="19"/>
      <c r="P66" s="9" t="s">
        <v>2049</v>
      </c>
      <c r="Q66" s="19"/>
      <c r="R66" s="19"/>
      <c r="S66" s="19"/>
      <c r="T66" s="19"/>
      <c r="U66" s="19"/>
      <c r="V66" s="19"/>
      <c r="W66" s="19">
        <v>68.835306612122878</v>
      </c>
      <c r="X66" s="19"/>
      <c r="Y66" s="19"/>
      <c r="Z66"/>
      <c r="AA66"/>
      <c r="AB66"/>
      <c r="AC66"/>
      <c r="AD66"/>
      <c r="AE66"/>
      <c r="AF66"/>
      <c r="AG66"/>
      <c r="AH66"/>
      <c r="AI66"/>
      <c r="AJ66" s="9" t="s">
        <v>2049</v>
      </c>
      <c r="AK66" s="19"/>
      <c r="AL66" s="19"/>
      <c r="AM66" s="19">
        <v>68.835306612122878</v>
      </c>
      <c r="AN66" s="19"/>
      <c r="AO66" s="19"/>
      <c r="AP66" s="19"/>
      <c r="AQ66" s="19"/>
      <c r="AR66" s="19"/>
      <c r="AS66" s="19"/>
      <c r="AT66" s="19"/>
      <c r="AU66" s="19"/>
      <c r="AV66" s="19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</row>
    <row r="67" spans="2:74" ht="14.25" x14ac:dyDescent="0.2">
      <c r="B67" s="9" t="s">
        <v>2598</v>
      </c>
      <c r="C67" s="19"/>
      <c r="D67" s="19"/>
      <c r="E67" s="19"/>
      <c r="F67" s="19"/>
      <c r="G67" s="19"/>
      <c r="H67" s="19">
        <v>90</v>
      </c>
      <c r="P67" s="9" t="s">
        <v>2050</v>
      </c>
      <c r="Q67" s="19"/>
      <c r="R67" s="19"/>
      <c r="S67" s="19"/>
      <c r="T67" s="19">
        <v>58</v>
      </c>
      <c r="U67" s="19"/>
      <c r="V67" s="19"/>
      <c r="W67" s="19"/>
      <c r="X67" s="19"/>
      <c r="Y67" s="19"/>
      <c r="Z67"/>
      <c r="AA67"/>
      <c r="AB67"/>
      <c r="AC67"/>
      <c r="AD67"/>
      <c r="AE67"/>
      <c r="AF67"/>
      <c r="AG67"/>
      <c r="AH67"/>
      <c r="AI67"/>
      <c r="AJ67" s="9" t="s">
        <v>2050</v>
      </c>
      <c r="AK67" s="19"/>
      <c r="AL67" s="19">
        <v>58</v>
      </c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</row>
    <row r="68" spans="2:74" ht="14.25" x14ac:dyDescent="0.2">
      <c r="B68" s="9" t="s">
        <v>2599</v>
      </c>
      <c r="C68" s="19"/>
      <c r="D68" s="19"/>
      <c r="E68" s="19">
        <v>4.2739000049862161</v>
      </c>
      <c r="F68" s="19"/>
      <c r="G68" s="19"/>
      <c r="H68" s="19"/>
      <c r="P68" s="9" t="s">
        <v>2052</v>
      </c>
      <c r="Q68" s="19"/>
      <c r="R68" s="19">
        <v>14.246333349954055</v>
      </c>
      <c r="S68" s="19"/>
      <c r="T68" s="19"/>
      <c r="U68" s="19"/>
      <c r="V68" s="19"/>
      <c r="W68" s="19"/>
      <c r="X68" s="19"/>
      <c r="Y68" s="19"/>
      <c r="Z68"/>
      <c r="AA68"/>
      <c r="AB68"/>
      <c r="AC68"/>
      <c r="AD68"/>
      <c r="AE68"/>
      <c r="AF68"/>
      <c r="AG68"/>
      <c r="AH68"/>
      <c r="AI68"/>
      <c r="AJ68" s="9" t="s">
        <v>2052</v>
      </c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>
        <v>14.246333349954055</v>
      </c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</row>
    <row r="69" spans="2:74" ht="14.25" x14ac:dyDescent="0.2">
      <c r="B69" s="9" t="s">
        <v>2600</v>
      </c>
      <c r="C69" s="19"/>
      <c r="D69" s="19"/>
      <c r="E69" s="19"/>
      <c r="F69" s="19">
        <v>50</v>
      </c>
      <c r="G69" s="19"/>
      <c r="H69" s="19"/>
      <c r="P69" s="9" t="s">
        <v>2053</v>
      </c>
      <c r="Q69" s="19">
        <v>50.437704706153092</v>
      </c>
      <c r="R69" s="19"/>
      <c r="S69" s="19"/>
      <c r="T69" s="19"/>
      <c r="U69" s="19"/>
      <c r="V69" s="19"/>
      <c r="W69" s="19"/>
      <c r="X69" s="19"/>
      <c r="Y69" s="19"/>
      <c r="Z69"/>
      <c r="AA69"/>
      <c r="AB69"/>
      <c r="AC69"/>
      <c r="AD69"/>
      <c r="AE69"/>
      <c r="AF69"/>
      <c r="AG69"/>
      <c r="AH69"/>
      <c r="AI69"/>
      <c r="AJ69" s="9" t="s">
        <v>2053</v>
      </c>
      <c r="AK69" s="19"/>
      <c r="AL69" s="19"/>
      <c r="AM69" s="19"/>
      <c r="AN69" s="19">
        <v>50.437704706153092</v>
      </c>
      <c r="AO69" s="19"/>
      <c r="AP69" s="19"/>
      <c r="AQ69" s="19"/>
      <c r="AR69" s="19"/>
      <c r="AS69" s="19"/>
      <c r="AT69" s="19"/>
      <c r="AU69" s="19"/>
      <c r="AV69" s="1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</row>
    <row r="70" spans="2:74" ht="14.25" x14ac:dyDescent="0.2">
      <c r="B70" s="9" t="s">
        <v>2601</v>
      </c>
      <c r="C70" s="19"/>
      <c r="D70" s="19"/>
      <c r="E70" s="19"/>
      <c r="F70" s="19"/>
      <c r="G70" s="19"/>
      <c r="H70" s="19">
        <v>65</v>
      </c>
      <c r="P70" s="9" t="s">
        <v>2054</v>
      </c>
      <c r="Q70" s="19"/>
      <c r="R70" s="19"/>
      <c r="S70" s="19"/>
      <c r="T70" s="19"/>
      <c r="U70" s="19">
        <v>12</v>
      </c>
      <c r="V70" s="19"/>
      <c r="W70" s="19"/>
      <c r="X70" s="19"/>
      <c r="Y70" s="19"/>
      <c r="Z70"/>
      <c r="AA70"/>
      <c r="AB70"/>
      <c r="AC70"/>
      <c r="AD70"/>
      <c r="AE70"/>
      <c r="AF70"/>
      <c r="AG70"/>
      <c r="AH70"/>
      <c r="AI70"/>
      <c r="AJ70" s="9" t="s">
        <v>2054</v>
      </c>
      <c r="AK70" s="19"/>
      <c r="AL70" s="19">
        <v>12</v>
      </c>
      <c r="AM70" s="19"/>
      <c r="AN70" s="19"/>
      <c r="AO70" s="19"/>
      <c r="AP70" s="19"/>
      <c r="AQ70" s="19"/>
      <c r="AR70" s="19"/>
      <c r="AS70" s="19"/>
      <c r="AT70" s="19"/>
      <c r="AU70" s="19"/>
      <c r="AV70" s="19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</row>
    <row r="71" spans="2:74" ht="14.25" x14ac:dyDescent="0.2">
      <c r="B71" s="9" t="s">
        <v>2602</v>
      </c>
      <c r="C71" s="19"/>
      <c r="D71" s="19"/>
      <c r="E71" s="19"/>
      <c r="F71" s="19"/>
      <c r="G71" s="19"/>
      <c r="H71" s="19">
        <v>70</v>
      </c>
      <c r="P71" s="9" t="s">
        <v>2055</v>
      </c>
      <c r="Q71" s="19"/>
      <c r="R71" s="19">
        <v>57.16797475462235</v>
      </c>
      <c r="S71" s="19"/>
      <c r="T71" s="19"/>
      <c r="U71" s="19"/>
      <c r="V71" s="19"/>
      <c r="W71" s="19"/>
      <c r="X71" s="19"/>
      <c r="Y71" s="19"/>
      <c r="Z71"/>
      <c r="AA71"/>
      <c r="AB71"/>
      <c r="AC71"/>
      <c r="AD71"/>
      <c r="AE71"/>
      <c r="AF71"/>
      <c r="AG71"/>
      <c r="AH71"/>
      <c r="AI71"/>
      <c r="AJ71" s="9" t="s">
        <v>2055</v>
      </c>
      <c r="AK71" s="19"/>
      <c r="AL71" s="19"/>
      <c r="AM71" s="19"/>
      <c r="AN71" s="19"/>
      <c r="AO71" s="19"/>
      <c r="AP71" s="19">
        <v>57.16797475462235</v>
      </c>
      <c r="AQ71" s="19"/>
      <c r="AR71" s="19"/>
      <c r="AS71" s="19"/>
      <c r="AT71" s="19"/>
      <c r="AU71" s="19"/>
      <c r="AV71" s="19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</row>
    <row r="72" spans="2:74" ht="14.25" x14ac:dyDescent="0.2">
      <c r="B72" s="9" t="s">
        <v>2603</v>
      </c>
      <c r="C72" s="19"/>
      <c r="D72" s="19"/>
      <c r="E72" s="19">
        <v>160</v>
      </c>
      <c r="F72" s="19"/>
      <c r="G72" s="19"/>
      <c r="H72" s="19"/>
      <c r="P72" s="9" t="s">
        <v>2056</v>
      </c>
      <c r="Q72" s="19">
        <v>100</v>
      </c>
      <c r="R72" s="19"/>
      <c r="S72" s="19"/>
      <c r="T72" s="19"/>
      <c r="U72" s="19"/>
      <c r="V72" s="19"/>
      <c r="W72" s="19"/>
      <c r="X72" s="19"/>
      <c r="Y72" s="19"/>
      <c r="Z72"/>
      <c r="AA72"/>
      <c r="AB72"/>
      <c r="AC72"/>
      <c r="AD72"/>
      <c r="AE72"/>
      <c r="AF72"/>
      <c r="AG72"/>
      <c r="AH72"/>
      <c r="AI72"/>
      <c r="AJ72" s="9" t="s">
        <v>2056</v>
      </c>
      <c r="AK72" s="19"/>
      <c r="AL72" s="19"/>
      <c r="AM72" s="19"/>
      <c r="AN72" s="19"/>
      <c r="AO72" s="19"/>
      <c r="AP72" s="19">
        <v>100</v>
      </c>
      <c r="AQ72" s="19"/>
      <c r="AR72" s="19"/>
      <c r="AS72" s="19"/>
      <c r="AT72" s="19"/>
      <c r="AU72" s="19"/>
      <c r="AV72" s="19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</row>
    <row r="73" spans="2:74" ht="14.25" x14ac:dyDescent="0.2">
      <c r="B73" s="9" t="s">
        <v>2604</v>
      </c>
      <c r="C73" s="19"/>
      <c r="D73" s="19"/>
      <c r="E73" s="19"/>
      <c r="F73" s="19"/>
      <c r="G73" s="19"/>
      <c r="H73" s="19">
        <v>101.99096564026357</v>
      </c>
      <c r="P73" s="9" t="s">
        <v>2057</v>
      </c>
      <c r="Q73" s="19"/>
      <c r="R73" s="19"/>
      <c r="S73" s="19"/>
      <c r="T73" s="19">
        <v>57</v>
      </c>
      <c r="U73" s="19"/>
      <c r="V73" s="19"/>
      <c r="W73" s="19"/>
      <c r="X73" s="19"/>
      <c r="Y73" s="19"/>
      <c r="Z73"/>
      <c r="AA73"/>
      <c r="AB73"/>
      <c r="AC73"/>
      <c r="AD73"/>
      <c r="AE73"/>
      <c r="AF73"/>
      <c r="AG73"/>
      <c r="AH73"/>
      <c r="AI73"/>
      <c r="AJ73" s="9" t="s">
        <v>2057</v>
      </c>
      <c r="AK73" s="19"/>
      <c r="AL73" s="19">
        <v>57</v>
      </c>
      <c r="AM73" s="19"/>
      <c r="AN73" s="19"/>
      <c r="AO73" s="19"/>
      <c r="AP73" s="19"/>
      <c r="AQ73" s="19"/>
      <c r="AR73" s="19"/>
      <c r="AS73" s="19"/>
      <c r="AT73" s="19"/>
      <c r="AU73" s="19"/>
      <c r="AV73" s="19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</row>
    <row r="74" spans="2:74" ht="14.25" x14ac:dyDescent="0.2">
      <c r="B74" s="9" t="s">
        <v>2605</v>
      </c>
      <c r="C74" s="19"/>
      <c r="D74" s="19"/>
      <c r="E74" s="19"/>
      <c r="F74" s="19">
        <v>6.7670083412281752</v>
      </c>
      <c r="G74" s="19"/>
      <c r="H74" s="19"/>
      <c r="P74" s="9" t="s">
        <v>2058</v>
      </c>
      <c r="Q74" s="19"/>
      <c r="R74" s="19"/>
      <c r="S74" s="19"/>
      <c r="T74" s="19">
        <v>63.04713088269137</v>
      </c>
      <c r="U74" s="19"/>
      <c r="V74" s="19"/>
      <c r="W74" s="19"/>
      <c r="X74" s="19"/>
      <c r="Y74" s="19"/>
      <c r="Z74"/>
      <c r="AA74"/>
      <c r="AB74"/>
      <c r="AC74"/>
      <c r="AD74"/>
      <c r="AE74"/>
      <c r="AF74"/>
      <c r="AG74"/>
      <c r="AH74"/>
      <c r="AI74"/>
      <c r="AJ74" s="9" t="s">
        <v>2058</v>
      </c>
      <c r="AK74" s="19"/>
      <c r="AL74" s="19"/>
      <c r="AM74" s="19"/>
      <c r="AN74" s="19">
        <v>63.04713088269137</v>
      </c>
      <c r="AO74" s="19"/>
      <c r="AP74" s="19"/>
      <c r="AQ74" s="19"/>
      <c r="AR74" s="19"/>
      <c r="AS74" s="19"/>
      <c r="AT74" s="19"/>
      <c r="AU74" s="19"/>
      <c r="AV74" s="19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</row>
    <row r="75" spans="2:74" ht="14.25" x14ac:dyDescent="0.2">
      <c r="B75" s="9" t="s">
        <v>2606</v>
      </c>
      <c r="C75" s="19"/>
      <c r="D75" s="19"/>
      <c r="E75" s="19"/>
      <c r="F75" s="19">
        <v>30</v>
      </c>
      <c r="G75" s="19"/>
      <c r="H75" s="19"/>
      <c r="P75" s="9" t="s">
        <v>2059</v>
      </c>
      <c r="Q75" s="19"/>
      <c r="R75" s="19">
        <v>30.489586535798587</v>
      </c>
      <c r="S75" s="19"/>
      <c r="T75" s="19"/>
      <c r="U75" s="19"/>
      <c r="V75" s="19"/>
      <c r="W75" s="19"/>
      <c r="X75" s="19"/>
      <c r="Y75" s="19"/>
      <c r="Z75"/>
      <c r="AA75"/>
      <c r="AB75"/>
      <c r="AC75"/>
      <c r="AD75"/>
      <c r="AE75"/>
      <c r="AF75"/>
      <c r="AG75"/>
      <c r="AH75"/>
      <c r="AI75"/>
      <c r="AJ75" s="9" t="s">
        <v>2059</v>
      </c>
      <c r="AK75" s="19"/>
      <c r="AL75" s="19"/>
      <c r="AM75" s="19"/>
      <c r="AN75" s="19"/>
      <c r="AO75" s="19"/>
      <c r="AP75" s="19">
        <v>30.489586535798587</v>
      </c>
      <c r="AQ75" s="19"/>
      <c r="AR75" s="19"/>
      <c r="AS75" s="19"/>
      <c r="AT75" s="19"/>
      <c r="AU75" s="19"/>
      <c r="AV75" s="19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</row>
    <row r="76" spans="2:74" ht="14.25" x14ac:dyDescent="0.2">
      <c r="B76" s="9" t="s">
        <v>2607</v>
      </c>
      <c r="C76" s="19"/>
      <c r="D76" s="19">
        <v>7.479325008725878</v>
      </c>
      <c r="E76" s="19"/>
      <c r="F76" s="19"/>
      <c r="G76" s="19"/>
      <c r="H76" s="19"/>
      <c r="P76" s="9" t="s">
        <v>2060</v>
      </c>
      <c r="Q76" s="19"/>
      <c r="R76" s="19"/>
      <c r="S76" s="19"/>
      <c r="T76" s="19">
        <v>4.32</v>
      </c>
      <c r="U76" s="19"/>
      <c r="V76" s="19"/>
      <c r="W76" s="19"/>
      <c r="X76" s="19"/>
      <c r="Y76" s="19"/>
      <c r="Z76"/>
      <c r="AA76"/>
      <c r="AB76"/>
      <c r="AC76"/>
      <c r="AD76"/>
      <c r="AE76"/>
      <c r="AF76"/>
      <c r="AG76"/>
      <c r="AH76"/>
      <c r="AI76"/>
      <c r="AJ76" s="9" t="s">
        <v>2060</v>
      </c>
      <c r="AK76" s="19"/>
      <c r="AL76" s="19"/>
      <c r="AM76" s="19"/>
      <c r="AN76" s="19"/>
      <c r="AO76" s="19"/>
      <c r="AP76" s="19"/>
      <c r="AQ76" s="19"/>
      <c r="AR76" s="19"/>
      <c r="AS76" s="19"/>
      <c r="AT76" s="19"/>
      <c r="AU76" s="19"/>
      <c r="AV76" s="19">
        <v>4.32</v>
      </c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</row>
    <row r="77" spans="2:74" ht="14.25" x14ac:dyDescent="0.2">
      <c r="B77" s="9" t="s">
        <v>2608</v>
      </c>
      <c r="C77" s="19"/>
      <c r="D77" s="19"/>
      <c r="E77" s="19">
        <v>61</v>
      </c>
      <c r="F77" s="19"/>
      <c r="G77" s="19"/>
      <c r="H77" s="19"/>
      <c r="P77" s="9" t="s">
        <v>2061</v>
      </c>
      <c r="Q77" s="19">
        <v>62</v>
      </c>
      <c r="R77" s="19"/>
      <c r="S77" s="19"/>
      <c r="T77" s="19"/>
      <c r="U77" s="19"/>
      <c r="V77" s="19"/>
      <c r="W77" s="19"/>
      <c r="X77" s="19"/>
      <c r="Y77" s="19"/>
      <c r="Z77"/>
      <c r="AA77"/>
      <c r="AB77"/>
      <c r="AC77"/>
      <c r="AD77"/>
      <c r="AE77"/>
      <c r="AF77"/>
      <c r="AG77"/>
      <c r="AH77"/>
      <c r="AI77"/>
      <c r="AJ77" s="9" t="s">
        <v>2061</v>
      </c>
      <c r="AK77" s="19"/>
      <c r="AL77" s="19">
        <v>62</v>
      </c>
      <c r="AM77" s="19"/>
      <c r="AN77" s="19"/>
      <c r="AO77" s="19"/>
      <c r="AP77" s="19"/>
      <c r="AQ77" s="19"/>
      <c r="AR77" s="19"/>
      <c r="AS77" s="19"/>
      <c r="AT77" s="19"/>
      <c r="AU77" s="19"/>
      <c r="AV77" s="19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</row>
    <row r="78" spans="2:74" ht="14.25" x14ac:dyDescent="0.2">
      <c r="B78" s="9" t="s">
        <v>2609</v>
      </c>
      <c r="C78" s="19"/>
      <c r="D78" s="19"/>
      <c r="E78" s="19"/>
      <c r="F78" s="19"/>
      <c r="G78" s="19"/>
      <c r="H78" s="19">
        <v>13.8</v>
      </c>
      <c r="P78" s="9" t="s">
        <v>2062</v>
      </c>
      <c r="Q78" s="19">
        <v>7.5</v>
      </c>
      <c r="R78" s="19"/>
      <c r="S78" s="19"/>
      <c r="T78" s="19"/>
      <c r="U78" s="19"/>
      <c r="V78" s="19"/>
      <c r="W78" s="19"/>
      <c r="X78" s="19"/>
      <c r="Y78" s="19"/>
      <c r="Z78"/>
      <c r="AA78"/>
      <c r="AB78"/>
      <c r="AC78"/>
      <c r="AD78"/>
      <c r="AE78"/>
      <c r="AF78"/>
      <c r="AG78"/>
      <c r="AH78"/>
      <c r="AI78"/>
      <c r="AJ78" s="9" t="s">
        <v>2062</v>
      </c>
      <c r="AK78" s="19"/>
      <c r="AL78" s="19"/>
      <c r="AM78" s="19"/>
      <c r="AN78" s="19"/>
      <c r="AO78" s="19"/>
      <c r="AP78" s="19"/>
      <c r="AQ78" s="19"/>
      <c r="AR78" s="19"/>
      <c r="AS78" s="19"/>
      <c r="AT78" s="19"/>
      <c r="AU78" s="19"/>
      <c r="AV78" s="19">
        <v>7.5</v>
      </c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</row>
    <row r="79" spans="2:74" ht="14.25" x14ac:dyDescent="0.2">
      <c r="B79" s="9" t="s">
        <v>2610</v>
      </c>
      <c r="C79" s="19"/>
      <c r="D79" s="19"/>
      <c r="E79" s="19">
        <v>15.136729184326184</v>
      </c>
      <c r="F79" s="19"/>
      <c r="G79" s="19"/>
      <c r="H79" s="19"/>
      <c r="P79" s="9" t="s">
        <v>2063</v>
      </c>
      <c r="Q79" s="19"/>
      <c r="R79" s="19">
        <v>28.371208897211112</v>
      </c>
      <c r="S79" s="19"/>
      <c r="T79" s="19"/>
      <c r="U79" s="19"/>
      <c r="V79" s="19"/>
      <c r="W79" s="19"/>
      <c r="X79" s="19"/>
      <c r="Y79" s="19"/>
      <c r="Z79"/>
      <c r="AA79"/>
      <c r="AB79"/>
      <c r="AC79"/>
      <c r="AD79"/>
      <c r="AE79"/>
      <c r="AF79"/>
      <c r="AG79"/>
      <c r="AH79"/>
      <c r="AI79"/>
      <c r="AJ79" s="9" t="s">
        <v>2063</v>
      </c>
      <c r="AK79" s="19"/>
      <c r="AL79" s="19"/>
      <c r="AM79" s="19"/>
      <c r="AN79" s="19">
        <v>28.371208897211112</v>
      </c>
      <c r="AO79" s="19"/>
      <c r="AP79" s="19"/>
      <c r="AQ79" s="19"/>
      <c r="AR79" s="19"/>
      <c r="AS79" s="19"/>
      <c r="AT79" s="19"/>
      <c r="AU79" s="19"/>
      <c r="AV79" s="1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</row>
    <row r="80" spans="2:74" ht="14.25" x14ac:dyDescent="0.2">
      <c r="B80" s="9" t="s">
        <v>2611</v>
      </c>
      <c r="C80" s="19"/>
      <c r="D80" s="19"/>
      <c r="E80" s="19"/>
      <c r="F80" s="19">
        <v>32.054250037396621</v>
      </c>
      <c r="G80" s="19"/>
      <c r="H80" s="19"/>
      <c r="P80" s="9" t="s">
        <v>2064</v>
      </c>
      <c r="Q80" s="19"/>
      <c r="R80" s="19">
        <v>62.249572510588784</v>
      </c>
      <c r="S80" s="19"/>
      <c r="T80" s="19"/>
      <c r="U80" s="19"/>
      <c r="V80" s="19"/>
      <c r="W80" s="19"/>
      <c r="X80" s="19"/>
      <c r="Y80" s="19"/>
      <c r="Z80"/>
      <c r="AA80"/>
      <c r="AB80"/>
      <c r="AC80"/>
      <c r="AD80"/>
      <c r="AE80"/>
      <c r="AF80"/>
      <c r="AG80"/>
      <c r="AH80"/>
      <c r="AI80"/>
      <c r="AJ80" s="9" t="s">
        <v>2064</v>
      </c>
      <c r="AK80" s="19"/>
      <c r="AL80" s="19"/>
      <c r="AM80" s="19"/>
      <c r="AN80" s="19"/>
      <c r="AO80" s="19"/>
      <c r="AP80" s="19">
        <v>62.249572510588784</v>
      </c>
      <c r="AQ80" s="19"/>
      <c r="AR80" s="19"/>
      <c r="AS80" s="19"/>
      <c r="AT80" s="19"/>
      <c r="AU80" s="19"/>
      <c r="AV80" s="19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</row>
    <row r="81" spans="2:74" ht="14.25" x14ac:dyDescent="0.2">
      <c r="B81" s="9" t="s">
        <v>2612</v>
      </c>
      <c r="C81" s="19"/>
      <c r="D81" s="19"/>
      <c r="E81" s="19"/>
      <c r="F81" s="19"/>
      <c r="G81" s="19">
        <v>80</v>
      </c>
      <c r="H81" s="19"/>
      <c r="P81" s="9" t="s">
        <v>2065</v>
      </c>
      <c r="Q81" s="19">
        <v>38</v>
      </c>
      <c r="R81" s="19"/>
      <c r="S81" s="19"/>
      <c r="T81" s="19"/>
      <c r="U81" s="19"/>
      <c r="V81" s="19"/>
      <c r="W81" s="19"/>
      <c r="X81" s="19"/>
      <c r="Y81" s="19"/>
      <c r="Z81"/>
      <c r="AA81"/>
      <c r="AB81"/>
      <c r="AC81"/>
      <c r="AD81"/>
      <c r="AE81"/>
      <c r="AF81"/>
      <c r="AG81"/>
      <c r="AH81"/>
      <c r="AI81"/>
      <c r="AJ81" s="9" t="s">
        <v>2065</v>
      </c>
      <c r="AK81" s="19"/>
      <c r="AL81" s="19">
        <v>38</v>
      </c>
      <c r="AM81" s="19"/>
      <c r="AN81" s="19"/>
      <c r="AO81" s="19"/>
      <c r="AP81" s="19"/>
      <c r="AQ81" s="19"/>
      <c r="AR81" s="19"/>
      <c r="AS81" s="19"/>
      <c r="AT81" s="19"/>
      <c r="AU81" s="19"/>
      <c r="AV81" s="19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</row>
    <row r="82" spans="2:74" ht="14.25" x14ac:dyDescent="0.2">
      <c r="B82" s="9" t="s">
        <v>2613</v>
      </c>
      <c r="C82" s="19"/>
      <c r="D82" s="19"/>
      <c r="E82" s="19"/>
      <c r="F82" s="19"/>
      <c r="G82" s="19"/>
      <c r="H82" s="19">
        <v>21</v>
      </c>
      <c r="P82" s="9" t="s">
        <v>2066</v>
      </c>
      <c r="Q82" s="19"/>
      <c r="R82" s="19"/>
      <c r="S82" s="19"/>
      <c r="T82" s="19"/>
      <c r="U82" s="19"/>
      <c r="V82" s="19"/>
      <c r="W82" s="19"/>
      <c r="X82" s="19">
        <v>41</v>
      </c>
      <c r="Y82" s="19"/>
      <c r="Z82"/>
      <c r="AA82"/>
      <c r="AB82"/>
      <c r="AC82"/>
      <c r="AD82"/>
      <c r="AE82"/>
      <c r="AF82"/>
      <c r="AG82"/>
      <c r="AH82"/>
      <c r="AI82"/>
      <c r="AJ82" s="9" t="s">
        <v>2066</v>
      </c>
      <c r="AK82" s="19"/>
      <c r="AL82" s="19">
        <v>41</v>
      </c>
      <c r="AM82" s="19"/>
      <c r="AN82" s="19"/>
      <c r="AO82" s="19"/>
      <c r="AP82" s="19"/>
      <c r="AQ82" s="19"/>
      <c r="AR82" s="19"/>
      <c r="AS82" s="19"/>
      <c r="AT82" s="19"/>
      <c r="AU82" s="19"/>
      <c r="AV82" s="19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</row>
    <row r="83" spans="2:74" ht="14.25" x14ac:dyDescent="0.2">
      <c r="B83" s="9" t="s">
        <v>2614</v>
      </c>
      <c r="C83" s="19"/>
      <c r="D83" s="19"/>
      <c r="E83" s="19"/>
      <c r="F83" s="19"/>
      <c r="G83" s="19"/>
      <c r="H83" s="19">
        <v>245.8403807575817</v>
      </c>
      <c r="P83" s="9" t="s">
        <v>2067</v>
      </c>
      <c r="Q83" s="19">
        <v>68</v>
      </c>
      <c r="R83" s="19"/>
      <c r="S83" s="19"/>
      <c r="T83" s="19"/>
      <c r="U83" s="19"/>
      <c r="V83" s="19"/>
      <c r="W83" s="19"/>
      <c r="X83" s="19"/>
      <c r="Y83" s="19"/>
      <c r="Z83"/>
      <c r="AA83"/>
      <c r="AB83"/>
      <c r="AC83"/>
      <c r="AD83"/>
      <c r="AE83"/>
      <c r="AF83"/>
      <c r="AG83"/>
      <c r="AH83"/>
      <c r="AI83"/>
      <c r="AJ83" s="9" t="s">
        <v>2067</v>
      </c>
      <c r="AK83" s="19"/>
      <c r="AL83" s="19">
        <v>68</v>
      </c>
      <c r="AM83" s="19"/>
      <c r="AN83" s="19"/>
      <c r="AO83" s="19"/>
      <c r="AP83" s="19"/>
      <c r="AQ83" s="19"/>
      <c r="AR83" s="19"/>
      <c r="AS83" s="19"/>
      <c r="AT83" s="19"/>
      <c r="AU83" s="19"/>
      <c r="AV83" s="19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</row>
    <row r="84" spans="2:74" ht="14.25" x14ac:dyDescent="0.2">
      <c r="B84" s="9" t="s">
        <v>2615</v>
      </c>
      <c r="C84" s="19"/>
      <c r="D84" s="19">
        <v>2.8492666699908109</v>
      </c>
      <c r="E84" s="19"/>
      <c r="F84" s="19"/>
      <c r="G84" s="19"/>
      <c r="H84" s="19"/>
      <c r="P84" s="9" t="s">
        <v>2068</v>
      </c>
      <c r="Q84" s="19">
        <v>55.068245289698304</v>
      </c>
      <c r="R84" s="19"/>
      <c r="S84" s="19"/>
      <c r="T84" s="19"/>
      <c r="U84" s="19"/>
      <c r="V84" s="19"/>
      <c r="W84" s="19"/>
      <c r="X84" s="19"/>
      <c r="Y84" s="19"/>
      <c r="Z84"/>
      <c r="AA84"/>
      <c r="AB84"/>
      <c r="AC84"/>
      <c r="AD84"/>
      <c r="AE84"/>
      <c r="AF84"/>
      <c r="AG84"/>
      <c r="AH84"/>
      <c r="AI84"/>
      <c r="AJ84" s="9" t="s">
        <v>2068</v>
      </c>
      <c r="AK84" s="19"/>
      <c r="AL84" s="19"/>
      <c r="AM84" s="19">
        <v>55.068245289698304</v>
      </c>
      <c r="AN84" s="19"/>
      <c r="AO84" s="19"/>
      <c r="AP84" s="19"/>
      <c r="AQ84" s="19"/>
      <c r="AR84" s="19"/>
      <c r="AS84" s="19"/>
      <c r="AT84" s="19"/>
      <c r="AU84" s="19"/>
      <c r="AV84" s="19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</row>
    <row r="85" spans="2:74" ht="14.25" x14ac:dyDescent="0.2">
      <c r="B85" s="9" t="s">
        <v>2616</v>
      </c>
      <c r="C85" s="19"/>
      <c r="D85" s="19"/>
      <c r="E85" s="19"/>
      <c r="F85" s="19"/>
      <c r="G85" s="19"/>
      <c r="H85" s="19">
        <v>8.4</v>
      </c>
      <c r="P85" s="9" t="s">
        <v>2069</v>
      </c>
      <c r="Q85" s="19"/>
      <c r="R85" s="19">
        <v>61</v>
      </c>
      <c r="S85" s="19"/>
      <c r="T85" s="19"/>
      <c r="U85" s="19"/>
      <c r="V85" s="19"/>
      <c r="W85" s="19"/>
      <c r="X85" s="19"/>
      <c r="Y85" s="19"/>
      <c r="Z85"/>
      <c r="AA85"/>
      <c r="AB85"/>
      <c r="AC85"/>
      <c r="AD85"/>
      <c r="AE85"/>
      <c r="AF85"/>
      <c r="AG85"/>
      <c r="AH85"/>
      <c r="AI85"/>
      <c r="AJ85" s="9" t="s">
        <v>2069</v>
      </c>
      <c r="AK85" s="19"/>
      <c r="AL85" s="19"/>
      <c r="AM85" s="19"/>
      <c r="AN85" s="19"/>
      <c r="AO85" s="19"/>
      <c r="AP85" s="19"/>
      <c r="AQ85" s="19"/>
      <c r="AR85" s="19"/>
      <c r="AS85" s="19"/>
      <c r="AT85" s="19">
        <v>61</v>
      </c>
      <c r="AU85" s="19"/>
      <c r="AV85" s="19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</row>
    <row r="86" spans="2:74" ht="14.25" x14ac:dyDescent="0.2">
      <c r="B86" s="9" t="s">
        <v>2617</v>
      </c>
      <c r="C86" s="19"/>
      <c r="D86" s="19"/>
      <c r="E86" s="19"/>
      <c r="F86" s="19"/>
      <c r="G86" s="19"/>
      <c r="H86" s="19">
        <v>86.692320794224045</v>
      </c>
      <c r="P86" s="9" t="s">
        <v>2070</v>
      </c>
      <c r="Q86" s="19"/>
      <c r="R86" s="19"/>
      <c r="S86" s="19"/>
      <c r="T86" s="19"/>
      <c r="U86" s="19">
        <v>54.627175876639136</v>
      </c>
      <c r="V86" s="19"/>
      <c r="W86" s="19"/>
      <c r="X86" s="19"/>
      <c r="Y86" s="19"/>
      <c r="Z86"/>
      <c r="AA86"/>
      <c r="AB86"/>
      <c r="AC86"/>
      <c r="AD86"/>
      <c r="AE86"/>
      <c r="AF86"/>
      <c r="AG86"/>
      <c r="AH86"/>
      <c r="AI86"/>
      <c r="AJ86" s="9" t="s">
        <v>2070</v>
      </c>
      <c r="AK86" s="19"/>
      <c r="AL86" s="19"/>
      <c r="AM86" s="19"/>
      <c r="AN86" s="19"/>
      <c r="AO86" s="19"/>
      <c r="AP86" s="19">
        <v>54.627175876639136</v>
      </c>
      <c r="AQ86" s="19"/>
      <c r="AR86" s="19"/>
      <c r="AS86" s="19"/>
      <c r="AT86" s="19"/>
      <c r="AU86" s="19"/>
      <c r="AV86" s="19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</row>
    <row r="87" spans="2:74" ht="14.25" x14ac:dyDescent="0.2">
      <c r="B87" s="9" t="s">
        <v>2618</v>
      </c>
      <c r="C87" s="19"/>
      <c r="D87" s="19"/>
      <c r="E87" s="19"/>
      <c r="F87" s="19"/>
      <c r="G87" s="19"/>
      <c r="H87" s="19">
        <v>50</v>
      </c>
      <c r="P87" s="9" t="s">
        <v>2071</v>
      </c>
      <c r="Q87" s="19"/>
      <c r="R87" s="19">
        <v>85</v>
      </c>
      <c r="S87" s="19"/>
      <c r="T87" s="19"/>
      <c r="U87" s="19"/>
      <c r="V87" s="19"/>
      <c r="W87" s="19"/>
      <c r="X87" s="19"/>
      <c r="Y87" s="19"/>
      <c r="Z87"/>
      <c r="AA87"/>
      <c r="AB87"/>
      <c r="AC87"/>
      <c r="AD87"/>
      <c r="AE87"/>
      <c r="AF87"/>
      <c r="AG87"/>
      <c r="AH87"/>
      <c r="AI87"/>
      <c r="AJ87" s="9" t="s">
        <v>2071</v>
      </c>
      <c r="AK87" s="19"/>
      <c r="AL87" s="19">
        <v>85</v>
      </c>
      <c r="AM87" s="19"/>
      <c r="AN87" s="19"/>
      <c r="AO87" s="19"/>
      <c r="AP87" s="19"/>
      <c r="AQ87" s="19"/>
      <c r="AR87" s="19"/>
      <c r="AS87" s="19"/>
      <c r="AT87" s="19"/>
      <c r="AU87" s="19"/>
      <c r="AV87" s="19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</row>
    <row r="88" spans="2:74" ht="14.25" x14ac:dyDescent="0.2">
      <c r="B88" s="9" t="s">
        <v>2619</v>
      </c>
      <c r="C88" s="19"/>
      <c r="D88" s="19"/>
      <c r="E88" s="19">
        <v>4</v>
      </c>
      <c r="F88" s="19"/>
      <c r="G88" s="19"/>
      <c r="H88" s="19"/>
      <c r="P88" s="9" t="s">
        <v>2072</v>
      </c>
      <c r="Q88" s="19">
        <v>48.275178681681091</v>
      </c>
      <c r="R88" s="19"/>
      <c r="S88" s="19"/>
      <c r="T88" s="19"/>
      <c r="U88" s="19"/>
      <c r="V88" s="19"/>
      <c r="W88" s="19"/>
      <c r="X88" s="19"/>
      <c r="Y88" s="19"/>
      <c r="Z88"/>
      <c r="AA88"/>
      <c r="AB88"/>
      <c r="AC88"/>
      <c r="AD88"/>
      <c r="AE88"/>
      <c r="AF88"/>
      <c r="AG88"/>
      <c r="AH88"/>
      <c r="AI88"/>
      <c r="AJ88" s="9" t="s">
        <v>2072</v>
      </c>
      <c r="AK88" s="19"/>
      <c r="AL88" s="19"/>
      <c r="AM88" s="19"/>
      <c r="AN88" s="19"/>
      <c r="AO88" s="19"/>
      <c r="AP88" s="19">
        <v>48.275178681681091</v>
      </c>
      <c r="AQ88" s="19"/>
      <c r="AR88" s="19"/>
      <c r="AS88" s="19"/>
      <c r="AT88" s="19"/>
      <c r="AU88" s="19"/>
      <c r="AV88" s="19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</row>
    <row r="89" spans="2:74" ht="14.25" x14ac:dyDescent="0.2">
      <c r="B89" s="9" t="s">
        <v>2620</v>
      </c>
      <c r="C89" s="19">
        <v>101.99096564026357</v>
      </c>
      <c r="D89" s="19"/>
      <c r="E89" s="19"/>
      <c r="F89" s="19"/>
      <c r="G89" s="19"/>
      <c r="H89" s="19"/>
      <c r="P89" s="9" t="s">
        <v>2073</v>
      </c>
      <c r="Q89" s="19"/>
      <c r="R89" s="19"/>
      <c r="S89" s="19">
        <v>86.692320794224045</v>
      </c>
      <c r="T89" s="19"/>
      <c r="U89" s="19"/>
      <c r="V89" s="19"/>
      <c r="W89" s="19"/>
      <c r="X89" s="19"/>
      <c r="Y89" s="19"/>
      <c r="Z89"/>
      <c r="AA89"/>
      <c r="AB89"/>
      <c r="AC89"/>
      <c r="AD89"/>
      <c r="AE89"/>
      <c r="AF89"/>
      <c r="AG89"/>
      <c r="AH89"/>
      <c r="AI89"/>
      <c r="AJ89" s="9" t="s">
        <v>2073</v>
      </c>
      <c r="AK89" s="19">
        <v>86.692320794224045</v>
      </c>
      <c r="AL89" s="19"/>
      <c r="AM89" s="19"/>
      <c r="AN89" s="19"/>
      <c r="AO89" s="19"/>
      <c r="AP89" s="19"/>
      <c r="AQ89" s="19"/>
      <c r="AR89" s="19"/>
      <c r="AS89" s="19"/>
      <c r="AT89" s="19"/>
      <c r="AU89" s="19"/>
      <c r="AV89" s="1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</row>
    <row r="90" spans="2:74" ht="14.25" x14ac:dyDescent="0.2">
      <c r="B90" s="9" t="s">
        <v>2621</v>
      </c>
      <c r="C90" s="19"/>
      <c r="D90" s="19"/>
      <c r="E90" s="19"/>
      <c r="F90" s="19">
        <v>95</v>
      </c>
      <c r="G90" s="19"/>
      <c r="H90" s="19"/>
      <c r="P90" s="9" t="s">
        <v>2074</v>
      </c>
      <c r="Q90" s="19">
        <v>85.087000000000003</v>
      </c>
      <c r="R90" s="19"/>
      <c r="S90" s="19"/>
      <c r="T90" s="19"/>
      <c r="U90" s="19"/>
      <c r="V90" s="19"/>
      <c r="W90" s="19"/>
      <c r="X90" s="19"/>
      <c r="Y90" s="19"/>
      <c r="Z90"/>
      <c r="AA90"/>
      <c r="AB90"/>
      <c r="AC90"/>
      <c r="AD90"/>
      <c r="AE90"/>
      <c r="AF90"/>
      <c r="AG90"/>
      <c r="AH90"/>
      <c r="AI90"/>
      <c r="AJ90" s="9" t="s">
        <v>2074</v>
      </c>
      <c r="AK90" s="19"/>
      <c r="AL90" s="19">
        <v>85.087000000000003</v>
      </c>
      <c r="AM90" s="19"/>
      <c r="AN90" s="19"/>
      <c r="AO90" s="19"/>
      <c r="AP90" s="19"/>
      <c r="AQ90" s="19"/>
      <c r="AR90" s="19"/>
      <c r="AS90" s="19"/>
      <c r="AT90" s="19"/>
      <c r="AU90" s="19"/>
      <c r="AV90" s="19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</row>
    <row r="91" spans="2:74" ht="14.25" x14ac:dyDescent="0.2">
      <c r="B91" s="9" t="s">
        <v>2622</v>
      </c>
      <c r="C91" s="19"/>
      <c r="D91" s="19"/>
      <c r="E91" s="19">
        <v>10</v>
      </c>
      <c r="F91" s="19"/>
      <c r="G91" s="19"/>
      <c r="H91" s="19"/>
      <c r="P91" s="9" t="s">
        <v>2075</v>
      </c>
      <c r="Q91" s="19">
        <v>50</v>
      </c>
      <c r="R91" s="19"/>
      <c r="S91" s="19"/>
      <c r="T91" s="19"/>
      <c r="U91" s="19"/>
      <c r="V91" s="19"/>
      <c r="W91" s="19"/>
      <c r="X91" s="19"/>
      <c r="Y91" s="19"/>
      <c r="Z91"/>
      <c r="AA91"/>
      <c r="AB91"/>
      <c r="AC91"/>
      <c r="AD91"/>
      <c r="AE91"/>
      <c r="AF91"/>
      <c r="AG91"/>
      <c r="AH91"/>
      <c r="AI91"/>
      <c r="AJ91" s="9" t="s">
        <v>2075</v>
      </c>
      <c r="AK91" s="19"/>
      <c r="AL91" s="19">
        <v>50</v>
      </c>
      <c r="AM91" s="19"/>
      <c r="AN91" s="19"/>
      <c r="AO91" s="19"/>
      <c r="AP91" s="19"/>
      <c r="AQ91" s="19"/>
      <c r="AR91" s="19"/>
      <c r="AS91" s="19"/>
      <c r="AT91" s="19"/>
      <c r="AU91" s="19"/>
      <c r="AV91" s="19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</row>
    <row r="92" spans="2:74" ht="14.25" x14ac:dyDescent="0.2">
      <c r="B92" s="9" t="s">
        <v>2623</v>
      </c>
      <c r="C92" s="19"/>
      <c r="D92" s="19"/>
      <c r="E92" s="19">
        <v>4.2</v>
      </c>
      <c r="F92" s="19"/>
      <c r="G92" s="19"/>
      <c r="H92" s="19"/>
      <c r="P92" s="9" t="s">
        <v>2076</v>
      </c>
      <c r="Q92" s="19"/>
      <c r="R92" s="19">
        <v>100</v>
      </c>
      <c r="S92" s="19"/>
      <c r="T92" s="19"/>
      <c r="U92" s="19"/>
      <c r="V92" s="19"/>
      <c r="W92" s="19"/>
      <c r="X92" s="19"/>
      <c r="Y92" s="19"/>
      <c r="Z92"/>
      <c r="AA92"/>
      <c r="AB92"/>
      <c r="AC92"/>
      <c r="AD92"/>
      <c r="AE92"/>
      <c r="AF92"/>
      <c r="AG92"/>
      <c r="AH92"/>
      <c r="AI92"/>
      <c r="AJ92" s="9" t="s">
        <v>2076</v>
      </c>
      <c r="AK92" s="19"/>
      <c r="AL92" s="19"/>
      <c r="AM92" s="19"/>
      <c r="AN92" s="19"/>
      <c r="AO92" s="19"/>
      <c r="AP92" s="19"/>
      <c r="AQ92" s="19"/>
      <c r="AR92" s="19">
        <v>100</v>
      </c>
      <c r="AS92" s="19"/>
      <c r="AT92" s="19"/>
      <c r="AU92" s="19"/>
      <c r="AV92" s="19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</row>
    <row r="93" spans="2:74" ht="14.25" x14ac:dyDescent="0.2">
      <c r="B93" s="9" t="s">
        <v>2624</v>
      </c>
      <c r="C93" s="19"/>
      <c r="D93" s="19"/>
      <c r="E93" s="19"/>
      <c r="F93" s="19"/>
      <c r="G93" s="19">
        <v>12.821700014958649</v>
      </c>
      <c r="H93" s="19"/>
      <c r="P93" s="9" t="s">
        <v>2077</v>
      </c>
      <c r="Q93" s="19">
        <v>57</v>
      </c>
      <c r="R93" s="19"/>
      <c r="S93" s="19"/>
      <c r="T93" s="19"/>
      <c r="U93" s="19"/>
      <c r="V93" s="19"/>
      <c r="W93" s="19"/>
      <c r="X93" s="19"/>
      <c r="Y93" s="19"/>
      <c r="Z93"/>
      <c r="AA93"/>
      <c r="AB93"/>
      <c r="AC93"/>
      <c r="AD93"/>
      <c r="AE93"/>
      <c r="AF93"/>
      <c r="AG93"/>
      <c r="AH93"/>
      <c r="AI93"/>
      <c r="AJ93" s="9" t="s">
        <v>2077</v>
      </c>
      <c r="AK93" s="19"/>
      <c r="AL93" s="19">
        <v>57</v>
      </c>
      <c r="AM93" s="19"/>
      <c r="AN93" s="19"/>
      <c r="AO93" s="19"/>
      <c r="AP93" s="19"/>
      <c r="AQ93" s="19"/>
      <c r="AR93" s="19"/>
      <c r="AS93" s="19"/>
      <c r="AT93" s="19"/>
      <c r="AU93" s="19"/>
      <c r="AV93" s="19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</row>
    <row r="94" spans="2:74" ht="14.25" x14ac:dyDescent="0.2">
      <c r="B94" s="9" t="s">
        <v>2625</v>
      </c>
      <c r="C94" s="19"/>
      <c r="D94" s="19">
        <v>39</v>
      </c>
      <c r="E94" s="19"/>
      <c r="F94" s="19"/>
      <c r="G94" s="19"/>
      <c r="H94" s="19"/>
      <c r="P94" s="9" t="s">
        <v>2078</v>
      </c>
      <c r="Q94" s="19"/>
      <c r="R94" s="19">
        <v>75</v>
      </c>
      <c r="S94" s="19"/>
      <c r="T94" s="19"/>
      <c r="U94" s="19"/>
      <c r="V94" s="19"/>
      <c r="W94" s="19"/>
      <c r="X94" s="19"/>
      <c r="Y94" s="19"/>
      <c r="Z94"/>
      <c r="AA94"/>
      <c r="AB94"/>
      <c r="AC94"/>
      <c r="AD94"/>
      <c r="AE94"/>
      <c r="AF94"/>
      <c r="AG94"/>
      <c r="AH94"/>
      <c r="AI94"/>
      <c r="AJ94" s="9" t="s">
        <v>2078</v>
      </c>
      <c r="AK94" s="19"/>
      <c r="AL94" s="19">
        <v>75</v>
      </c>
      <c r="AM94" s="19"/>
      <c r="AN94" s="19"/>
      <c r="AO94" s="19"/>
      <c r="AP94" s="19"/>
      <c r="AQ94" s="19"/>
      <c r="AR94" s="19"/>
      <c r="AS94" s="19"/>
      <c r="AT94" s="19"/>
      <c r="AU94" s="19"/>
      <c r="AV94" s="19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</row>
    <row r="95" spans="2:74" ht="14.25" x14ac:dyDescent="0.2">
      <c r="B95" s="9" t="s">
        <v>2626</v>
      </c>
      <c r="C95" s="19"/>
      <c r="D95" s="19"/>
      <c r="E95" s="19"/>
      <c r="F95" s="19"/>
      <c r="G95" s="19">
        <v>60</v>
      </c>
      <c r="H95" s="19"/>
      <c r="P95" s="9" t="s">
        <v>2079</v>
      </c>
      <c r="Q95" s="19"/>
      <c r="R95" s="19">
        <v>101.99096564026357</v>
      </c>
      <c r="S95" s="19"/>
      <c r="T95" s="19"/>
      <c r="U95" s="19"/>
      <c r="V95" s="19"/>
      <c r="W95" s="19"/>
      <c r="X95" s="19"/>
      <c r="Y95" s="19"/>
      <c r="Z95"/>
      <c r="AA95"/>
      <c r="AB95"/>
      <c r="AC95"/>
      <c r="AD95"/>
      <c r="AE95"/>
      <c r="AF95"/>
      <c r="AG95"/>
      <c r="AH95"/>
      <c r="AI95"/>
      <c r="AJ95" s="9" t="s">
        <v>2079</v>
      </c>
      <c r="AK95" s="19">
        <v>101.99096564026357</v>
      </c>
      <c r="AL95" s="19"/>
      <c r="AM95" s="19"/>
      <c r="AN95" s="19"/>
      <c r="AO95" s="19"/>
      <c r="AP95" s="19"/>
      <c r="AQ95" s="19"/>
      <c r="AR95" s="19"/>
      <c r="AS95" s="19"/>
      <c r="AT95" s="19"/>
      <c r="AU95" s="19"/>
      <c r="AV95" s="19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</row>
    <row r="96" spans="2:74" ht="14.25" x14ac:dyDescent="0.2">
      <c r="B96" s="9" t="s">
        <v>2627</v>
      </c>
      <c r="C96" s="19"/>
      <c r="D96" s="19"/>
      <c r="E96" s="19"/>
      <c r="F96" s="19">
        <v>173.38464158844809</v>
      </c>
      <c r="G96" s="19"/>
      <c r="H96" s="19"/>
      <c r="P96" s="9" t="s">
        <v>2080</v>
      </c>
      <c r="Q96" s="19"/>
      <c r="R96" s="19">
        <v>33.42</v>
      </c>
      <c r="S96" s="19"/>
      <c r="T96" s="19"/>
      <c r="U96" s="19"/>
      <c r="V96" s="19"/>
      <c r="W96" s="19"/>
      <c r="X96" s="19"/>
      <c r="Y96" s="19"/>
      <c r="Z96"/>
      <c r="AA96"/>
      <c r="AB96"/>
      <c r="AC96"/>
      <c r="AD96"/>
      <c r="AE96"/>
      <c r="AF96"/>
      <c r="AG96"/>
      <c r="AH96"/>
      <c r="AI96"/>
      <c r="AJ96" s="9" t="s">
        <v>2080</v>
      </c>
      <c r="AK96" s="19"/>
      <c r="AL96" s="19"/>
      <c r="AM96" s="19"/>
      <c r="AN96" s="19"/>
      <c r="AO96" s="19"/>
      <c r="AP96" s="19"/>
      <c r="AQ96" s="19"/>
      <c r="AR96" s="19"/>
      <c r="AS96" s="19">
        <v>33.42</v>
      </c>
      <c r="AT96" s="19"/>
      <c r="AU96" s="19"/>
      <c r="AV96" s="19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</row>
    <row r="97" spans="2:74" ht="14.25" x14ac:dyDescent="0.2">
      <c r="B97" s="9" t="s">
        <v>2628</v>
      </c>
      <c r="C97" s="19"/>
      <c r="D97" s="19"/>
      <c r="E97" s="19"/>
      <c r="F97" s="19"/>
      <c r="G97" s="19"/>
      <c r="H97" s="19">
        <v>125</v>
      </c>
      <c r="P97" s="9" t="s">
        <v>2081</v>
      </c>
      <c r="Q97" s="19"/>
      <c r="R97" s="19"/>
      <c r="S97" s="19"/>
      <c r="T97" s="19"/>
      <c r="U97" s="19"/>
      <c r="V97" s="19"/>
      <c r="W97" s="19"/>
      <c r="X97" s="19">
        <v>58.460842544152932</v>
      </c>
      <c r="Y97" s="19"/>
      <c r="Z97"/>
      <c r="AA97"/>
      <c r="AB97"/>
      <c r="AC97"/>
      <c r="AD97"/>
      <c r="AE97"/>
      <c r="AF97"/>
      <c r="AG97"/>
      <c r="AH97"/>
      <c r="AI97"/>
      <c r="AJ97" s="9" t="s">
        <v>2081</v>
      </c>
      <c r="AK97" s="19"/>
      <c r="AL97" s="19"/>
      <c r="AM97" s="19">
        <v>58.460842544152932</v>
      </c>
      <c r="AN97" s="19"/>
      <c r="AO97" s="19"/>
      <c r="AP97" s="19"/>
      <c r="AQ97" s="19"/>
      <c r="AR97" s="19"/>
      <c r="AS97" s="19"/>
      <c r="AT97" s="19"/>
      <c r="AU97" s="19"/>
      <c r="AV97" s="19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</row>
    <row r="98" spans="2:74" ht="14.25" x14ac:dyDescent="0.2">
      <c r="B98" s="9" t="s">
        <v>2629</v>
      </c>
      <c r="C98" s="19"/>
      <c r="D98" s="19"/>
      <c r="E98" s="19">
        <v>79.552953199405593</v>
      </c>
      <c r="F98" s="19"/>
      <c r="G98" s="19"/>
      <c r="H98" s="19"/>
      <c r="P98" s="9" t="s">
        <v>2082</v>
      </c>
      <c r="Q98" s="19"/>
      <c r="R98" s="19"/>
      <c r="S98" s="19"/>
      <c r="T98" s="19"/>
      <c r="U98" s="19">
        <v>15</v>
      </c>
      <c r="V98" s="19"/>
      <c r="W98" s="19"/>
      <c r="X98" s="19"/>
      <c r="Y98" s="19"/>
      <c r="Z98"/>
      <c r="AA98"/>
      <c r="AB98"/>
      <c r="AC98"/>
      <c r="AD98"/>
      <c r="AE98"/>
      <c r="AF98"/>
      <c r="AG98"/>
      <c r="AH98"/>
      <c r="AI98"/>
      <c r="AJ98" s="9" t="s">
        <v>2082</v>
      </c>
      <c r="AK98" s="19"/>
      <c r="AL98" s="19">
        <v>15</v>
      </c>
      <c r="AM98" s="19"/>
      <c r="AN98" s="19"/>
      <c r="AO98" s="19"/>
      <c r="AP98" s="19"/>
      <c r="AQ98" s="19"/>
      <c r="AR98" s="19"/>
      <c r="AS98" s="19"/>
      <c r="AT98" s="19"/>
      <c r="AU98" s="19"/>
      <c r="AV98" s="19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</row>
    <row r="99" spans="2:74" ht="14.25" x14ac:dyDescent="0.2">
      <c r="B99" s="9" t="s">
        <v>2630</v>
      </c>
      <c r="C99" s="19"/>
      <c r="D99" s="19">
        <v>3.5615833374885137</v>
      </c>
      <c r="E99" s="19"/>
      <c r="F99" s="19"/>
      <c r="G99" s="19"/>
      <c r="H99" s="19"/>
      <c r="P99" s="9" t="s">
        <v>2083</v>
      </c>
      <c r="Q99" s="19">
        <v>60</v>
      </c>
      <c r="R99" s="19"/>
      <c r="S99" s="19"/>
      <c r="T99" s="19"/>
      <c r="U99" s="19"/>
      <c r="V99" s="19"/>
      <c r="W99" s="19"/>
      <c r="X99" s="19"/>
      <c r="Y99" s="19"/>
      <c r="Z99"/>
      <c r="AA99"/>
      <c r="AB99"/>
      <c r="AC99"/>
      <c r="AD99"/>
      <c r="AE99"/>
      <c r="AF99"/>
      <c r="AG99"/>
      <c r="AH99"/>
      <c r="AI99"/>
      <c r="AJ99" s="9" t="s">
        <v>2083</v>
      </c>
      <c r="AK99" s="19"/>
      <c r="AL99" s="19"/>
      <c r="AM99" s="19">
        <v>60</v>
      </c>
      <c r="AN99" s="19"/>
      <c r="AO99" s="19"/>
      <c r="AP99" s="19"/>
      <c r="AQ99" s="19"/>
      <c r="AR99" s="19"/>
      <c r="AS99" s="19"/>
      <c r="AT99" s="19"/>
      <c r="AU99" s="19"/>
      <c r="AV99" s="1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</row>
    <row r="100" spans="2:74" ht="14.25" x14ac:dyDescent="0.2">
      <c r="B100" s="9" t="s">
        <v>2631</v>
      </c>
      <c r="C100" s="19"/>
      <c r="D100" s="19"/>
      <c r="E100" s="19"/>
      <c r="F100" s="19">
        <v>80</v>
      </c>
      <c r="G100" s="19"/>
      <c r="H100" s="19"/>
      <c r="P100" s="9" t="s">
        <v>2084</v>
      </c>
      <c r="Q100" s="19">
        <v>157.61782720672841</v>
      </c>
      <c r="R100" s="19"/>
      <c r="S100" s="19"/>
      <c r="T100" s="19"/>
      <c r="U100" s="19"/>
      <c r="V100" s="19"/>
      <c r="W100" s="19"/>
      <c r="X100" s="19"/>
      <c r="Y100" s="19"/>
      <c r="Z100"/>
      <c r="AA100"/>
      <c r="AB100"/>
      <c r="AC100"/>
      <c r="AD100"/>
      <c r="AE100"/>
      <c r="AF100"/>
      <c r="AG100"/>
      <c r="AH100"/>
      <c r="AI100"/>
      <c r="AJ100" s="9" t="s">
        <v>2084</v>
      </c>
      <c r="AK100" s="19"/>
      <c r="AL100" s="19"/>
      <c r="AM100" s="19"/>
      <c r="AN100" s="19">
        <v>157.61782720672841</v>
      </c>
      <c r="AO100" s="19"/>
      <c r="AP100" s="19"/>
      <c r="AQ100" s="19"/>
      <c r="AR100" s="19"/>
      <c r="AS100" s="19"/>
      <c r="AT100" s="19"/>
      <c r="AU100" s="19"/>
      <c r="AV100" s="19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</row>
    <row r="101" spans="2:74" ht="14.25" x14ac:dyDescent="0.2">
      <c r="B101" s="9" t="s">
        <v>2632</v>
      </c>
      <c r="C101" s="19"/>
      <c r="D101" s="19">
        <v>10.684750012465541</v>
      </c>
      <c r="E101" s="19"/>
      <c r="F101" s="19"/>
      <c r="G101" s="19"/>
      <c r="H101" s="19"/>
      <c r="P101" s="9" t="s">
        <v>2085</v>
      </c>
      <c r="Q101" s="19">
        <v>18</v>
      </c>
      <c r="R101" s="19"/>
      <c r="S101" s="19"/>
      <c r="T101" s="19"/>
      <c r="U101" s="19"/>
      <c r="V101" s="19"/>
      <c r="W101" s="19"/>
      <c r="X101" s="19"/>
      <c r="Y101" s="19"/>
      <c r="Z101"/>
      <c r="AA101"/>
      <c r="AB101"/>
      <c r="AC101"/>
      <c r="AD101"/>
      <c r="AE101"/>
      <c r="AF101"/>
      <c r="AG101"/>
      <c r="AH101"/>
      <c r="AI101"/>
      <c r="AJ101" s="9" t="s">
        <v>2085</v>
      </c>
      <c r="AK101" s="19"/>
      <c r="AL101" s="19"/>
      <c r="AM101" s="19"/>
      <c r="AN101" s="19"/>
      <c r="AO101" s="19"/>
      <c r="AP101" s="19"/>
      <c r="AQ101" s="19"/>
      <c r="AR101" s="19"/>
      <c r="AS101" s="19">
        <v>18</v>
      </c>
      <c r="AT101" s="19"/>
      <c r="AU101" s="19"/>
      <c r="AV101" s="19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</row>
    <row r="102" spans="2:74" ht="14.25" x14ac:dyDescent="0.2">
      <c r="B102" s="9" t="s">
        <v>2633</v>
      </c>
      <c r="C102" s="19"/>
      <c r="D102" s="19">
        <v>5.3423750062327704</v>
      </c>
      <c r="E102" s="19"/>
      <c r="F102" s="19"/>
      <c r="G102" s="19"/>
      <c r="H102" s="19"/>
      <c r="P102" s="9" t="s">
        <v>2086</v>
      </c>
      <c r="Q102" s="19"/>
      <c r="R102" s="19">
        <v>50</v>
      </c>
      <c r="S102" s="19"/>
      <c r="T102" s="19"/>
      <c r="U102" s="19"/>
      <c r="V102" s="19"/>
      <c r="W102" s="19"/>
      <c r="X102" s="19"/>
      <c r="Y102" s="19"/>
      <c r="Z102"/>
      <c r="AA102"/>
      <c r="AB102"/>
      <c r="AC102"/>
      <c r="AD102"/>
      <c r="AE102"/>
      <c r="AF102"/>
      <c r="AG102"/>
      <c r="AH102"/>
      <c r="AI102"/>
      <c r="AJ102" s="9" t="s">
        <v>2086</v>
      </c>
      <c r="AK102" s="19"/>
      <c r="AL102" s="19">
        <v>50</v>
      </c>
      <c r="AM102" s="19"/>
      <c r="AN102" s="19"/>
      <c r="AO102" s="19"/>
      <c r="AP102" s="19"/>
      <c r="AQ102" s="19"/>
      <c r="AR102" s="19"/>
      <c r="AS102" s="19"/>
      <c r="AT102" s="19"/>
      <c r="AU102" s="19"/>
      <c r="AV102" s="19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</row>
    <row r="103" spans="2:74" ht="14.25" x14ac:dyDescent="0.2">
      <c r="B103" s="9" t="s">
        <v>2634</v>
      </c>
      <c r="C103" s="19"/>
      <c r="D103" s="19">
        <v>71.23166674977027</v>
      </c>
      <c r="E103" s="19"/>
      <c r="F103" s="19"/>
      <c r="G103" s="19"/>
      <c r="H103" s="19"/>
      <c r="P103" s="9" t="s">
        <v>2087</v>
      </c>
      <c r="Q103" s="19">
        <v>26</v>
      </c>
      <c r="R103" s="19"/>
      <c r="S103" s="19"/>
      <c r="T103" s="19"/>
      <c r="U103" s="19"/>
      <c r="V103" s="19"/>
      <c r="W103" s="19"/>
      <c r="X103" s="19"/>
      <c r="Y103" s="19"/>
      <c r="Z103"/>
      <c r="AA103"/>
      <c r="AB103"/>
      <c r="AC103"/>
      <c r="AD103"/>
      <c r="AE103"/>
      <c r="AF103"/>
      <c r="AG103"/>
      <c r="AH103"/>
      <c r="AI103"/>
      <c r="AJ103" s="9" t="s">
        <v>2087</v>
      </c>
      <c r="AK103" s="19"/>
      <c r="AL103" s="19"/>
      <c r="AM103" s="19"/>
      <c r="AN103" s="19"/>
      <c r="AO103" s="19"/>
      <c r="AP103" s="19"/>
      <c r="AQ103" s="19"/>
      <c r="AR103" s="19"/>
      <c r="AS103" s="19"/>
      <c r="AT103" s="19">
        <v>26</v>
      </c>
      <c r="AU103" s="19"/>
      <c r="AV103" s="19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</row>
    <row r="104" spans="2:74" ht="14.25" x14ac:dyDescent="0.2">
      <c r="B104" s="9" t="s">
        <v>2635</v>
      </c>
      <c r="C104" s="19"/>
      <c r="D104" s="19"/>
      <c r="E104" s="19">
        <v>80.135625093491555</v>
      </c>
      <c r="F104" s="19"/>
      <c r="G104" s="19"/>
      <c r="H104" s="19"/>
      <c r="P104" s="9" t="s">
        <v>2088</v>
      </c>
      <c r="Q104" s="19"/>
      <c r="R104" s="19">
        <v>47.285348162018529</v>
      </c>
      <c r="S104" s="19"/>
      <c r="T104" s="19"/>
      <c r="U104" s="19"/>
      <c r="V104" s="19"/>
      <c r="W104" s="19"/>
      <c r="X104" s="19"/>
      <c r="Y104" s="19"/>
      <c r="Z104"/>
      <c r="AA104"/>
      <c r="AB104"/>
      <c r="AC104"/>
      <c r="AD104"/>
      <c r="AE104"/>
      <c r="AF104"/>
      <c r="AG104"/>
      <c r="AH104"/>
      <c r="AI104"/>
      <c r="AJ104" s="9" t="s">
        <v>2088</v>
      </c>
      <c r="AK104" s="19"/>
      <c r="AL104" s="19"/>
      <c r="AM104" s="19"/>
      <c r="AN104" s="19">
        <v>47.285348162018529</v>
      </c>
      <c r="AO104" s="19"/>
      <c r="AP104" s="19"/>
      <c r="AQ104" s="19"/>
      <c r="AR104" s="19"/>
      <c r="AS104" s="19"/>
      <c r="AT104" s="19"/>
      <c r="AU104" s="19"/>
      <c r="AV104" s="19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</row>
    <row r="105" spans="2:74" ht="14.25" x14ac:dyDescent="0.2">
      <c r="B105" s="9" t="s">
        <v>2636</v>
      </c>
      <c r="C105" s="19"/>
      <c r="D105" s="19"/>
      <c r="E105" s="19">
        <v>54.084883766667978</v>
      </c>
      <c r="F105" s="19"/>
      <c r="G105" s="19"/>
      <c r="H105" s="19"/>
      <c r="P105" s="9" t="s">
        <v>2089</v>
      </c>
      <c r="Q105" s="19"/>
      <c r="R105" s="19"/>
      <c r="S105" s="19">
        <v>150</v>
      </c>
      <c r="T105" s="19"/>
      <c r="U105" s="19"/>
      <c r="V105" s="19"/>
      <c r="W105" s="19"/>
      <c r="X105" s="19"/>
      <c r="Y105" s="19"/>
      <c r="Z105"/>
      <c r="AA105"/>
      <c r="AB105"/>
      <c r="AC105"/>
      <c r="AD105"/>
      <c r="AE105"/>
      <c r="AF105"/>
      <c r="AG105"/>
      <c r="AH105"/>
      <c r="AI105"/>
      <c r="AJ105" s="9" t="s">
        <v>2089</v>
      </c>
      <c r="AK105" s="19"/>
      <c r="AL105" s="19">
        <v>150</v>
      </c>
      <c r="AM105" s="19"/>
      <c r="AN105" s="19"/>
      <c r="AO105" s="19"/>
      <c r="AP105" s="19"/>
      <c r="AQ105" s="19"/>
      <c r="AR105" s="19"/>
      <c r="AS105" s="19"/>
      <c r="AT105" s="19"/>
      <c r="AU105" s="19"/>
      <c r="AV105" s="19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</row>
    <row r="106" spans="2:74" ht="14.25" x14ac:dyDescent="0.2">
      <c r="B106" s="9" t="s">
        <v>2637</v>
      </c>
      <c r="C106" s="19"/>
      <c r="D106" s="19"/>
      <c r="E106" s="19"/>
      <c r="F106" s="19"/>
      <c r="G106" s="19"/>
      <c r="H106" s="19">
        <v>53</v>
      </c>
      <c r="P106" s="9" t="s">
        <v>2090</v>
      </c>
      <c r="Q106" s="19"/>
      <c r="R106" s="19">
        <v>120</v>
      </c>
      <c r="S106" s="19"/>
      <c r="T106" s="19"/>
      <c r="U106" s="19"/>
      <c r="V106" s="19"/>
      <c r="W106" s="19"/>
      <c r="X106" s="19"/>
      <c r="Y106" s="19"/>
      <c r="Z106"/>
      <c r="AA106"/>
      <c r="AB106"/>
      <c r="AC106"/>
      <c r="AD106"/>
      <c r="AE106"/>
      <c r="AF106"/>
      <c r="AG106"/>
      <c r="AH106"/>
      <c r="AI106"/>
      <c r="AJ106" s="9" t="s">
        <v>2090</v>
      </c>
      <c r="AK106" s="19"/>
      <c r="AL106" s="19">
        <v>120</v>
      </c>
      <c r="AM106" s="19"/>
      <c r="AN106" s="19"/>
      <c r="AO106" s="19"/>
      <c r="AP106" s="19"/>
      <c r="AQ106" s="19"/>
      <c r="AR106" s="19"/>
      <c r="AS106" s="19"/>
      <c r="AT106" s="19"/>
      <c r="AU106" s="19"/>
      <c r="AV106" s="19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</row>
    <row r="107" spans="2:74" ht="14.25" x14ac:dyDescent="0.2">
      <c r="B107" s="9" t="s">
        <v>2638</v>
      </c>
      <c r="C107" s="19">
        <v>5.3423750062327704</v>
      </c>
      <c r="D107" s="19"/>
      <c r="E107" s="19"/>
      <c r="F107" s="19"/>
      <c r="G107" s="19"/>
      <c r="H107" s="19"/>
      <c r="P107" s="9" t="s">
        <v>2091</v>
      </c>
      <c r="Q107" s="19"/>
      <c r="R107" s="19"/>
      <c r="S107" s="19"/>
      <c r="T107" s="19"/>
      <c r="U107" s="19">
        <v>8.9039583437212837</v>
      </c>
      <c r="V107" s="19"/>
      <c r="W107" s="19"/>
      <c r="X107" s="19"/>
      <c r="Y107" s="19"/>
      <c r="Z107"/>
      <c r="AA107"/>
      <c r="AB107"/>
      <c r="AC107"/>
      <c r="AD107"/>
      <c r="AE107"/>
      <c r="AF107"/>
      <c r="AG107"/>
      <c r="AH107"/>
      <c r="AI107"/>
      <c r="AJ107" s="9" t="s">
        <v>2091</v>
      </c>
      <c r="AK107" s="19"/>
      <c r="AL107" s="19"/>
      <c r="AM107" s="19"/>
      <c r="AN107" s="19"/>
      <c r="AO107" s="19"/>
      <c r="AP107" s="19"/>
      <c r="AQ107" s="19"/>
      <c r="AR107" s="19"/>
      <c r="AS107" s="19"/>
      <c r="AT107" s="19"/>
      <c r="AU107" s="19"/>
      <c r="AV107" s="19">
        <v>8.9039583437212837</v>
      </c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</row>
    <row r="108" spans="2:74" ht="14.25" x14ac:dyDescent="0.2">
      <c r="B108" s="9" t="s">
        <v>2639</v>
      </c>
      <c r="C108" s="19"/>
      <c r="D108" s="19"/>
      <c r="E108" s="19">
        <v>7.1231666749770275</v>
      </c>
      <c r="F108" s="19"/>
      <c r="G108" s="19"/>
      <c r="H108" s="19"/>
      <c r="P108" s="9" t="s">
        <v>2092</v>
      </c>
      <c r="Q108" s="19">
        <v>31.33</v>
      </c>
      <c r="R108" s="19"/>
      <c r="S108" s="19"/>
      <c r="T108" s="19"/>
      <c r="U108" s="19"/>
      <c r="V108" s="19"/>
      <c r="W108" s="19"/>
      <c r="X108" s="19"/>
      <c r="Y108" s="19"/>
      <c r="Z108"/>
      <c r="AA108"/>
      <c r="AB108"/>
      <c r="AC108"/>
      <c r="AD108"/>
      <c r="AE108"/>
      <c r="AF108"/>
      <c r="AG108"/>
      <c r="AH108"/>
      <c r="AI108"/>
      <c r="AJ108" s="9" t="s">
        <v>2092</v>
      </c>
      <c r="AK108" s="19"/>
      <c r="AL108" s="19"/>
      <c r="AM108" s="19"/>
      <c r="AN108" s="19"/>
      <c r="AO108" s="19"/>
      <c r="AP108" s="19"/>
      <c r="AQ108" s="19"/>
      <c r="AR108" s="19"/>
      <c r="AS108" s="19"/>
      <c r="AT108" s="19">
        <v>31.33</v>
      </c>
      <c r="AU108" s="19"/>
      <c r="AV108" s="19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</row>
    <row r="109" spans="2:74" ht="14.25" x14ac:dyDescent="0.2">
      <c r="B109" s="9" t="s">
        <v>2640</v>
      </c>
      <c r="C109" s="19"/>
      <c r="D109" s="19"/>
      <c r="E109" s="19"/>
      <c r="F109" s="19"/>
      <c r="G109" s="19">
        <v>10.684750012465541</v>
      </c>
      <c r="H109" s="19"/>
      <c r="P109" s="9" t="s">
        <v>2093</v>
      </c>
      <c r="Q109" s="19"/>
      <c r="R109" s="19"/>
      <c r="S109" s="19"/>
      <c r="T109" s="19"/>
      <c r="U109" s="19"/>
      <c r="V109" s="19"/>
      <c r="W109" s="19">
        <v>110</v>
      </c>
      <c r="X109" s="19"/>
      <c r="Y109" s="19"/>
      <c r="Z109"/>
      <c r="AA109"/>
      <c r="AB109"/>
      <c r="AC109"/>
      <c r="AD109"/>
      <c r="AE109"/>
      <c r="AF109"/>
      <c r="AG109"/>
      <c r="AH109"/>
      <c r="AI109"/>
      <c r="AJ109" s="9" t="s">
        <v>2093</v>
      </c>
      <c r="AK109" s="19"/>
      <c r="AL109" s="19">
        <v>110</v>
      </c>
      <c r="AM109" s="19"/>
      <c r="AN109" s="19"/>
      <c r="AO109" s="19"/>
      <c r="AP109" s="19"/>
      <c r="AQ109" s="19"/>
      <c r="AR109" s="19"/>
      <c r="AS109" s="19"/>
      <c r="AT109" s="19"/>
      <c r="AU109" s="19"/>
      <c r="AV109" s="1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</row>
    <row r="110" spans="2:74" ht="14.25" x14ac:dyDescent="0.2">
      <c r="B110" s="9" t="s">
        <v>2641</v>
      </c>
      <c r="C110" s="19"/>
      <c r="D110" s="19"/>
      <c r="E110" s="19">
        <v>4</v>
      </c>
      <c r="F110" s="19"/>
      <c r="G110" s="19"/>
      <c r="H110" s="19"/>
      <c r="P110" s="9" t="s">
        <v>2094</v>
      </c>
      <c r="Q110" s="19"/>
      <c r="R110" s="19"/>
      <c r="S110" s="19"/>
      <c r="T110" s="19"/>
      <c r="U110" s="19">
        <v>81</v>
      </c>
      <c r="V110" s="19"/>
      <c r="W110" s="19"/>
      <c r="X110" s="19"/>
      <c r="Y110" s="19"/>
      <c r="Z110"/>
      <c r="AA110"/>
      <c r="AB110"/>
      <c r="AC110"/>
      <c r="AD110"/>
      <c r="AE110"/>
      <c r="AF110"/>
      <c r="AG110"/>
      <c r="AH110"/>
      <c r="AI110"/>
      <c r="AJ110" s="9" t="s">
        <v>2094</v>
      </c>
      <c r="AK110" s="19"/>
      <c r="AL110" s="19"/>
      <c r="AM110" s="19"/>
      <c r="AN110" s="19">
        <v>81</v>
      </c>
      <c r="AO110" s="19"/>
      <c r="AP110" s="19"/>
      <c r="AQ110" s="19"/>
      <c r="AR110" s="19"/>
      <c r="AS110" s="19"/>
      <c r="AT110" s="19"/>
      <c r="AU110" s="19"/>
      <c r="AV110" s="19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</row>
    <row r="111" spans="2:74" ht="14.25" x14ac:dyDescent="0.2">
      <c r="B111" s="9" t="s">
        <v>2642</v>
      </c>
      <c r="C111" s="19">
        <v>8</v>
      </c>
      <c r="D111" s="19"/>
      <c r="E111" s="19"/>
      <c r="F111" s="19"/>
      <c r="G111" s="19"/>
      <c r="H111" s="19"/>
      <c r="P111" s="9" t="s">
        <v>2095</v>
      </c>
      <c r="Q111" s="19">
        <v>40</v>
      </c>
      <c r="R111" s="19"/>
      <c r="S111" s="19"/>
      <c r="T111" s="19"/>
      <c r="U111" s="19"/>
      <c r="V111" s="19"/>
      <c r="W111" s="19"/>
      <c r="X111" s="19"/>
      <c r="Y111" s="19"/>
      <c r="Z111"/>
      <c r="AA111"/>
      <c r="AB111"/>
      <c r="AC111"/>
      <c r="AD111"/>
      <c r="AE111"/>
      <c r="AF111"/>
      <c r="AG111"/>
      <c r="AH111"/>
      <c r="AI111"/>
      <c r="AJ111" s="9" t="s">
        <v>2095</v>
      </c>
      <c r="AK111" s="19"/>
      <c r="AL111" s="19">
        <v>40</v>
      </c>
      <c r="AM111" s="19"/>
      <c r="AN111" s="19"/>
      <c r="AO111" s="19"/>
      <c r="AP111" s="19"/>
      <c r="AQ111" s="19"/>
      <c r="AR111" s="19"/>
      <c r="AS111" s="19"/>
      <c r="AT111" s="19"/>
      <c r="AU111" s="19"/>
      <c r="AV111" s="19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</row>
    <row r="112" spans="2:74" ht="14.25" x14ac:dyDescent="0.2">
      <c r="B112" s="9" t="s">
        <v>2643</v>
      </c>
      <c r="C112" s="19"/>
      <c r="D112" s="19"/>
      <c r="E112" s="19">
        <v>2.6711875031163852</v>
      </c>
      <c r="F112" s="19"/>
      <c r="G112" s="19"/>
      <c r="H112" s="19"/>
      <c r="P112" s="9" t="s">
        <v>2096</v>
      </c>
      <c r="Q112" s="19">
        <v>41.30118396727373</v>
      </c>
      <c r="R112" s="19"/>
      <c r="S112" s="19"/>
      <c r="T112" s="19"/>
      <c r="U112" s="19"/>
      <c r="V112" s="19"/>
      <c r="W112" s="19"/>
      <c r="X112" s="19"/>
      <c r="Y112" s="19"/>
      <c r="Z112"/>
      <c r="AA112"/>
      <c r="AB112"/>
      <c r="AC112"/>
      <c r="AD112"/>
      <c r="AE112"/>
      <c r="AF112"/>
      <c r="AG112"/>
      <c r="AH112"/>
      <c r="AI112"/>
      <c r="AJ112" s="9" t="s">
        <v>2096</v>
      </c>
      <c r="AK112" s="19"/>
      <c r="AL112" s="19"/>
      <c r="AM112" s="19">
        <v>41.30118396727373</v>
      </c>
      <c r="AN112" s="19"/>
      <c r="AO112" s="19"/>
      <c r="AP112" s="19"/>
      <c r="AQ112" s="19"/>
      <c r="AR112" s="19"/>
      <c r="AS112" s="19"/>
      <c r="AT112" s="19"/>
      <c r="AU112" s="19"/>
      <c r="AV112" s="19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</row>
    <row r="113" spans="2:74" ht="14.25" x14ac:dyDescent="0.2">
      <c r="B113" s="9" t="s">
        <v>2644</v>
      </c>
      <c r="C113" s="19"/>
      <c r="D113" s="19">
        <v>14.246333349954055</v>
      </c>
      <c r="E113" s="19"/>
      <c r="F113" s="19"/>
      <c r="G113" s="19"/>
      <c r="H113" s="19"/>
      <c r="P113" s="9" t="s">
        <v>2097</v>
      </c>
      <c r="Q113" s="19"/>
      <c r="R113" s="19"/>
      <c r="S113" s="19">
        <v>125</v>
      </c>
      <c r="T113" s="19"/>
      <c r="U113" s="19"/>
      <c r="V113" s="19"/>
      <c r="W113" s="19"/>
      <c r="X113" s="19"/>
      <c r="Y113" s="19"/>
      <c r="Z113"/>
      <c r="AA113"/>
      <c r="AB113"/>
      <c r="AC113"/>
      <c r="AD113"/>
      <c r="AE113"/>
      <c r="AF113"/>
      <c r="AG113"/>
      <c r="AH113"/>
      <c r="AI113"/>
      <c r="AJ113" s="9" t="s">
        <v>2097</v>
      </c>
      <c r="AK113" s="19"/>
      <c r="AL113" s="19">
        <v>125</v>
      </c>
      <c r="AM113" s="19"/>
      <c r="AN113" s="19"/>
      <c r="AO113" s="19"/>
      <c r="AP113" s="19"/>
      <c r="AQ113" s="19"/>
      <c r="AR113" s="19"/>
      <c r="AS113" s="19"/>
      <c r="AT113" s="19"/>
      <c r="AU113" s="19"/>
      <c r="AV113" s="19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</row>
    <row r="114" spans="2:74" ht="14.25" x14ac:dyDescent="0.2">
      <c r="B114" s="9" t="s">
        <v>2645</v>
      </c>
      <c r="C114" s="19"/>
      <c r="D114" s="19">
        <v>8.5478000099724323</v>
      </c>
      <c r="E114" s="19"/>
      <c r="F114" s="19"/>
      <c r="G114" s="19"/>
      <c r="H114" s="19"/>
      <c r="P114" s="9" t="s">
        <v>2098</v>
      </c>
      <c r="Q114" s="19"/>
      <c r="R114" s="19">
        <v>36</v>
      </c>
      <c r="S114" s="19"/>
      <c r="T114" s="19"/>
      <c r="U114" s="19"/>
      <c r="V114" s="19"/>
      <c r="W114" s="19"/>
      <c r="X114" s="19"/>
      <c r="Y114" s="19"/>
      <c r="Z114"/>
      <c r="AA114"/>
      <c r="AB114"/>
      <c r="AC114"/>
      <c r="AD114"/>
      <c r="AE114"/>
      <c r="AF114"/>
      <c r="AG114"/>
      <c r="AH114"/>
      <c r="AI114"/>
      <c r="AJ114" s="9" t="s">
        <v>2098</v>
      </c>
      <c r="AK114" s="19"/>
      <c r="AL114" s="19">
        <v>36</v>
      </c>
      <c r="AM114" s="19"/>
      <c r="AN114" s="19"/>
      <c r="AO114" s="19"/>
      <c r="AP114" s="19"/>
      <c r="AQ114" s="19"/>
      <c r="AR114" s="19"/>
      <c r="AS114" s="19"/>
      <c r="AT114" s="19"/>
      <c r="AU114" s="19"/>
      <c r="AV114" s="19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</row>
    <row r="115" spans="2:74" ht="14.25" x14ac:dyDescent="0.2">
      <c r="B115" s="9" t="s">
        <v>2646</v>
      </c>
      <c r="C115" s="19"/>
      <c r="D115" s="19"/>
      <c r="E115" s="19">
        <v>7.6930200089751901</v>
      </c>
      <c r="F115" s="19"/>
      <c r="G115" s="19"/>
      <c r="H115" s="19"/>
      <c r="P115" s="9" t="s">
        <v>2099</v>
      </c>
      <c r="Q115" s="19"/>
      <c r="R115" s="19"/>
      <c r="S115" s="19"/>
      <c r="T115" s="19"/>
      <c r="U115" s="19">
        <v>2.5643400029917296</v>
      </c>
      <c r="V115" s="19"/>
      <c r="W115" s="19"/>
      <c r="X115" s="19"/>
      <c r="Y115" s="19"/>
      <c r="Z115"/>
      <c r="AA115"/>
      <c r="AB115"/>
      <c r="AC115"/>
      <c r="AD115"/>
      <c r="AE115"/>
      <c r="AF115"/>
      <c r="AG115"/>
      <c r="AH115"/>
      <c r="AI115"/>
      <c r="AJ115" s="9" t="s">
        <v>2099</v>
      </c>
      <c r="AK115" s="19"/>
      <c r="AL115" s="19"/>
      <c r="AM115" s="19"/>
      <c r="AN115" s="19"/>
      <c r="AO115" s="19"/>
      <c r="AP115" s="19"/>
      <c r="AQ115" s="19"/>
      <c r="AR115" s="19"/>
      <c r="AS115" s="19"/>
      <c r="AT115" s="19"/>
      <c r="AU115" s="19"/>
      <c r="AV115" s="19">
        <v>2.5643400029917296</v>
      </c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</row>
    <row r="116" spans="2:74" ht="14.25" x14ac:dyDescent="0.2">
      <c r="B116" s="9" t="s">
        <v>2647</v>
      </c>
      <c r="C116" s="19"/>
      <c r="D116" s="19"/>
      <c r="E116" s="19"/>
      <c r="F116" s="19">
        <v>4</v>
      </c>
      <c r="G116" s="19"/>
      <c r="H116" s="19"/>
      <c r="P116" s="9" t="s">
        <v>2100</v>
      </c>
      <c r="Q116" s="19">
        <v>75</v>
      </c>
      <c r="R116" s="19"/>
      <c r="S116" s="19"/>
      <c r="T116" s="19"/>
      <c r="U116" s="19"/>
      <c r="V116" s="19"/>
      <c r="W116" s="19"/>
      <c r="X116" s="19"/>
      <c r="Y116" s="19"/>
      <c r="Z116"/>
      <c r="AA116"/>
      <c r="AB116"/>
      <c r="AC116"/>
      <c r="AD116"/>
      <c r="AE116"/>
      <c r="AF116"/>
      <c r="AG116"/>
      <c r="AH116"/>
      <c r="AI116"/>
      <c r="AJ116" s="9" t="s">
        <v>2100</v>
      </c>
      <c r="AK116" s="19"/>
      <c r="AL116" s="19">
        <v>75</v>
      </c>
      <c r="AM116" s="19"/>
      <c r="AN116" s="19"/>
      <c r="AO116" s="19"/>
      <c r="AP116" s="19"/>
      <c r="AQ116" s="19"/>
      <c r="AR116" s="19"/>
      <c r="AS116" s="19"/>
      <c r="AT116" s="19"/>
      <c r="AU116" s="19"/>
      <c r="AV116" s="19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</row>
    <row r="117" spans="2:74" ht="14.25" x14ac:dyDescent="0.2">
      <c r="B117" s="9" t="s">
        <v>2648</v>
      </c>
      <c r="C117" s="19"/>
      <c r="D117" s="19">
        <v>5.4</v>
      </c>
      <c r="E117" s="19"/>
      <c r="F117" s="19"/>
      <c r="G117" s="19"/>
      <c r="H117" s="19"/>
      <c r="P117" s="9" t="s">
        <v>2101</v>
      </c>
      <c r="Q117" s="19"/>
      <c r="R117" s="19"/>
      <c r="S117" s="19">
        <v>95</v>
      </c>
      <c r="T117" s="19"/>
      <c r="U117" s="19"/>
      <c r="V117" s="19"/>
      <c r="W117" s="19"/>
      <c r="X117" s="19"/>
      <c r="Y117" s="19"/>
      <c r="Z117"/>
      <c r="AA117"/>
      <c r="AB117"/>
      <c r="AC117"/>
      <c r="AD117"/>
      <c r="AE117"/>
      <c r="AF117"/>
      <c r="AG117"/>
      <c r="AH117"/>
      <c r="AI117"/>
      <c r="AJ117" s="9" t="s">
        <v>2101</v>
      </c>
      <c r="AK117" s="19"/>
      <c r="AL117" s="19">
        <v>95</v>
      </c>
      <c r="AM117" s="19"/>
      <c r="AN117" s="19"/>
      <c r="AO117" s="19"/>
      <c r="AP117" s="19"/>
      <c r="AQ117" s="19"/>
      <c r="AR117" s="19"/>
      <c r="AS117" s="19"/>
      <c r="AT117" s="19"/>
      <c r="AU117" s="19"/>
      <c r="AV117" s="19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</row>
    <row r="118" spans="2:74" ht="14.25" x14ac:dyDescent="0.2">
      <c r="B118" s="9" t="s">
        <v>2649</v>
      </c>
      <c r="C118" s="19"/>
      <c r="D118" s="19"/>
      <c r="E118" s="19"/>
      <c r="F118" s="19">
        <v>186.98312521814697</v>
      </c>
      <c r="G118" s="19"/>
      <c r="H118" s="19"/>
      <c r="P118" s="9" t="s">
        <v>2102</v>
      </c>
      <c r="Q118" s="19"/>
      <c r="R118" s="19">
        <v>24</v>
      </c>
      <c r="S118" s="19"/>
      <c r="T118" s="19"/>
      <c r="U118" s="19"/>
      <c r="V118" s="19"/>
      <c r="W118" s="19"/>
      <c r="X118" s="19"/>
      <c r="Y118" s="19"/>
      <c r="Z118"/>
      <c r="AA118"/>
      <c r="AB118"/>
      <c r="AC118"/>
      <c r="AD118"/>
      <c r="AE118"/>
      <c r="AF118"/>
      <c r="AG118"/>
      <c r="AH118"/>
      <c r="AI118"/>
      <c r="AJ118" s="9" t="s">
        <v>2102</v>
      </c>
      <c r="AK118" s="19"/>
      <c r="AL118" s="19">
        <v>24</v>
      </c>
      <c r="AM118" s="19"/>
      <c r="AN118" s="19"/>
      <c r="AO118" s="19"/>
      <c r="AP118" s="19"/>
      <c r="AQ118" s="19"/>
      <c r="AR118" s="19"/>
      <c r="AS118" s="19"/>
      <c r="AT118" s="19"/>
      <c r="AU118" s="19"/>
      <c r="AV118" s="19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</row>
    <row r="119" spans="2:74" ht="14.25" x14ac:dyDescent="0.2">
      <c r="B119" s="9" t="s">
        <v>2650</v>
      </c>
      <c r="C119" s="19"/>
      <c r="D119" s="19"/>
      <c r="E119" s="19"/>
      <c r="F119" s="19">
        <v>21.5</v>
      </c>
      <c r="G119" s="19"/>
      <c r="H119" s="19"/>
      <c r="P119" s="9" t="s">
        <v>2103</v>
      </c>
      <c r="Q119" s="19"/>
      <c r="R119" s="19">
        <v>91</v>
      </c>
      <c r="S119" s="19"/>
      <c r="T119" s="19"/>
      <c r="U119" s="19"/>
      <c r="V119" s="19"/>
      <c r="W119" s="19"/>
      <c r="X119" s="19"/>
      <c r="Y119" s="19"/>
      <c r="Z119"/>
      <c r="AA119"/>
      <c r="AB119"/>
      <c r="AC119"/>
      <c r="AD119"/>
      <c r="AE119"/>
      <c r="AF119"/>
      <c r="AG119"/>
      <c r="AH119"/>
      <c r="AI119"/>
      <c r="AJ119" s="9" t="s">
        <v>2103</v>
      </c>
      <c r="AK119" s="19"/>
      <c r="AL119" s="19">
        <v>91</v>
      </c>
      <c r="AM119" s="19"/>
      <c r="AN119" s="19"/>
      <c r="AO119" s="19"/>
      <c r="AP119" s="19"/>
      <c r="AQ119" s="19"/>
      <c r="AR119" s="19"/>
      <c r="AS119" s="19"/>
      <c r="AT119" s="19"/>
      <c r="AU119" s="19"/>
      <c r="AV119" s="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</row>
    <row r="120" spans="2:74" ht="14.25" x14ac:dyDescent="0.2">
      <c r="B120" s="9" t="s">
        <v>2651</v>
      </c>
      <c r="C120" s="19"/>
      <c r="D120" s="19">
        <v>15</v>
      </c>
      <c r="E120" s="19"/>
      <c r="F120" s="19"/>
      <c r="G120" s="19"/>
      <c r="H120" s="19"/>
      <c r="P120" s="9" t="s">
        <v>2104</v>
      </c>
      <c r="Q120" s="19">
        <v>40</v>
      </c>
      <c r="R120" s="19"/>
      <c r="S120" s="19"/>
      <c r="T120" s="19"/>
      <c r="U120" s="19"/>
      <c r="V120" s="19"/>
      <c r="W120" s="19"/>
      <c r="X120" s="19"/>
      <c r="Y120" s="19"/>
      <c r="Z120"/>
      <c r="AA120"/>
      <c r="AB120"/>
      <c r="AC120"/>
      <c r="AD120"/>
      <c r="AE120"/>
      <c r="AF120"/>
      <c r="AG120"/>
      <c r="AH120"/>
      <c r="AI120"/>
      <c r="AJ120" s="9" t="s">
        <v>2104</v>
      </c>
      <c r="AK120" s="19"/>
      <c r="AL120" s="19">
        <v>40</v>
      </c>
      <c r="AM120" s="19"/>
      <c r="AN120" s="19"/>
      <c r="AO120" s="19"/>
      <c r="AP120" s="19"/>
      <c r="AQ120" s="19"/>
      <c r="AR120" s="19"/>
      <c r="AS120" s="19"/>
      <c r="AT120" s="19"/>
      <c r="AU120" s="19"/>
      <c r="AV120" s="19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</row>
    <row r="121" spans="2:74" ht="14.25" x14ac:dyDescent="0.2">
      <c r="B121" s="9" t="s">
        <v>2652</v>
      </c>
      <c r="C121" s="19"/>
      <c r="D121" s="19">
        <v>2.1228177433598261</v>
      </c>
      <c r="E121" s="19"/>
      <c r="F121" s="19"/>
      <c r="G121" s="19"/>
      <c r="H121" s="19"/>
      <c r="P121" s="9" t="s">
        <v>2105</v>
      </c>
      <c r="Q121" s="19"/>
      <c r="R121" s="19">
        <v>57</v>
      </c>
      <c r="S121" s="19"/>
      <c r="T121" s="19"/>
      <c r="U121" s="19"/>
      <c r="V121" s="19"/>
      <c r="W121" s="19"/>
      <c r="X121" s="19"/>
      <c r="Y121" s="19"/>
      <c r="Z121"/>
      <c r="AA121"/>
      <c r="AB121"/>
      <c r="AC121"/>
      <c r="AD121"/>
      <c r="AE121"/>
      <c r="AF121"/>
      <c r="AG121"/>
      <c r="AH121"/>
      <c r="AI121"/>
      <c r="AJ121" s="9" t="s">
        <v>2105</v>
      </c>
      <c r="AK121" s="19"/>
      <c r="AL121" s="19">
        <v>57</v>
      </c>
      <c r="AM121" s="19"/>
      <c r="AN121" s="19"/>
      <c r="AO121" s="19"/>
      <c r="AP121" s="19"/>
      <c r="AQ121" s="19"/>
      <c r="AR121" s="19"/>
      <c r="AS121" s="19"/>
      <c r="AT121" s="19"/>
      <c r="AU121" s="19"/>
      <c r="AV121" s="19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</row>
    <row r="122" spans="2:74" ht="14.25" x14ac:dyDescent="0.2">
      <c r="B122" s="9" t="s">
        <v>2653</v>
      </c>
      <c r="C122" s="19"/>
      <c r="D122" s="19">
        <v>16.917520853070439</v>
      </c>
      <c r="E122" s="19"/>
      <c r="F122" s="19"/>
      <c r="G122" s="19"/>
      <c r="H122" s="19"/>
      <c r="P122" s="9" t="s">
        <v>2106</v>
      </c>
      <c r="Q122" s="19"/>
      <c r="R122" s="19"/>
      <c r="S122" s="19"/>
      <c r="T122" s="19"/>
      <c r="U122" s="19">
        <v>74</v>
      </c>
      <c r="V122" s="19"/>
      <c r="W122" s="19"/>
      <c r="X122" s="19"/>
      <c r="Y122" s="19"/>
      <c r="Z122"/>
      <c r="AA122"/>
      <c r="AB122"/>
      <c r="AC122"/>
      <c r="AD122"/>
      <c r="AE122"/>
      <c r="AF122"/>
      <c r="AG122"/>
      <c r="AH122"/>
      <c r="AI122"/>
      <c r="AJ122" s="9" t="s">
        <v>2106</v>
      </c>
      <c r="AK122" s="19"/>
      <c r="AL122" s="19">
        <v>74</v>
      </c>
      <c r="AM122" s="19"/>
      <c r="AN122" s="19"/>
      <c r="AO122" s="19"/>
      <c r="AP122" s="19"/>
      <c r="AQ122" s="19"/>
      <c r="AR122" s="19"/>
      <c r="AS122" s="19"/>
      <c r="AT122" s="19"/>
      <c r="AU122" s="19"/>
      <c r="AV122" s="19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</row>
    <row r="123" spans="2:74" ht="14.25" x14ac:dyDescent="0.2">
      <c r="B123" s="9" t="s">
        <v>2654</v>
      </c>
      <c r="C123" s="19"/>
      <c r="D123" s="19"/>
      <c r="E123" s="19"/>
      <c r="F123" s="19"/>
      <c r="G123" s="19">
        <v>2.9383062534280238</v>
      </c>
      <c r="H123" s="19"/>
      <c r="P123" s="9" t="s">
        <v>2107</v>
      </c>
      <c r="Q123" s="19">
        <v>80</v>
      </c>
      <c r="R123" s="19"/>
      <c r="S123" s="19"/>
      <c r="T123" s="19"/>
      <c r="U123" s="19"/>
      <c r="V123" s="19"/>
      <c r="W123" s="19"/>
      <c r="X123" s="19"/>
      <c r="Y123" s="19"/>
      <c r="Z123"/>
      <c r="AA123"/>
      <c r="AB123"/>
      <c r="AC123"/>
      <c r="AD123"/>
      <c r="AE123"/>
      <c r="AF123"/>
      <c r="AG123"/>
      <c r="AH123"/>
      <c r="AI123"/>
      <c r="AJ123" s="9" t="s">
        <v>2107</v>
      </c>
      <c r="AK123" s="19"/>
      <c r="AL123" s="19">
        <v>80</v>
      </c>
      <c r="AM123" s="19"/>
      <c r="AN123" s="19"/>
      <c r="AO123" s="19"/>
      <c r="AP123" s="19"/>
      <c r="AQ123" s="19"/>
      <c r="AR123" s="19"/>
      <c r="AS123" s="19"/>
      <c r="AT123" s="19"/>
      <c r="AU123" s="19"/>
      <c r="AV123" s="19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</row>
    <row r="124" spans="2:74" ht="14.25" x14ac:dyDescent="0.2">
      <c r="B124" s="9" t="s">
        <v>2655</v>
      </c>
      <c r="C124" s="19"/>
      <c r="D124" s="19"/>
      <c r="E124" s="19"/>
      <c r="F124" s="19"/>
      <c r="G124" s="19">
        <v>16.8</v>
      </c>
      <c r="H124" s="19"/>
      <c r="P124" s="9" t="s">
        <v>2108</v>
      </c>
      <c r="Q124" s="19"/>
      <c r="R124" s="19"/>
      <c r="S124" s="19"/>
      <c r="T124" s="19"/>
      <c r="U124" s="19"/>
      <c r="V124" s="19"/>
      <c r="W124" s="19"/>
      <c r="X124" s="19">
        <v>90</v>
      </c>
      <c r="Y124" s="19"/>
      <c r="Z124"/>
      <c r="AA124"/>
      <c r="AB124"/>
      <c r="AC124"/>
      <c r="AD124"/>
      <c r="AE124"/>
      <c r="AF124"/>
      <c r="AG124"/>
      <c r="AH124"/>
      <c r="AI124"/>
      <c r="AJ124" s="9" t="s">
        <v>2108</v>
      </c>
      <c r="AK124" s="19"/>
      <c r="AL124" s="19">
        <v>90</v>
      </c>
      <c r="AM124" s="19"/>
      <c r="AN124" s="19"/>
      <c r="AO124" s="19"/>
      <c r="AP124" s="19"/>
      <c r="AQ124" s="19"/>
      <c r="AR124" s="19"/>
      <c r="AS124" s="19"/>
      <c r="AT124" s="19"/>
      <c r="AU124" s="19"/>
      <c r="AV124" s="19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</row>
    <row r="125" spans="2:74" ht="14.25" x14ac:dyDescent="0.2">
      <c r="B125" s="9" t="s">
        <v>2656</v>
      </c>
      <c r="C125" s="19"/>
      <c r="D125" s="19"/>
      <c r="E125" s="19"/>
      <c r="F125" s="19">
        <v>37</v>
      </c>
      <c r="G125" s="19"/>
      <c r="H125" s="19"/>
      <c r="P125" s="9" t="s">
        <v>2109</v>
      </c>
      <c r="Q125" s="19">
        <v>21</v>
      </c>
      <c r="R125" s="19"/>
      <c r="S125" s="19"/>
      <c r="T125" s="19"/>
      <c r="U125" s="19"/>
      <c r="V125" s="19"/>
      <c r="W125" s="19"/>
      <c r="X125" s="19"/>
      <c r="Y125" s="19"/>
      <c r="Z125"/>
      <c r="AA125"/>
      <c r="AB125"/>
      <c r="AC125"/>
      <c r="AD125"/>
      <c r="AE125"/>
      <c r="AF125"/>
      <c r="AG125"/>
      <c r="AH125"/>
      <c r="AI125"/>
      <c r="AJ125" s="9" t="s">
        <v>2109</v>
      </c>
      <c r="AK125" s="19"/>
      <c r="AL125" s="19"/>
      <c r="AM125" s="19"/>
      <c r="AN125" s="19"/>
      <c r="AO125" s="19"/>
      <c r="AP125" s="19"/>
      <c r="AQ125" s="19"/>
      <c r="AR125" s="19"/>
      <c r="AS125" s="19">
        <v>21</v>
      </c>
      <c r="AT125" s="19"/>
      <c r="AU125" s="19"/>
      <c r="AV125" s="19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</row>
    <row r="126" spans="2:74" ht="14.25" x14ac:dyDescent="0.2">
      <c r="B126" s="9" t="s">
        <v>2657</v>
      </c>
      <c r="C126" s="19"/>
      <c r="D126" s="19"/>
      <c r="E126" s="19">
        <v>5.3423750062327704</v>
      </c>
      <c r="F126" s="19"/>
      <c r="G126" s="19"/>
      <c r="H126" s="19"/>
      <c r="P126" s="9" t="s">
        <v>2110</v>
      </c>
      <c r="Q126" s="19"/>
      <c r="R126" s="19">
        <v>52</v>
      </c>
      <c r="S126" s="19"/>
      <c r="T126" s="19"/>
      <c r="U126" s="19"/>
      <c r="V126" s="19"/>
      <c r="W126" s="19"/>
      <c r="X126" s="19"/>
      <c r="Y126" s="19"/>
      <c r="Z126"/>
      <c r="AA126"/>
      <c r="AB126"/>
      <c r="AC126"/>
      <c r="AD126"/>
      <c r="AE126"/>
      <c r="AF126"/>
      <c r="AG126"/>
      <c r="AH126"/>
      <c r="AI126"/>
      <c r="AJ126" s="9" t="s">
        <v>2110</v>
      </c>
      <c r="AK126" s="19"/>
      <c r="AL126" s="19">
        <v>52</v>
      </c>
      <c r="AM126" s="19"/>
      <c r="AN126" s="19"/>
      <c r="AO126" s="19"/>
      <c r="AP126" s="19"/>
      <c r="AQ126" s="19"/>
      <c r="AR126" s="19"/>
      <c r="AS126" s="19"/>
      <c r="AT126" s="19"/>
      <c r="AU126" s="19"/>
      <c r="AV126" s="19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</row>
    <row r="127" spans="2:74" ht="14.25" x14ac:dyDescent="0.2">
      <c r="B127" s="9" t="s">
        <v>2658</v>
      </c>
      <c r="C127" s="19"/>
      <c r="D127" s="19">
        <v>3.5615833374885137</v>
      </c>
      <c r="E127" s="19"/>
      <c r="F127" s="19"/>
      <c r="G127" s="19"/>
      <c r="H127" s="19"/>
      <c r="P127" s="9" t="s">
        <v>2111</v>
      </c>
      <c r="Q127" s="19">
        <v>19.2</v>
      </c>
      <c r="R127" s="19"/>
      <c r="S127" s="19"/>
      <c r="T127" s="19"/>
      <c r="U127" s="19"/>
      <c r="V127" s="19"/>
      <c r="W127" s="19"/>
      <c r="X127" s="19"/>
      <c r="Y127" s="19"/>
      <c r="Z127"/>
      <c r="AA127"/>
      <c r="AB127"/>
      <c r="AC127"/>
      <c r="AD127"/>
      <c r="AE127"/>
      <c r="AF127"/>
      <c r="AG127"/>
      <c r="AH127"/>
      <c r="AI127"/>
      <c r="AJ127" s="9" t="s">
        <v>2111</v>
      </c>
      <c r="AK127" s="19"/>
      <c r="AL127" s="19"/>
      <c r="AM127" s="19"/>
      <c r="AN127" s="19"/>
      <c r="AO127" s="19"/>
      <c r="AP127" s="19"/>
      <c r="AQ127" s="19"/>
      <c r="AR127" s="19"/>
      <c r="AS127" s="19"/>
      <c r="AT127" s="19">
        <v>19.2</v>
      </c>
      <c r="AU127" s="19"/>
      <c r="AV127" s="19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</row>
    <row r="128" spans="2:74" ht="14.25" x14ac:dyDescent="0.2">
      <c r="B128" s="9" t="s">
        <v>2659</v>
      </c>
      <c r="C128" s="19"/>
      <c r="D128" s="19"/>
      <c r="E128" s="19"/>
      <c r="F128" s="19">
        <v>8.5478000099724323</v>
      </c>
      <c r="G128" s="19"/>
      <c r="H128" s="19"/>
      <c r="P128" s="9" t="s">
        <v>2112</v>
      </c>
      <c r="Q128" s="19">
        <v>36</v>
      </c>
      <c r="R128" s="19"/>
      <c r="S128" s="19"/>
      <c r="T128" s="19"/>
      <c r="U128" s="19"/>
      <c r="V128" s="19"/>
      <c r="W128" s="19"/>
      <c r="X128" s="19"/>
      <c r="Y128" s="19"/>
      <c r="Z128"/>
      <c r="AA128"/>
      <c r="AB128"/>
      <c r="AC128"/>
      <c r="AD128"/>
      <c r="AE128"/>
      <c r="AF128"/>
      <c r="AG128"/>
      <c r="AH128"/>
      <c r="AI128"/>
      <c r="AJ128" s="9" t="s">
        <v>2112</v>
      </c>
      <c r="AK128" s="19"/>
      <c r="AL128" s="19">
        <v>36</v>
      </c>
      <c r="AM128" s="19"/>
      <c r="AN128" s="19"/>
      <c r="AO128" s="19"/>
      <c r="AP128" s="19"/>
      <c r="AQ128" s="19"/>
      <c r="AR128" s="19"/>
      <c r="AS128" s="19"/>
      <c r="AT128" s="19"/>
      <c r="AU128" s="19"/>
      <c r="AV128" s="19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</row>
    <row r="129" spans="2:74" ht="14.25" x14ac:dyDescent="0.2">
      <c r="B129" s="9" t="s">
        <v>2660</v>
      </c>
      <c r="C129" s="19"/>
      <c r="D129" s="19"/>
      <c r="E129" s="19"/>
      <c r="F129" s="19">
        <v>5.8</v>
      </c>
      <c r="G129" s="19"/>
      <c r="H129" s="19"/>
      <c r="P129" s="9" t="s">
        <v>2113</v>
      </c>
      <c r="Q129" s="19">
        <v>57.4</v>
      </c>
      <c r="R129" s="19"/>
      <c r="S129" s="19"/>
      <c r="T129" s="19"/>
      <c r="U129" s="19"/>
      <c r="V129" s="19"/>
      <c r="W129" s="19"/>
      <c r="X129" s="19"/>
      <c r="Y129" s="19"/>
      <c r="Z129"/>
      <c r="AA129"/>
      <c r="AB129"/>
      <c r="AC129"/>
      <c r="AD129"/>
      <c r="AE129"/>
      <c r="AF129"/>
      <c r="AG129"/>
      <c r="AH129"/>
      <c r="AI129"/>
      <c r="AJ129" s="9" t="s">
        <v>2113</v>
      </c>
      <c r="AK129" s="19"/>
      <c r="AL129" s="19">
        <v>57.4</v>
      </c>
      <c r="AM129" s="19"/>
      <c r="AN129" s="19"/>
      <c r="AO129" s="19"/>
      <c r="AP129" s="19"/>
      <c r="AQ129" s="19"/>
      <c r="AR129" s="19"/>
      <c r="AS129" s="19"/>
      <c r="AT129" s="19"/>
      <c r="AU129" s="19"/>
      <c r="AV129" s="1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</row>
    <row r="130" spans="2:74" ht="14.25" x14ac:dyDescent="0.2">
      <c r="B130" s="9" t="s">
        <v>2661</v>
      </c>
      <c r="C130" s="19"/>
      <c r="D130" s="19">
        <v>4.0958208381117904</v>
      </c>
      <c r="E130" s="19"/>
      <c r="F130" s="19"/>
      <c r="G130" s="19"/>
      <c r="H130" s="19"/>
      <c r="P130" s="9" t="s">
        <v>2114</v>
      </c>
      <c r="Q130" s="19">
        <v>66</v>
      </c>
      <c r="R130" s="19"/>
      <c r="S130" s="19"/>
      <c r="T130" s="19"/>
      <c r="U130" s="19"/>
      <c r="V130" s="19"/>
      <c r="W130" s="19"/>
      <c r="X130" s="19"/>
      <c r="Y130" s="19"/>
      <c r="Z130"/>
      <c r="AA130"/>
      <c r="AB130"/>
      <c r="AC130"/>
      <c r="AD130"/>
      <c r="AE130"/>
      <c r="AF130"/>
      <c r="AG130"/>
      <c r="AH130"/>
      <c r="AI130"/>
      <c r="AJ130" s="9" t="s">
        <v>2114</v>
      </c>
      <c r="AK130" s="19"/>
      <c r="AL130" s="19">
        <v>66</v>
      </c>
      <c r="AM130" s="19"/>
      <c r="AN130" s="19"/>
      <c r="AO130" s="19"/>
      <c r="AP130" s="19"/>
      <c r="AQ130" s="19"/>
      <c r="AR130" s="19"/>
      <c r="AS130" s="19"/>
      <c r="AT130" s="19"/>
      <c r="AU130" s="19"/>
      <c r="AV130" s="19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</row>
    <row r="131" spans="2:74" ht="14.25" x14ac:dyDescent="0.2">
      <c r="B131" s="9" t="s">
        <v>2662</v>
      </c>
      <c r="C131" s="19"/>
      <c r="D131" s="19">
        <v>4.9149850057341489</v>
      </c>
      <c r="E131" s="19"/>
      <c r="F131" s="19"/>
      <c r="G131" s="19"/>
      <c r="H131" s="19"/>
      <c r="P131" s="9" t="s">
        <v>2115</v>
      </c>
      <c r="Q131" s="19"/>
      <c r="R131" s="19">
        <v>44.463980364706273</v>
      </c>
      <c r="S131" s="19"/>
      <c r="T131" s="19"/>
      <c r="U131" s="19"/>
      <c r="V131" s="19"/>
      <c r="W131" s="19"/>
      <c r="X131" s="19"/>
      <c r="Y131" s="19"/>
      <c r="Z131"/>
      <c r="AA131"/>
      <c r="AB131"/>
      <c r="AC131"/>
      <c r="AD131"/>
      <c r="AE131"/>
      <c r="AF131"/>
      <c r="AG131"/>
      <c r="AH131"/>
      <c r="AI131"/>
      <c r="AJ131" s="9" t="s">
        <v>2115</v>
      </c>
      <c r="AK131" s="19"/>
      <c r="AL131" s="19"/>
      <c r="AM131" s="19"/>
      <c r="AN131" s="19"/>
      <c r="AO131" s="19"/>
      <c r="AP131" s="19">
        <v>44.463980364706273</v>
      </c>
      <c r="AQ131" s="19"/>
      <c r="AR131" s="19"/>
      <c r="AS131" s="19"/>
      <c r="AT131" s="19"/>
      <c r="AU131" s="19"/>
      <c r="AV131" s="19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</row>
    <row r="132" spans="2:74" ht="14.25" x14ac:dyDescent="0.2">
      <c r="B132" s="9" t="s">
        <v>2663</v>
      </c>
      <c r="C132" s="19"/>
      <c r="D132" s="19"/>
      <c r="E132" s="19"/>
      <c r="F132" s="19"/>
      <c r="G132" s="19">
        <v>24</v>
      </c>
      <c r="H132" s="19"/>
      <c r="P132" s="9" t="s">
        <v>2116</v>
      </c>
      <c r="Q132" s="19">
        <v>85</v>
      </c>
      <c r="R132" s="19"/>
      <c r="S132" s="19"/>
      <c r="T132" s="19"/>
      <c r="U132" s="19"/>
      <c r="V132" s="19"/>
      <c r="W132" s="19"/>
      <c r="X132" s="19"/>
      <c r="Y132" s="19"/>
      <c r="Z132"/>
      <c r="AA132"/>
      <c r="AB132"/>
      <c r="AC132"/>
      <c r="AD132"/>
      <c r="AE132"/>
      <c r="AF132"/>
      <c r="AG132"/>
      <c r="AH132"/>
      <c r="AI132"/>
      <c r="AJ132" s="9" t="s">
        <v>2116</v>
      </c>
      <c r="AK132" s="19"/>
      <c r="AL132" s="19">
        <v>85</v>
      </c>
      <c r="AM132" s="19"/>
      <c r="AN132" s="19"/>
      <c r="AO132" s="19"/>
      <c r="AP132" s="19"/>
      <c r="AQ132" s="19"/>
      <c r="AR132" s="19"/>
      <c r="AS132" s="19"/>
      <c r="AT132" s="19"/>
      <c r="AU132" s="19"/>
      <c r="AV132" s="19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</row>
    <row r="133" spans="2:74" ht="14.25" x14ac:dyDescent="0.2">
      <c r="B133" s="9" t="s">
        <v>2664</v>
      </c>
      <c r="C133" s="19"/>
      <c r="D133" s="19"/>
      <c r="E133" s="19"/>
      <c r="F133" s="19"/>
      <c r="G133" s="19">
        <v>24</v>
      </c>
      <c r="H133" s="19"/>
      <c r="P133" s="9" t="s">
        <v>2117</v>
      </c>
      <c r="Q133" s="19"/>
      <c r="R133" s="19"/>
      <c r="S133" s="19"/>
      <c r="T133" s="19"/>
      <c r="U133" s="19"/>
      <c r="V133" s="19"/>
      <c r="W133" s="19"/>
      <c r="X133" s="19">
        <v>50</v>
      </c>
      <c r="Y133" s="19"/>
      <c r="Z133"/>
      <c r="AA133"/>
      <c r="AB133"/>
      <c r="AC133"/>
      <c r="AD133"/>
      <c r="AE133"/>
      <c r="AF133"/>
      <c r="AG133"/>
      <c r="AH133"/>
      <c r="AI133"/>
      <c r="AJ133" s="9" t="s">
        <v>2117</v>
      </c>
      <c r="AK133" s="19"/>
      <c r="AL133" s="19">
        <v>50</v>
      </c>
      <c r="AM133" s="19"/>
      <c r="AN133" s="19"/>
      <c r="AO133" s="19"/>
      <c r="AP133" s="19"/>
      <c r="AQ133" s="19"/>
      <c r="AR133" s="19"/>
      <c r="AS133" s="19"/>
      <c r="AT133" s="19"/>
      <c r="AU133" s="19"/>
      <c r="AV133" s="19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</row>
    <row r="134" spans="2:74" ht="14.25" x14ac:dyDescent="0.2">
      <c r="B134" s="9" t="s">
        <v>2665</v>
      </c>
      <c r="C134" s="19"/>
      <c r="D134" s="19"/>
      <c r="E134" s="19"/>
      <c r="F134" s="19">
        <v>8.7379999999999995</v>
      </c>
      <c r="G134" s="19"/>
      <c r="H134" s="19"/>
      <c r="P134" s="9" t="s">
        <v>2118</v>
      </c>
      <c r="Q134" s="19"/>
      <c r="R134" s="19">
        <v>58</v>
      </c>
      <c r="S134" s="19"/>
      <c r="T134" s="19"/>
      <c r="U134" s="19"/>
      <c r="V134" s="19"/>
      <c r="W134" s="19"/>
      <c r="X134" s="19"/>
      <c r="Y134" s="19"/>
      <c r="Z134"/>
      <c r="AA134"/>
      <c r="AB134"/>
      <c r="AC134"/>
      <c r="AD134"/>
      <c r="AE134"/>
      <c r="AF134"/>
      <c r="AG134"/>
      <c r="AH134"/>
      <c r="AI134"/>
      <c r="AJ134" s="9" t="s">
        <v>2118</v>
      </c>
      <c r="AK134" s="19"/>
      <c r="AL134" s="19">
        <v>58</v>
      </c>
      <c r="AM134" s="19"/>
      <c r="AN134" s="19"/>
      <c r="AO134" s="19"/>
      <c r="AP134" s="19"/>
      <c r="AQ134" s="19"/>
      <c r="AR134" s="19"/>
      <c r="AS134" s="19"/>
      <c r="AT134" s="19"/>
      <c r="AU134" s="19"/>
      <c r="AV134" s="19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</row>
    <row r="135" spans="2:74" ht="14.25" x14ac:dyDescent="0.2">
      <c r="B135" s="9" t="s">
        <v>2666</v>
      </c>
      <c r="C135" s="19">
        <v>15</v>
      </c>
      <c r="D135" s="19"/>
      <c r="E135" s="19"/>
      <c r="F135" s="19"/>
      <c r="G135" s="19"/>
      <c r="H135" s="19"/>
      <c r="P135" s="9" t="s">
        <v>2119</v>
      </c>
      <c r="Q135" s="19"/>
      <c r="R135" s="19"/>
      <c r="S135" s="19"/>
      <c r="T135" s="19">
        <v>37.9</v>
      </c>
      <c r="U135" s="19"/>
      <c r="V135" s="19"/>
      <c r="W135" s="19"/>
      <c r="X135" s="19"/>
      <c r="Y135" s="19"/>
      <c r="Z135"/>
      <c r="AA135"/>
      <c r="AB135"/>
      <c r="AC135"/>
      <c r="AD135"/>
      <c r="AE135"/>
      <c r="AF135"/>
      <c r="AG135"/>
      <c r="AH135"/>
      <c r="AI135"/>
      <c r="AJ135" s="9" t="s">
        <v>2119</v>
      </c>
      <c r="AK135" s="19"/>
      <c r="AL135" s="19">
        <v>37.9</v>
      </c>
      <c r="AM135" s="19"/>
      <c r="AN135" s="19"/>
      <c r="AO135" s="19"/>
      <c r="AP135" s="19"/>
      <c r="AQ135" s="19"/>
      <c r="AR135" s="19"/>
      <c r="AS135" s="19"/>
      <c r="AT135" s="19"/>
      <c r="AU135" s="19"/>
      <c r="AV135" s="19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</row>
    <row r="136" spans="2:74" ht="14.25" x14ac:dyDescent="0.2">
      <c r="B136" s="9" t="s">
        <v>2667</v>
      </c>
      <c r="C136" s="19"/>
      <c r="D136" s="19"/>
      <c r="E136" s="19">
        <v>56.4</v>
      </c>
      <c r="F136" s="19"/>
      <c r="G136" s="19"/>
      <c r="H136" s="19"/>
      <c r="P136" s="9" t="s">
        <v>2120</v>
      </c>
      <c r="Q136" s="19"/>
      <c r="R136" s="19">
        <v>48</v>
      </c>
      <c r="S136" s="19"/>
      <c r="T136" s="19"/>
      <c r="U136" s="19"/>
      <c r="V136" s="19"/>
      <c r="W136" s="19"/>
      <c r="X136" s="19"/>
      <c r="Y136" s="19"/>
      <c r="Z136"/>
      <c r="AA136"/>
      <c r="AB136"/>
      <c r="AC136"/>
      <c r="AD136"/>
      <c r="AE136"/>
      <c r="AF136"/>
      <c r="AG136"/>
      <c r="AH136"/>
      <c r="AI136"/>
      <c r="AJ136" s="9" t="s">
        <v>2120</v>
      </c>
      <c r="AK136" s="19"/>
      <c r="AL136" s="19"/>
      <c r="AM136" s="19"/>
      <c r="AN136" s="19"/>
      <c r="AO136" s="19"/>
      <c r="AP136" s="19"/>
      <c r="AQ136" s="19"/>
      <c r="AR136" s="19"/>
      <c r="AS136" s="19">
        <v>48</v>
      </c>
      <c r="AT136" s="19"/>
      <c r="AU136" s="19"/>
      <c r="AV136" s="19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</row>
    <row r="137" spans="2:74" ht="14.25" x14ac:dyDescent="0.2">
      <c r="B137" s="9" t="s">
        <v>2668</v>
      </c>
      <c r="C137" s="19"/>
      <c r="D137" s="19"/>
      <c r="E137" s="19">
        <v>10.199999999999999</v>
      </c>
      <c r="F137" s="19"/>
      <c r="G137" s="19"/>
      <c r="H137" s="19"/>
      <c r="P137" s="9" t="s">
        <v>2121</v>
      </c>
      <c r="Q137" s="19">
        <v>67</v>
      </c>
      <c r="R137" s="19"/>
      <c r="S137" s="19"/>
      <c r="T137" s="19"/>
      <c r="U137" s="19"/>
      <c r="V137" s="19"/>
      <c r="W137" s="19"/>
      <c r="X137" s="19"/>
      <c r="Y137" s="19"/>
      <c r="Z137"/>
      <c r="AA137"/>
      <c r="AB137"/>
      <c r="AC137"/>
      <c r="AD137"/>
      <c r="AE137"/>
      <c r="AF137"/>
      <c r="AG137"/>
      <c r="AH137"/>
      <c r="AI137"/>
      <c r="AJ137" s="9" t="s">
        <v>2121</v>
      </c>
      <c r="AK137" s="19"/>
      <c r="AL137" s="19">
        <v>67</v>
      </c>
      <c r="AM137" s="19"/>
      <c r="AN137" s="19"/>
      <c r="AO137" s="19"/>
      <c r="AP137" s="19"/>
      <c r="AQ137" s="19"/>
      <c r="AR137" s="19"/>
      <c r="AS137" s="19"/>
      <c r="AT137" s="19"/>
      <c r="AU137" s="19"/>
      <c r="AV137" s="19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</row>
    <row r="138" spans="2:74" ht="14.25" x14ac:dyDescent="0.2">
      <c r="B138" s="9" t="s">
        <v>2669</v>
      </c>
      <c r="C138" s="19"/>
      <c r="D138" s="19"/>
      <c r="E138" s="19">
        <v>5.7875729234188347</v>
      </c>
      <c r="F138" s="19"/>
      <c r="G138" s="19"/>
      <c r="H138" s="19"/>
      <c r="P138" s="9" t="s">
        <v>2122</v>
      </c>
      <c r="Q138" s="19"/>
      <c r="R138" s="19"/>
      <c r="S138" s="19"/>
      <c r="T138" s="19"/>
      <c r="U138" s="19"/>
      <c r="V138" s="19">
        <v>85</v>
      </c>
      <c r="W138" s="19"/>
      <c r="X138" s="19"/>
      <c r="Y138" s="19"/>
      <c r="Z138"/>
      <c r="AA138"/>
      <c r="AB138"/>
      <c r="AC138"/>
      <c r="AD138"/>
      <c r="AE138"/>
      <c r="AF138"/>
      <c r="AG138"/>
      <c r="AH138"/>
      <c r="AI138"/>
      <c r="AJ138" s="9" t="s">
        <v>2122</v>
      </c>
      <c r="AK138" s="19"/>
      <c r="AL138" s="19"/>
      <c r="AM138" s="19"/>
      <c r="AN138" s="19"/>
      <c r="AO138" s="19"/>
      <c r="AP138" s="19"/>
      <c r="AQ138" s="19"/>
      <c r="AR138" s="19"/>
      <c r="AS138" s="19">
        <v>85</v>
      </c>
      <c r="AT138" s="19"/>
      <c r="AU138" s="19"/>
      <c r="AV138" s="19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</row>
    <row r="139" spans="2:74" ht="14.25" x14ac:dyDescent="0.2">
      <c r="B139" s="9" t="s">
        <v>2670</v>
      </c>
      <c r="C139" s="19"/>
      <c r="D139" s="19"/>
      <c r="E139" s="19"/>
      <c r="F139" s="19"/>
      <c r="G139" s="19">
        <v>105</v>
      </c>
      <c r="H139" s="19"/>
      <c r="P139" s="9" t="s">
        <v>2123</v>
      </c>
      <c r="Q139" s="19">
        <v>56.16</v>
      </c>
      <c r="R139" s="19"/>
      <c r="S139" s="19"/>
      <c r="T139" s="19"/>
      <c r="U139" s="19"/>
      <c r="V139" s="19"/>
      <c r="W139" s="19"/>
      <c r="X139" s="19"/>
      <c r="Y139" s="19"/>
      <c r="Z139"/>
      <c r="AA139"/>
      <c r="AB139"/>
      <c r="AC139"/>
      <c r="AD139"/>
      <c r="AE139"/>
      <c r="AF139"/>
      <c r="AG139"/>
      <c r="AH139"/>
      <c r="AI139"/>
      <c r="AJ139" s="9" t="s">
        <v>2123</v>
      </c>
      <c r="AK139" s="19"/>
      <c r="AL139" s="19">
        <v>56.16</v>
      </c>
      <c r="AM139" s="19"/>
      <c r="AN139" s="19"/>
      <c r="AO139" s="19"/>
      <c r="AP139" s="19"/>
      <c r="AQ139" s="19"/>
      <c r="AR139" s="19"/>
      <c r="AS139" s="19"/>
      <c r="AT139" s="19"/>
      <c r="AU139" s="19"/>
      <c r="AV139" s="1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</row>
    <row r="140" spans="2:74" ht="14.25" x14ac:dyDescent="0.2">
      <c r="B140" s="9" t="s">
        <v>2671</v>
      </c>
      <c r="C140" s="19"/>
      <c r="D140" s="19"/>
      <c r="E140" s="19">
        <v>4.4519791718606418</v>
      </c>
      <c r="F140" s="19"/>
      <c r="G140" s="19"/>
      <c r="H140" s="19"/>
      <c r="P140" s="9" t="s">
        <v>2124</v>
      </c>
      <c r="Q140" s="19"/>
      <c r="R140" s="19">
        <v>24</v>
      </c>
      <c r="S140" s="19"/>
      <c r="T140" s="19"/>
      <c r="U140" s="19"/>
      <c r="V140" s="19"/>
      <c r="W140" s="19"/>
      <c r="X140" s="19"/>
      <c r="Y140" s="19"/>
      <c r="Z140"/>
      <c r="AA140"/>
      <c r="AB140"/>
      <c r="AC140"/>
      <c r="AD140"/>
      <c r="AE140"/>
      <c r="AF140"/>
      <c r="AG140"/>
      <c r="AH140"/>
      <c r="AI140"/>
      <c r="AJ140" s="9" t="s">
        <v>2124</v>
      </c>
      <c r="AK140" s="19"/>
      <c r="AL140" s="19"/>
      <c r="AM140" s="19"/>
      <c r="AN140" s="19"/>
      <c r="AO140" s="19"/>
      <c r="AP140" s="19"/>
      <c r="AQ140" s="19"/>
      <c r="AR140" s="19"/>
      <c r="AS140" s="19"/>
      <c r="AT140" s="19">
        <v>24</v>
      </c>
      <c r="AU140" s="19"/>
      <c r="AV140" s="19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</row>
    <row r="141" spans="2:74" ht="14.25" x14ac:dyDescent="0.2">
      <c r="B141" s="9" t="s">
        <v>2672</v>
      </c>
      <c r="C141" s="19"/>
      <c r="D141" s="19"/>
      <c r="E141" s="19">
        <v>8.3697208430980066</v>
      </c>
      <c r="F141" s="19"/>
      <c r="G141" s="19"/>
      <c r="H141" s="19"/>
      <c r="P141" s="9" t="s">
        <v>2125</v>
      </c>
      <c r="Q141" s="19">
        <v>52</v>
      </c>
      <c r="R141" s="19"/>
      <c r="S141" s="19"/>
      <c r="T141" s="19"/>
      <c r="U141" s="19"/>
      <c r="V141" s="19"/>
      <c r="W141" s="19"/>
      <c r="X141" s="19"/>
      <c r="Y141" s="19"/>
      <c r="Z141"/>
      <c r="AA141"/>
      <c r="AB141"/>
      <c r="AC141"/>
      <c r="AD141"/>
      <c r="AE141"/>
      <c r="AF141"/>
      <c r="AG141"/>
      <c r="AH141"/>
      <c r="AI141"/>
      <c r="AJ141" s="9" t="s">
        <v>2125</v>
      </c>
      <c r="AK141" s="19"/>
      <c r="AL141" s="19">
        <v>52</v>
      </c>
      <c r="AM141" s="19"/>
      <c r="AN141" s="19"/>
      <c r="AO141" s="19"/>
      <c r="AP141" s="19"/>
      <c r="AQ141" s="19"/>
      <c r="AR141" s="19"/>
      <c r="AS141" s="19"/>
      <c r="AT141" s="19"/>
      <c r="AU141" s="19"/>
      <c r="AV141" s="19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</row>
    <row r="142" spans="2:74" ht="14.25" x14ac:dyDescent="0.2">
      <c r="B142" s="9" t="s">
        <v>2673</v>
      </c>
      <c r="C142" s="19"/>
      <c r="D142" s="19"/>
      <c r="E142" s="19"/>
      <c r="F142" s="19">
        <v>17.067637625607144</v>
      </c>
      <c r="G142" s="19"/>
      <c r="H142" s="19"/>
      <c r="P142" s="9" t="s">
        <v>2126</v>
      </c>
      <c r="Q142" s="19">
        <v>59.001691381819612</v>
      </c>
      <c r="R142" s="19"/>
      <c r="S142" s="19"/>
      <c r="T142" s="19"/>
      <c r="U142" s="19"/>
      <c r="V142" s="19"/>
      <c r="W142" s="19"/>
      <c r="X142" s="19"/>
      <c r="Y142" s="19"/>
      <c r="Z142"/>
      <c r="AA142"/>
      <c r="AB142"/>
      <c r="AC142"/>
      <c r="AD142"/>
      <c r="AE142"/>
      <c r="AF142"/>
      <c r="AG142"/>
      <c r="AH142"/>
      <c r="AI142"/>
      <c r="AJ142" s="9" t="s">
        <v>2126</v>
      </c>
      <c r="AK142" s="19"/>
      <c r="AL142" s="19"/>
      <c r="AM142" s="19">
        <v>59.001691381819612</v>
      </c>
      <c r="AN142" s="19"/>
      <c r="AO142" s="19"/>
      <c r="AP142" s="19"/>
      <c r="AQ142" s="19"/>
      <c r="AR142" s="19"/>
      <c r="AS142" s="19"/>
      <c r="AT142" s="19"/>
      <c r="AU142" s="19"/>
      <c r="AV142" s="19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</row>
    <row r="143" spans="2:74" ht="14.25" x14ac:dyDescent="0.2">
      <c r="B143" s="9" t="s">
        <v>2674</v>
      </c>
      <c r="C143" s="19"/>
      <c r="D143" s="19"/>
      <c r="E143" s="19"/>
      <c r="F143" s="19"/>
      <c r="G143" s="19"/>
      <c r="H143" s="19">
        <v>101.99096564026357</v>
      </c>
      <c r="P143" s="9" t="s">
        <v>2127</v>
      </c>
      <c r="Q143" s="19"/>
      <c r="R143" s="19"/>
      <c r="S143" s="19"/>
      <c r="T143" s="19">
        <v>70</v>
      </c>
      <c r="U143" s="19"/>
      <c r="V143" s="19"/>
      <c r="W143" s="19"/>
      <c r="X143" s="19"/>
      <c r="Y143" s="19"/>
      <c r="Z143"/>
      <c r="AA143"/>
      <c r="AB143"/>
      <c r="AC143"/>
      <c r="AD143"/>
      <c r="AE143"/>
      <c r="AF143"/>
      <c r="AG143"/>
      <c r="AH143"/>
      <c r="AI143"/>
      <c r="AJ143" s="9" t="s">
        <v>2127</v>
      </c>
      <c r="AK143" s="19"/>
      <c r="AL143" s="19">
        <v>70</v>
      </c>
      <c r="AM143" s="19"/>
      <c r="AN143" s="19"/>
      <c r="AO143" s="19"/>
      <c r="AP143" s="19"/>
      <c r="AQ143" s="19"/>
      <c r="AR143" s="19"/>
      <c r="AS143" s="19"/>
      <c r="AT143" s="19"/>
      <c r="AU143" s="19"/>
      <c r="AV143" s="19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</row>
    <row r="144" spans="2:74" ht="14.25" x14ac:dyDescent="0.2">
      <c r="B144" s="9" t="s">
        <v>2675</v>
      </c>
      <c r="C144" s="19"/>
      <c r="D144" s="19">
        <v>3.9177416712373652</v>
      </c>
      <c r="E144" s="19"/>
      <c r="F144" s="19"/>
      <c r="G144" s="19"/>
      <c r="H144" s="19"/>
      <c r="P144" s="9" t="s">
        <v>2128</v>
      </c>
      <c r="Q144" s="19"/>
      <c r="R144" s="19"/>
      <c r="S144" s="19"/>
      <c r="T144" s="19"/>
      <c r="U144" s="19"/>
      <c r="V144" s="19"/>
      <c r="W144" s="19"/>
      <c r="X144" s="19">
        <v>50</v>
      </c>
      <c r="Y144" s="19"/>
      <c r="Z144"/>
      <c r="AA144"/>
      <c r="AB144"/>
      <c r="AC144"/>
      <c r="AD144"/>
      <c r="AE144"/>
      <c r="AF144"/>
      <c r="AG144"/>
      <c r="AH144"/>
      <c r="AI144"/>
      <c r="AJ144" s="9" t="s">
        <v>2128</v>
      </c>
      <c r="AK144" s="19"/>
      <c r="AL144" s="19">
        <v>50</v>
      </c>
      <c r="AM144" s="19"/>
      <c r="AN144" s="19"/>
      <c r="AO144" s="19"/>
      <c r="AP144" s="19"/>
      <c r="AQ144" s="19"/>
      <c r="AR144" s="19"/>
      <c r="AS144" s="19"/>
      <c r="AT144" s="19"/>
      <c r="AU144" s="19"/>
      <c r="AV144" s="19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</row>
    <row r="145" spans="2:74" ht="14.25" x14ac:dyDescent="0.2">
      <c r="B145" s="9" t="s">
        <v>2676</v>
      </c>
      <c r="C145" s="19"/>
      <c r="D145" s="19"/>
      <c r="E145" s="19"/>
      <c r="F145" s="19"/>
      <c r="G145" s="19"/>
      <c r="H145" s="19">
        <v>52</v>
      </c>
      <c r="P145" s="9" t="s">
        <v>2129</v>
      </c>
      <c r="Q145" s="19">
        <v>40.958208381117906</v>
      </c>
      <c r="R145" s="19"/>
      <c r="S145" s="19"/>
      <c r="T145" s="19"/>
      <c r="U145" s="19"/>
      <c r="V145" s="19"/>
      <c r="W145" s="19"/>
      <c r="X145" s="19"/>
      <c r="Y145" s="19"/>
      <c r="Z145"/>
      <c r="AA145"/>
      <c r="AB145"/>
      <c r="AC145"/>
      <c r="AD145"/>
      <c r="AE145"/>
      <c r="AF145"/>
      <c r="AG145"/>
      <c r="AH145"/>
      <c r="AI145"/>
      <c r="AJ145" s="9" t="s">
        <v>2129</v>
      </c>
      <c r="AK145" s="19"/>
      <c r="AL145" s="19"/>
      <c r="AM145" s="19"/>
      <c r="AN145" s="19"/>
      <c r="AO145" s="19"/>
      <c r="AP145" s="19"/>
      <c r="AQ145" s="19"/>
      <c r="AR145" s="19"/>
      <c r="AS145" s="19"/>
      <c r="AT145" s="19"/>
      <c r="AU145" s="19"/>
      <c r="AV145" s="19">
        <v>40.958208381117906</v>
      </c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</row>
    <row r="146" spans="2:74" ht="14.25" x14ac:dyDescent="0.2">
      <c r="B146" s="9" t="s">
        <v>2677</v>
      </c>
      <c r="C146" s="19"/>
      <c r="D146" s="19">
        <v>4.6300583387350676</v>
      </c>
      <c r="E146" s="19"/>
      <c r="F146" s="19"/>
      <c r="G146" s="19"/>
      <c r="H146" s="19"/>
      <c r="P146" s="9" t="s">
        <v>2130</v>
      </c>
      <c r="Q146" s="19">
        <v>80</v>
      </c>
      <c r="R146" s="19"/>
      <c r="S146" s="19"/>
      <c r="T146" s="19"/>
      <c r="U146" s="19"/>
      <c r="V146" s="19"/>
      <c r="W146" s="19"/>
      <c r="X146" s="19"/>
      <c r="Y146" s="19"/>
      <c r="Z146"/>
      <c r="AA146"/>
      <c r="AB146"/>
      <c r="AC146"/>
      <c r="AD146"/>
      <c r="AE146"/>
      <c r="AF146"/>
      <c r="AG146"/>
      <c r="AH146"/>
      <c r="AI146"/>
      <c r="AJ146" s="9" t="s">
        <v>2130</v>
      </c>
      <c r="AK146" s="19"/>
      <c r="AL146" s="19">
        <v>80</v>
      </c>
      <c r="AM146" s="19"/>
      <c r="AN146" s="19"/>
      <c r="AO146" s="19"/>
      <c r="AP146" s="19"/>
      <c r="AQ146" s="19"/>
      <c r="AR146" s="19"/>
      <c r="AS146" s="19"/>
      <c r="AT146" s="19"/>
      <c r="AU146" s="19"/>
      <c r="AV146" s="19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</row>
    <row r="147" spans="2:74" ht="14.25" x14ac:dyDescent="0.2">
      <c r="B147" s="9" t="s">
        <v>2678</v>
      </c>
      <c r="C147" s="19"/>
      <c r="D147" s="19">
        <v>2.1369500024931081</v>
      </c>
      <c r="E147" s="19"/>
      <c r="F147" s="19"/>
      <c r="G147" s="19"/>
      <c r="H147" s="19"/>
      <c r="P147" s="9" t="s">
        <v>2131</v>
      </c>
      <c r="Q147" s="19"/>
      <c r="R147" s="19">
        <v>128</v>
      </c>
      <c r="S147" s="19"/>
      <c r="T147" s="19"/>
      <c r="U147" s="19"/>
      <c r="V147" s="19"/>
      <c r="W147" s="19"/>
      <c r="X147" s="19"/>
      <c r="Y147" s="19"/>
      <c r="Z147"/>
      <c r="AA147"/>
      <c r="AB147"/>
      <c r="AC147"/>
      <c r="AD147"/>
      <c r="AE147"/>
      <c r="AF147"/>
      <c r="AG147"/>
      <c r="AH147"/>
      <c r="AI147"/>
      <c r="AJ147" s="9" t="s">
        <v>2131</v>
      </c>
      <c r="AK147" s="19"/>
      <c r="AL147" s="19">
        <v>128</v>
      </c>
      <c r="AM147" s="19"/>
      <c r="AN147" s="19"/>
      <c r="AO147" s="19"/>
      <c r="AP147" s="19"/>
      <c r="AQ147" s="19"/>
      <c r="AR147" s="19"/>
      <c r="AS147" s="19"/>
      <c r="AT147" s="19"/>
      <c r="AU147" s="19"/>
      <c r="AV147" s="19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</row>
    <row r="148" spans="2:74" ht="14.25" x14ac:dyDescent="0.2">
      <c r="B148" s="9" t="s">
        <v>2679</v>
      </c>
      <c r="C148" s="19"/>
      <c r="D148" s="19"/>
      <c r="E148" s="19">
        <v>13</v>
      </c>
      <c r="F148" s="19"/>
      <c r="G148" s="19"/>
      <c r="H148" s="19"/>
      <c r="P148" s="9" t="s">
        <v>2132</v>
      </c>
      <c r="Q148" s="19"/>
      <c r="R148" s="19">
        <v>44</v>
      </c>
      <c r="S148" s="19"/>
      <c r="T148" s="19"/>
      <c r="U148" s="19"/>
      <c r="V148" s="19"/>
      <c r="W148" s="19"/>
      <c r="X148" s="19"/>
      <c r="Y148" s="19"/>
      <c r="Z148"/>
      <c r="AA148"/>
      <c r="AB148"/>
      <c r="AC148"/>
      <c r="AD148"/>
      <c r="AE148"/>
      <c r="AF148"/>
      <c r="AG148"/>
      <c r="AH148"/>
      <c r="AI148"/>
      <c r="AJ148" s="9" t="s">
        <v>2132</v>
      </c>
      <c r="AK148" s="19"/>
      <c r="AL148" s="19">
        <v>44</v>
      </c>
      <c r="AM148" s="19"/>
      <c r="AN148" s="19"/>
      <c r="AO148" s="19"/>
      <c r="AP148" s="19"/>
      <c r="AQ148" s="19"/>
      <c r="AR148" s="19"/>
      <c r="AS148" s="19"/>
      <c r="AT148" s="19"/>
      <c r="AU148" s="19"/>
      <c r="AV148" s="19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</row>
    <row r="149" spans="2:74" ht="14.25" x14ac:dyDescent="0.2">
      <c r="B149" s="9" t="s">
        <v>2680</v>
      </c>
      <c r="C149" s="19"/>
      <c r="D149" s="19"/>
      <c r="E149" s="19"/>
      <c r="F149" s="19">
        <v>2.5643400029917296</v>
      </c>
      <c r="G149" s="19"/>
      <c r="H149" s="19"/>
      <c r="P149" s="9" t="s">
        <v>2133</v>
      </c>
      <c r="Q149" s="19"/>
      <c r="R149" s="19"/>
      <c r="S149" s="19"/>
      <c r="T149" s="19">
        <v>65</v>
      </c>
      <c r="U149" s="19"/>
      <c r="V149" s="19"/>
      <c r="W149" s="19"/>
      <c r="X149" s="19"/>
      <c r="Y149" s="19"/>
      <c r="Z149"/>
      <c r="AA149"/>
      <c r="AB149"/>
      <c r="AC149"/>
      <c r="AD149"/>
      <c r="AE149"/>
      <c r="AF149"/>
      <c r="AG149"/>
      <c r="AH149"/>
      <c r="AI149"/>
      <c r="AJ149" s="9" t="s">
        <v>2133</v>
      </c>
      <c r="AK149" s="19"/>
      <c r="AL149" s="19">
        <v>65</v>
      </c>
      <c r="AM149" s="19"/>
      <c r="AN149" s="19"/>
      <c r="AO149" s="19"/>
      <c r="AP149" s="19"/>
      <c r="AQ149" s="19"/>
      <c r="AR149" s="19"/>
      <c r="AS149" s="19"/>
      <c r="AT149" s="19"/>
      <c r="AU149" s="19"/>
      <c r="AV149" s="1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</row>
    <row r="150" spans="2:74" ht="14.25" x14ac:dyDescent="0.2">
      <c r="B150" s="9" t="s">
        <v>2681</v>
      </c>
      <c r="C150" s="19"/>
      <c r="D150" s="19"/>
      <c r="E150" s="19"/>
      <c r="F150" s="19">
        <v>20.479104190558953</v>
      </c>
      <c r="G150" s="19"/>
      <c r="H150" s="19"/>
      <c r="P150" s="9" t="s">
        <v>2134</v>
      </c>
      <c r="Q150" s="19"/>
      <c r="R150" s="19"/>
      <c r="S150" s="19"/>
      <c r="T150" s="19">
        <v>36</v>
      </c>
      <c r="U150" s="19"/>
      <c r="V150" s="19"/>
      <c r="W150" s="19"/>
      <c r="X150" s="19"/>
      <c r="Y150" s="19"/>
      <c r="Z150"/>
      <c r="AA150"/>
      <c r="AB150"/>
      <c r="AC150"/>
      <c r="AD150"/>
      <c r="AE150"/>
      <c r="AF150"/>
      <c r="AG150"/>
      <c r="AH150"/>
      <c r="AI150"/>
      <c r="AJ150" s="9" t="s">
        <v>2134</v>
      </c>
      <c r="AK150" s="19"/>
      <c r="AL150" s="19"/>
      <c r="AM150" s="19"/>
      <c r="AN150" s="19"/>
      <c r="AO150" s="19"/>
      <c r="AP150" s="19"/>
      <c r="AQ150" s="19"/>
      <c r="AR150" s="19"/>
      <c r="AS150" s="19">
        <v>36</v>
      </c>
      <c r="AT150" s="19"/>
      <c r="AU150" s="19"/>
      <c r="AV150" s="19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</row>
    <row r="151" spans="2:74" ht="14.25" x14ac:dyDescent="0.2">
      <c r="B151" s="9" t="s">
        <v>2682</v>
      </c>
      <c r="C151" s="19"/>
      <c r="D151" s="19"/>
      <c r="E151" s="19"/>
      <c r="F151" s="19">
        <v>33.5</v>
      </c>
      <c r="G151" s="19"/>
      <c r="H151" s="19"/>
      <c r="P151" s="9" t="s">
        <v>2135</v>
      </c>
      <c r="Q151" s="19"/>
      <c r="R151" s="19"/>
      <c r="S151" s="19"/>
      <c r="T151" s="19"/>
      <c r="U151" s="19">
        <v>12</v>
      </c>
      <c r="V151" s="19"/>
      <c r="W151" s="19"/>
      <c r="X151" s="19"/>
      <c r="Y151" s="19"/>
      <c r="Z151"/>
      <c r="AA151"/>
      <c r="AB151"/>
      <c r="AC151"/>
      <c r="AD151"/>
      <c r="AE151"/>
      <c r="AF151"/>
      <c r="AG151"/>
      <c r="AH151"/>
      <c r="AI151"/>
      <c r="AJ151" s="9" t="s">
        <v>2135</v>
      </c>
      <c r="AK151" s="19"/>
      <c r="AL151" s="19"/>
      <c r="AM151" s="19"/>
      <c r="AN151" s="19"/>
      <c r="AO151" s="19"/>
      <c r="AP151" s="19"/>
      <c r="AQ151" s="19"/>
      <c r="AR151" s="19"/>
      <c r="AS151" s="19"/>
      <c r="AT151" s="19"/>
      <c r="AU151" s="19">
        <v>12</v>
      </c>
      <c r="AV151" s="19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</row>
    <row r="152" spans="2:74" ht="14.25" x14ac:dyDescent="0.2">
      <c r="B152" s="9" t="s">
        <v>2683</v>
      </c>
      <c r="C152" s="19"/>
      <c r="D152" s="19"/>
      <c r="E152" s="19"/>
      <c r="F152" s="19"/>
      <c r="G152" s="19"/>
      <c r="H152" s="19">
        <v>50</v>
      </c>
      <c r="P152" s="9" t="s">
        <v>2136</v>
      </c>
      <c r="Q152" s="19">
        <v>44.383603963142654</v>
      </c>
      <c r="R152" s="19"/>
      <c r="S152" s="19"/>
      <c r="T152" s="19"/>
      <c r="U152" s="19"/>
      <c r="V152" s="19"/>
      <c r="W152" s="19"/>
      <c r="X152" s="19"/>
      <c r="Y152" s="19"/>
      <c r="Z152"/>
      <c r="AA152"/>
      <c r="AB152"/>
      <c r="AC152"/>
      <c r="AD152"/>
      <c r="AE152"/>
      <c r="AF152"/>
      <c r="AG152"/>
      <c r="AH152"/>
      <c r="AI152"/>
      <c r="AJ152" s="9" t="s">
        <v>2136</v>
      </c>
      <c r="AK152" s="19"/>
      <c r="AL152" s="19"/>
      <c r="AM152" s="19"/>
      <c r="AN152" s="19">
        <v>44.383603963142654</v>
      </c>
      <c r="AO152" s="19"/>
      <c r="AP152" s="19"/>
      <c r="AQ152" s="19"/>
      <c r="AR152" s="19"/>
      <c r="AS152" s="19"/>
      <c r="AT152" s="19"/>
      <c r="AU152" s="19"/>
      <c r="AV152" s="19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</row>
    <row r="153" spans="2:74" ht="14.25" x14ac:dyDescent="0.2">
      <c r="B153" s="9" t="s">
        <v>2684</v>
      </c>
      <c r="C153" s="19"/>
      <c r="D153" s="19">
        <v>5.3423750062327704</v>
      </c>
      <c r="E153" s="19"/>
      <c r="F153" s="19"/>
      <c r="G153" s="19"/>
      <c r="H153" s="19"/>
      <c r="P153" s="9" t="s">
        <v>2137</v>
      </c>
      <c r="Q153" s="19">
        <v>45</v>
      </c>
      <c r="R153" s="19"/>
      <c r="S153" s="19"/>
      <c r="T153" s="19"/>
      <c r="U153" s="19"/>
      <c r="V153" s="19"/>
      <c r="W153" s="19"/>
      <c r="X153" s="19"/>
      <c r="Y153" s="19"/>
      <c r="Z153"/>
      <c r="AA153"/>
      <c r="AB153"/>
      <c r="AC153"/>
      <c r="AD153"/>
      <c r="AE153"/>
      <c r="AF153"/>
      <c r="AG153"/>
      <c r="AH153"/>
      <c r="AI153"/>
      <c r="AJ153" s="9" t="s">
        <v>2137</v>
      </c>
      <c r="AK153" s="19"/>
      <c r="AL153" s="19">
        <v>45</v>
      </c>
      <c r="AM153" s="19"/>
      <c r="AN153" s="19"/>
      <c r="AO153" s="19"/>
      <c r="AP153" s="19"/>
      <c r="AQ153" s="19"/>
      <c r="AR153" s="19"/>
      <c r="AS153" s="19"/>
      <c r="AT153" s="19"/>
      <c r="AU153" s="19"/>
      <c r="AV153" s="19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</row>
    <row r="154" spans="2:74" ht="14.25" x14ac:dyDescent="0.2">
      <c r="B154" s="9" t="s">
        <v>2685</v>
      </c>
      <c r="C154" s="19"/>
      <c r="D154" s="19">
        <v>11.539530013462786</v>
      </c>
      <c r="E154" s="19"/>
      <c r="F154" s="19"/>
      <c r="G154" s="19"/>
      <c r="H154" s="19"/>
      <c r="P154" s="9" t="s">
        <v>2138</v>
      </c>
      <c r="Q154" s="19">
        <v>54</v>
      </c>
      <c r="R154" s="19"/>
      <c r="S154" s="19"/>
      <c r="T154" s="19"/>
      <c r="U154" s="19"/>
      <c r="V154" s="19"/>
      <c r="W154" s="19"/>
      <c r="X154" s="19"/>
      <c r="Y154" s="19"/>
      <c r="Z154"/>
      <c r="AA154"/>
      <c r="AB154"/>
      <c r="AC154"/>
      <c r="AD154"/>
      <c r="AE154"/>
      <c r="AF154"/>
      <c r="AG154"/>
      <c r="AH154"/>
      <c r="AI154"/>
      <c r="AJ154" s="9" t="s">
        <v>2138</v>
      </c>
      <c r="AK154" s="19"/>
      <c r="AL154" s="19">
        <v>54</v>
      </c>
      <c r="AM154" s="19"/>
      <c r="AN154" s="19"/>
      <c r="AO154" s="19"/>
      <c r="AP154" s="19"/>
      <c r="AQ154" s="19"/>
      <c r="AR154" s="19"/>
      <c r="AS154" s="19"/>
      <c r="AT154" s="19"/>
      <c r="AU154" s="19"/>
      <c r="AV154" s="19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</row>
    <row r="155" spans="2:74" ht="14.25" x14ac:dyDescent="0.2">
      <c r="B155" s="9" t="s">
        <v>2686</v>
      </c>
      <c r="C155" s="19"/>
      <c r="D155" s="19"/>
      <c r="E155" s="19"/>
      <c r="F155" s="19"/>
      <c r="G155" s="19"/>
      <c r="H155" s="19">
        <v>7</v>
      </c>
      <c r="P155" s="9" t="s">
        <v>2139</v>
      </c>
      <c r="Q155" s="19"/>
      <c r="R155" s="19">
        <v>110.3324790447099</v>
      </c>
      <c r="S155" s="19"/>
      <c r="T155" s="19"/>
      <c r="U155" s="19"/>
      <c r="V155" s="19"/>
      <c r="W155" s="19"/>
      <c r="X155" s="19"/>
      <c r="Y155" s="19"/>
      <c r="Z155"/>
      <c r="AA155"/>
      <c r="AB155"/>
      <c r="AC155"/>
      <c r="AD155"/>
      <c r="AE155"/>
      <c r="AF155"/>
      <c r="AG155"/>
      <c r="AH155"/>
      <c r="AI155"/>
      <c r="AJ155" s="9" t="s">
        <v>2139</v>
      </c>
      <c r="AK155" s="19"/>
      <c r="AL155" s="19"/>
      <c r="AM155" s="19"/>
      <c r="AN155" s="19">
        <v>110.3324790447099</v>
      </c>
      <c r="AO155" s="19"/>
      <c r="AP155" s="19"/>
      <c r="AQ155" s="19"/>
      <c r="AR155" s="19"/>
      <c r="AS155" s="19"/>
      <c r="AT155" s="19"/>
      <c r="AU155" s="19"/>
      <c r="AV155" s="19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</row>
    <row r="156" spans="2:74" ht="14.25" x14ac:dyDescent="0.2">
      <c r="B156" s="9" t="s">
        <v>2687</v>
      </c>
      <c r="C156" s="19"/>
      <c r="D156" s="19"/>
      <c r="E156" s="19">
        <v>6.7670083412281752</v>
      </c>
      <c r="F156" s="19"/>
      <c r="G156" s="19"/>
      <c r="H156" s="19"/>
      <c r="P156" s="9" t="s">
        <v>2140</v>
      </c>
      <c r="Q156" s="19">
        <v>71</v>
      </c>
      <c r="R156" s="19"/>
      <c r="S156" s="19"/>
      <c r="T156" s="19"/>
      <c r="U156" s="19"/>
      <c r="V156" s="19"/>
      <c r="W156" s="19"/>
      <c r="X156" s="19"/>
      <c r="Y156" s="19"/>
      <c r="Z156"/>
      <c r="AA156"/>
      <c r="AB156"/>
      <c r="AC156"/>
      <c r="AD156"/>
      <c r="AE156"/>
      <c r="AF156"/>
      <c r="AG156"/>
      <c r="AH156"/>
      <c r="AI156"/>
      <c r="AJ156" s="9" t="s">
        <v>2140</v>
      </c>
      <c r="AK156" s="19"/>
      <c r="AL156" s="19">
        <v>71</v>
      </c>
      <c r="AM156" s="19"/>
      <c r="AN156" s="19"/>
      <c r="AO156" s="19"/>
      <c r="AP156" s="19"/>
      <c r="AQ156" s="19"/>
      <c r="AR156" s="19"/>
      <c r="AS156" s="19"/>
      <c r="AT156" s="19"/>
      <c r="AU156" s="19"/>
      <c r="AV156" s="19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</row>
    <row r="157" spans="2:74" ht="14.25" x14ac:dyDescent="0.2">
      <c r="B157" s="9" t="s">
        <v>2688</v>
      </c>
      <c r="C157" s="19"/>
      <c r="D157" s="19">
        <v>3</v>
      </c>
      <c r="E157" s="19"/>
      <c r="F157" s="19"/>
      <c r="G157" s="19"/>
      <c r="H157" s="19"/>
      <c r="P157" s="9" t="s">
        <v>2141</v>
      </c>
      <c r="Q157" s="19"/>
      <c r="R157" s="19">
        <v>14.246333349954055</v>
      </c>
      <c r="S157" s="19"/>
      <c r="T157" s="19"/>
      <c r="U157" s="19"/>
      <c r="V157" s="19"/>
      <c r="W157" s="19"/>
      <c r="X157" s="19"/>
      <c r="Y157" s="19"/>
      <c r="Z157"/>
      <c r="AA157"/>
      <c r="AB157"/>
      <c r="AC157"/>
      <c r="AD157"/>
      <c r="AE157"/>
      <c r="AF157"/>
      <c r="AG157"/>
      <c r="AH157"/>
      <c r="AI157"/>
      <c r="AJ157" s="9" t="s">
        <v>2141</v>
      </c>
      <c r="AK157" s="19"/>
      <c r="AL157" s="19"/>
      <c r="AM157" s="19"/>
      <c r="AN157" s="19"/>
      <c r="AO157" s="19"/>
      <c r="AP157" s="19"/>
      <c r="AQ157" s="19"/>
      <c r="AR157" s="19"/>
      <c r="AS157" s="19"/>
      <c r="AT157" s="19"/>
      <c r="AU157" s="19"/>
      <c r="AV157" s="19">
        <v>14.246333349954055</v>
      </c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</row>
    <row r="158" spans="2:74" ht="14.25" x14ac:dyDescent="0.2">
      <c r="B158" s="9" t="s">
        <v>2689</v>
      </c>
      <c r="C158" s="19"/>
      <c r="D158" s="19"/>
      <c r="E158" s="19">
        <v>4.4519791718606418</v>
      </c>
      <c r="F158" s="19"/>
      <c r="G158" s="19"/>
      <c r="H158" s="19"/>
      <c r="P158" s="9" t="s">
        <v>2142</v>
      </c>
      <c r="Q158" s="19"/>
      <c r="R158" s="19">
        <v>68.835306612122878</v>
      </c>
      <c r="S158" s="19"/>
      <c r="T158" s="19"/>
      <c r="U158" s="19"/>
      <c r="V158" s="19"/>
      <c r="W158" s="19"/>
      <c r="X158" s="19"/>
      <c r="Y158" s="19"/>
      <c r="Z158"/>
      <c r="AA158"/>
      <c r="AB158"/>
      <c r="AC158"/>
      <c r="AD158"/>
      <c r="AE158"/>
      <c r="AF158"/>
      <c r="AG158"/>
      <c r="AH158"/>
      <c r="AI158"/>
      <c r="AJ158" s="9" t="s">
        <v>2142</v>
      </c>
      <c r="AK158" s="19"/>
      <c r="AL158" s="19"/>
      <c r="AM158" s="19">
        <v>68.835306612122878</v>
      </c>
      <c r="AN158" s="19"/>
      <c r="AO158" s="19"/>
      <c r="AP158" s="19"/>
      <c r="AQ158" s="19"/>
      <c r="AR158" s="19"/>
      <c r="AS158" s="19"/>
      <c r="AT158" s="19"/>
      <c r="AU158" s="19"/>
      <c r="AV158" s="19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</row>
    <row r="159" spans="2:74" ht="14.25" x14ac:dyDescent="0.2">
      <c r="B159" s="9" t="s">
        <v>2690</v>
      </c>
      <c r="C159" s="19"/>
      <c r="D159" s="19"/>
      <c r="E159" s="19">
        <v>2.6711875031163852</v>
      </c>
      <c r="F159" s="19"/>
      <c r="G159" s="19"/>
      <c r="H159" s="19"/>
      <c r="P159" s="9" t="s">
        <v>2143</v>
      </c>
      <c r="Q159" s="19"/>
      <c r="R159" s="19">
        <v>49.168076151516345</v>
      </c>
      <c r="S159" s="19"/>
      <c r="T159" s="19"/>
      <c r="U159" s="19"/>
      <c r="V159" s="19"/>
      <c r="W159" s="19"/>
      <c r="X159" s="19"/>
      <c r="Y159" s="19"/>
      <c r="Z159"/>
      <c r="AA159"/>
      <c r="AB159"/>
      <c r="AC159"/>
      <c r="AD159"/>
      <c r="AE159"/>
      <c r="AF159"/>
      <c r="AG159"/>
      <c r="AH159"/>
      <c r="AI159"/>
      <c r="AJ159" s="9" t="s">
        <v>2143</v>
      </c>
      <c r="AK159" s="19"/>
      <c r="AL159" s="19"/>
      <c r="AM159" s="19">
        <v>49.168076151516345</v>
      </c>
      <c r="AN159" s="19"/>
      <c r="AO159" s="19"/>
      <c r="AP159" s="19"/>
      <c r="AQ159" s="19"/>
      <c r="AR159" s="19"/>
      <c r="AS159" s="19"/>
      <c r="AT159" s="19"/>
      <c r="AU159" s="19"/>
      <c r="AV159" s="1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</row>
    <row r="160" spans="2:74" ht="14.25" x14ac:dyDescent="0.2">
      <c r="B160" s="9" t="s">
        <v>2691</v>
      </c>
      <c r="C160" s="19"/>
      <c r="D160" s="19"/>
      <c r="E160" s="19">
        <v>4.9577240057840104</v>
      </c>
      <c r="F160" s="19"/>
      <c r="G160" s="19"/>
      <c r="H160" s="19"/>
      <c r="P160" s="9" t="s">
        <v>2144</v>
      </c>
      <c r="Q160" s="19">
        <v>40</v>
      </c>
      <c r="R160" s="19"/>
      <c r="S160" s="19"/>
      <c r="T160" s="19"/>
      <c r="U160" s="19"/>
      <c r="V160" s="19"/>
      <c r="W160" s="19"/>
      <c r="X160" s="19"/>
      <c r="Y160" s="19"/>
      <c r="Z160"/>
      <c r="AA160"/>
      <c r="AB160"/>
      <c r="AC160"/>
      <c r="AD160"/>
      <c r="AE160"/>
      <c r="AF160"/>
      <c r="AG160"/>
      <c r="AH160"/>
      <c r="AI160"/>
      <c r="AJ160" s="9" t="s">
        <v>2144</v>
      </c>
      <c r="AK160" s="19"/>
      <c r="AL160" s="19">
        <v>40</v>
      </c>
      <c r="AM160" s="19"/>
      <c r="AN160" s="19"/>
      <c r="AO160" s="19"/>
      <c r="AP160" s="19"/>
      <c r="AQ160" s="19"/>
      <c r="AR160" s="19"/>
      <c r="AS160" s="19"/>
      <c r="AT160" s="19"/>
      <c r="AU160" s="19"/>
      <c r="AV160" s="19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</row>
    <row r="161" spans="2:74" ht="14.25" x14ac:dyDescent="0.2">
      <c r="B161" s="9" t="s">
        <v>2692</v>
      </c>
      <c r="C161" s="19"/>
      <c r="D161" s="19"/>
      <c r="E161" s="19"/>
      <c r="F161" s="19"/>
      <c r="G161" s="19">
        <v>3.2054250037396623</v>
      </c>
      <c r="H161" s="19"/>
      <c r="P161" s="9" t="s">
        <v>2145</v>
      </c>
      <c r="Q161" s="19">
        <v>60.968414427880262</v>
      </c>
      <c r="R161" s="19"/>
      <c r="S161" s="19"/>
      <c r="T161" s="19"/>
      <c r="U161" s="19"/>
      <c r="V161" s="19"/>
      <c r="W161" s="19"/>
      <c r="X161" s="19"/>
      <c r="Y161" s="19"/>
      <c r="Z161"/>
      <c r="AA161"/>
      <c r="AB161"/>
      <c r="AC161"/>
      <c r="AD161"/>
      <c r="AE161"/>
      <c r="AF161"/>
      <c r="AG161"/>
      <c r="AH161"/>
      <c r="AI161"/>
      <c r="AJ161" s="9" t="s">
        <v>2145</v>
      </c>
      <c r="AK161" s="19"/>
      <c r="AL161" s="19"/>
      <c r="AM161" s="19">
        <v>60.968414427880262</v>
      </c>
      <c r="AN161" s="19"/>
      <c r="AO161" s="19"/>
      <c r="AP161" s="19"/>
      <c r="AQ161" s="19"/>
      <c r="AR161" s="19"/>
      <c r="AS161" s="19"/>
      <c r="AT161" s="19"/>
      <c r="AU161" s="19"/>
      <c r="AV161" s="19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</row>
    <row r="162" spans="2:74" ht="14.25" x14ac:dyDescent="0.2">
      <c r="B162" s="9" t="s">
        <v>2693</v>
      </c>
      <c r="C162" s="19"/>
      <c r="D162" s="19"/>
      <c r="E162" s="19"/>
      <c r="F162" s="19">
        <v>14.246333349954055</v>
      </c>
      <c r="G162" s="19"/>
      <c r="H162" s="19"/>
      <c r="P162" s="9" t="s">
        <v>2146</v>
      </c>
      <c r="Q162" s="19"/>
      <c r="R162" s="19"/>
      <c r="S162" s="19"/>
      <c r="T162" s="19"/>
      <c r="U162" s="19"/>
      <c r="V162" s="19"/>
      <c r="W162" s="19"/>
      <c r="X162" s="19"/>
      <c r="Y162" s="19">
        <v>5.9834600069807031</v>
      </c>
      <c r="Z162"/>
      <c r="AA162"/>
      <c r="AB162"/>
      <c r="AC162"/>
      <c r="AD162"/>
      <c r="AE162"/>
      <c r="AF162"/>
      <c r="AG162"/>
      <c r="AH162"/>
      <c r="AI162"/>
      <c r="AJ162" s="9" t="s">
        <v>2146</v>
      </c>
      <c r="AK162" s="19"/>
      <c r="AL162" s="19"/>
      <c r="AM162" s="19"/>
      <c r="AN162" s="19"/>
      <c r="AO162" s="19"/>
      <c r="AP162" s="19"/>
      <c r="AQ162" s="19"/>
      <c r="AR162" s="19"/>
      <c r="AS162" s="19"/>
      <c r="AT162" s="19"/>
      <c r="AU162" s="19"/>
      <c r="AV162" s="19">
        <v>5.9834600069807031</v>
      </c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</row>
    <row r="163" spans="2:74" ht="14.25" x14ac:dyDescent="0.2">
      <c r="B163" s="9" t="s">
        <v>2694</v>
      </c>
      <c r="C163" s="19"/>
      <c r="D163" s="19"/>
      <c r="E163" s="19"/>
      <c r="F163" s="19">
        <v>5.3423750062327704</v>
      </c>
      <c r="G163" s="19"/>
      <c r="H163" s="19"/>
      <c r="P163" s="9" t="s">
        <v>2147</v>
      </c>
      <c r="Q163" s="19">
        <v>53</v>
      </c>
      <c r="R163" s="19"/>
      <c r="S163" s="19"/>
      <c r="T163" s="19"/>
      <c r="U163" s="19"/>
      <c r="V163" s="19"/>
      <c r="W163" s="19"/>
      <c r="X163" s="19"/>
      <c r="Y163" s="19"/>
      <c r="Z163"/>
      <c r="AA163"/>
      <c r="AB163"/>
      <c r="AC163"/>
      <c r="AD163"/>
      <c r="AE163"/>
      <c r="AF163"/>
      <c r="AG163"/>
      <c r="AH163"/>
      <c r="AI163"/>
      <c r="AJ163" s="9" t="s">
        <v>2147</v>
      </c>
      <c r="AK163" s="19"/>
      <c r="AL163" s="19">
        <v>53</v>
      </c>
      <c r="AM163" s="19"/>
      <c r="AN163" s="19"/>
      <c r="AO163" s="19"/>
      <c r="AP163" s="19"/>
      <c r="AQ163" s="19"/>
      <c r="AR163" s="19"/>
      <c r="AS163" s="19"/>
      <c r="AT163" s="19"/>
      <c r="AU163" s="19"/>
      <c r="AV163" s="19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</row>
    <row r="164" spans="2:74" ht="14.25" x14ac:dyDescent="0.2">
      <c r="B164" s="9" t="s">
        <v>2695</v>
      </c>
      <c r="C164" s="19"/>
      <c r="D164" s="19">
        <v>6.5889291743537504</v>
      </c>
      <c r="E164" s="19"/>
      <c r="F164" s="19"/>
      <c r="G164" s="19"/>
      <c r="H164" s="19"/>
      <c r="P164" s="9" t="s">
        <v>2148</v>
      </c>
      <c r="Q164" s="19"/>
      <c r="R164" s="19"/>
      <c r="S164" s="19">
        <v>104</v>
      </c>
      <c r="T164" s="19"/>
      <c r="U164" s="19"/>
      <c r="V164" s="19"/>
      <c r="W164" s="19"/>
      <c r="X164" s="19"/>
      <c r="Y164" s="19"/>
      <c r="Z164"/>
      <c r="AA164"/>
      <c r="AB164"/>
      <c r="AC164"/>
      <c r="AD164"/>
      <c r="AE164"/>
      <c r="AF164"/>
      <c r="AG164"/>
      <c r="AH164"/>
      <c r="AI164"/>
      <c r="AJ164" s="9" t="s">
        <v>2148</v>
      </c>
      <c r="AK164" s="19"/>
      <c r="AL164" s="19">
        <v>104</v>
      </c>
      <c r="AM164" s="19"/>
      <c r="AN164" s="19"/>
      <c r="AO164" s="19"/>
      <c r="AP164" s="19"/>
      <c r="AQ164" s="19"/>
      <c r="AR164" s="19"/>
      <c r="AS164" s="19"/>
      <c r="AT164" s="19"/>
      <c r="AU164" s="19"/>
      <c r="AV164" s="19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</row>
    <row r="165" spans="2:74" ht="14.25" x14ac:dyDescent="0.2">
      <c r="B165" s="9" t="s">
        <v>2696</v>
      </c>
      <c r="C165" s="19"/>
      <c r="D165" s="19">
        <v>6.5889291743537504</v>
      </c>
      <c r="E165" s="19"/>
      <c r="F165" s="19"/>
      <c r="G165" s="19"/>
      <c r="H165" s="19"/>
      <c r="P165" s="9" t="s">
        <v>2149</v>
      </c>
      <c r="Q165" s="19"/>
      <c r="R165" s="19"/>
      <c r="S165" s="19"/>
      <c r="T165" s="19"/>
      <c r="U165" s="19"/>
      <c r="V165" s="19"/>
      <c r="W165" s="19">
        <v>57</v>
      </c>
      <c r="X165" s="19"/>
      <c r="Y165" s="19"/>
      <c r="Z165"/>
      <c r="AA165"/>
      <c r="AB165"/>
      <c r="AC165"/>
      <c r="AD165"/>
      <c r="AE165"/>
      <c r="AF165"/>
      <c r="AG165"/>
      <c r="AH165"/>
      <c r="AI165"/>
      <c r="AJ165" s="9" t="s">
        <v>2149</v>
      </c>
      <c r="AK165" s="19"/>
      <c r="AL165" s="19">
        <v>57</v>
      </c>
      <c r="AM165" s="19"/>
      <c r="AN165" s="19"/>
      <c r="AO165" s="19"/>
      <c r="AP165" s="19"/>
      <c r="AQ165" s="19"/>
      <c r="AR165" s="19"/>
      <c r="AS165" s="19"/>
      <c r="AT165" s="19"/>
      <c r="AU165" s="19"/>
      <c r="AV165" s="19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</row>
    <row r="166" spans="2:74" ht="14.25" x14ac:dyDescent="0.2">
      <c r="B166" s="9" t="s">
        <v>2697</v>
      </c>
      <c r="C166" s="19"/>
      <c r="D166" s="19"/>
      <c r="E166" s="19"/>
      <c r="F166" s="19">
        <v>35</v>
      </c>
      <c r="G166" s="19"/>
      <c r="H166" s="19"/>
      <c r="P166" s="9" t="s">
        <v>2150</v>
      </c>
      <c r="Q166" s="19">
        <v>45</v>
      </c>
      <c r="R166" s="19"/>
      <c r="S166" s="19"/>
      <c r="T166" s="19"/>
      <c r="U166" s="19"/>
      <c r="V166" s="19"/>
      <c r="W166" s="19"/>
      <c r="X166" s="19"/>
      <c r="Y166" s="19"/>
      <c r="Z166"/>
      <c r="AA166"/>
      <c r="AB166"/>
      <c r="AC166"/>
      <c r="AD166"/>
      <c r="AE166"/>
      <c r="AF166"/>
      <c r="AG166"/>
      <c r="AH166"/>
      <c r="AI166"/>
      <c r="AJ166" s="9" t="s">
        <v>2150</v>
      </c>
      <c r="AK166" s="19"/>
      <c r="AL166" s="19">
        <v>45</v>
      </c>
      <c r="AM166" s="19"/>
      <c r="AN166" s="19"/>
      <c r="AO166" s="19"/>
      <c r="AP166" s="19"/>
      <c r="AQ166" s="19"/>
      <c r="AR166" s="19"/>
      <c r="AS166" s="19"/>
      <c r="AT166" s="19"/>
      <c r="AU166" s="19"/>
      <c r="AV166" s="19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</row>
    <row r="167" spans="2:74" ht="14.25" x14ac:dyDescent="0.2">
      <c r="B167" s="9" t="s">
        <v>2698</v>
      </c>
      <c r="C167" s="19"/>
      <c r="D167" s="19"/>
      <c r="E167" s="19">
        <v>12.821700014958649</v>
      </c>
      <c r="F167" s="19"/>
      <c r="G167" s="19"/>
      <c r="H167" s="19"/>
      <c r="P167" s="9" t="s">
        <v>2151</v>
      </c>
      <c r="Q167" s="19">
        <v>92</v>
      </c>
      <c r="R167" s="19"/>
      <c r="S167" s="19"/>
      <c r="T167" s="19"/>
      <c r="U167" s="19"/>
      <c r="V167" s="19"/>
      <c r="W167" s="19"/>
      <c r="X167" s="19"/>
      <c r="Y167" s="19"/>
      <c r="Z167"/>
      <c r="AA167"/>
      <c r="AB167"/>
      <c r="AC167"/>
      <c r="AD167"/>
      <c r="AE167"/>
      <c r="AF167"/>
      <c r="AG167"/>
      <c r="AH167"/>
      <c r="AI167"/>
      <c r="AJ167" s="9" t="s">
        <v>2151</v>
      </c>
      <c r="AK167" s="19"/>
      <c r="AL167" s="19">
        <v>92</v>
      </c>
      <c r="AM167" s="19"/>
      <c r="AN167" s="19"/>
      <c r="AO167" s="19"/>
      <c r="AP167" s="19"/>
      <c r="AQ167" s="19"/>
      <c r="AR167" s="19"/>
      <c r="AS167" s="19"/>
      <c r="AT167" s="19"/>
      <c r="AU167" s="19"/>
      <c r="AV167" s="19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</row>
    <row r="168" spans="2:74" ht="14.25" x14ac:dyDescent="0.2">
      <c r="B168" s="9" t="s">
        <v>2699</v>
      </c>
      <c r="C168" s="19"/>
      <c r="D168" s="19">
        <v>10.684750012465541</v>
      </c>
      <c r="E168" s="19"/>
      <c r="F168" s="19"/>
      <c r="G168" s="19"/>
      <c r="H168" s="19"/>
      <c r="P168" s="9" t="s">
        <v>2152</v>
      </c>
      <c r="Q168" s="19"/>
      <c r="R168" s="19">
        <v>88</v>
      </c>
      <c r="S168" s="19"/>
      <c r="T168" s="19"/>
      <c r="U168" s="19"/>
      <c r="V168" s="19"/>
      <c r="W168" s="19"/>
      <c r="X168" s="19"/>
      <c r="Y168" s="19"/>
      <c r="Z168"/>
      <c r="AA168"/>
      <c r="AB168"/>
      <c r="AC168"/>
      <c r="AD168"/>
      <c r="AE168"/>
      <c r="AF168"/>
      <c r="AG168"/>
      <c r="AH168"/>
      <c r="AI168"/>
      <c r="AJ168" s="9" t="s">
        <v>2152</v>
      </c>
      <c r="AK168" s="19"/>
      <c r="AL168" s="19">
        <v>88</v>
      </c>
      <c r="AM168" s="19"/>
      <c r="AN168" s="19"/>
      <c r="AO168" s="19"/>
      <c r="AP168" s="19"/>
      <c r="AQ168" s="19"/>
      <c r="AR168" s="19"/>
      <c r="AS168" s="19"/>
      <c r="AT168" s="19"/>
      <c r="AU168" s="19"/>
      <c r="AV168" s="19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</row>
    <row r="169" spans="2:74" ht="14.25" x14ac:dyDescent="0.2">
      <c r="B169" s="9" t="s">
        <v>2700</v>
      </c>
      <c r="C169" s="19"/>
      <c r="D169" s="19">
        <v>10</v>
      </c>
      <c r="E169" s="19"/>
      <c r="F169" s="19"/>
      <c r="G169" s="19"/>
      <c r="H169" s="19"/>
      <c r="P169" s="9" t="s">
        <v>2153</v>
      </c>
      <c r="Q169" s="19">
        <v>80</v>
      </c>
      <c r="R169" s="19"/>
      <c r="S169" s="19"/>
      <c r="T169" s="19"/>
      <c r="U169" s="19"/>
      <c r="V169" s="19"/>
      <c r="W169" s="19"/>
      <c r="X169" s="19"/>
      <c r="Y169" s="19"/>
      <c r="Z169"/>
      <c r="AA169"/>
      <c r="AB169"/>
      <c r="AC169"/>
      <c r="AD169"/>
      <c r="AE169"/>
      <c r="AF169"/>
      <c r="AG169"/>
      <c r="AH169"/>
      <c r="AI169"/>
      <c r="AJ169" s="9" t="s">
        <v>2153</v>
      </c>
      <c r="AK169" s="19"/>
      <c r="AL169" s="19">
        <v>80</v>
      </c>
      <c r="AM169" s="19"/>
      <c r="AN169" s="19"/>
      <c r="AO169" s="19"/>
      <c r="AP169" s="19"/>
      <c r="AQ169" s="19"/>
      <c r="AR169" s="19"/>
      <c r="AS169" s="19"/>
      <c r="AT169" s="19"/>
      <c r="AU169" s="19"/>
      <c r="AV169" s="1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</row>
    <row r="170" spans="2:74" ht="14.25" x14ac:dyDescent="0.2">
      <c r="B170" s="9" t="s">
        <v>2701</v>
      </c>
      <c r="C170" s="19">
        <v>2.1369500024931081</v>
      </c>
      <c r="D170" s="19"/>
      <c r="E170" s="19"/>
      <c r="F170" s="19"/>
      <c r="G170" s="19"/>
      <c r="H170" s="19"/>
      <c r="P170" s="9" t="s">
        <v>2154</v>
      </c>
      <c r="Q170" s="19"/>
      <c r="R170" s="19"/>
      <c r="S170" s="19"/>
      <c r="T170" s="19"/>
      <c r="U170" s="19">
        <v>69</v>
      </c>
      <c r="V170" s="19"/>
      <c r="W170" s="19"/>
      <c r="X170" s="19"/>
      <c r="Y170" s="19"/>
      <c r="Z170"/>
      <c r="AA170"/>
      <c r="AB170"/>
      <c r="AC170"/>
      <c r="AD170"/>
      <c r="AE170"/>
      <c r="AF170"/>
      <c r="AG170"/>
      <c r="AH170"/>
      <c r="AI170"/>
      <c r="AJ170" s="9" t="s">
        <v>2154</v>
      </c>
      <c r="AK170" s="19"/>
      <c r="AL170" s="19">
        <v>69</v>
      </c>
      <c r="AM170" s="19"/>
      <c r="AN170" s="19"/>
      <c r="AO170" s="19"/>
      <c r="AP170" s="19"/>
      <c r="AQ170" s="19"/>
      <c r="AR170" s="19"/>
      <c r="AS170" s="19"/>
      <c r="AT170" s="19"/>
      <c r="AU170" s="19"/>
      <c r="AV170" s="19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</row>
    <row r="171" spans="2:74" ht="14.25" x14ac:dyDescent="0.2">
      <c r="B171" s="9" t="s">
        <v>2702</v>
      </c>
      <c r="C171" s="19"/>
      <c r="D171" s="19"/>
      <c r="E171" s="19">
        <v>8.5478000099724323</v>
      </c>
      <c r="F171" s="19"/>
      <c r="G171" s="19"/>
      <c r="H171" s="19"/>
      <c r="P171" s="9" t="s">
        <v>2155</v>
      </c>
      <c r="Q171" s="19">
        <v>50</v>
      </c>
      <c r="R171" s="19"/>
      <c r="S171" s="19"/>
      <c r="T171" s="19"/>
      <c r="U171" s="19"/>
      <c r="V171" s="19"/>
      <c r="W171" s="19"/>
      <c r="X171" s="19"/>
      <c r="Y171" s="19"/>
      <c r="Z171"/>
      <c r="AA171"/>
      <c r="AB171"/>
      <c r="AC171"/>
      <c r="AD171"/>
      <c r="AE171"/>
      <c r="AF171"/>
      <c r="AG171"/>
      <c r="AH171"/>
      <c r="AI171"/>
      <c r="AJ171" s="9" t="s">
        <v>2155</v>
      </c>
      <c r="AK171" s="19"/>
      <c r="AL171" s="19"/>
      <c r="AM171" s="19"/>
      <c r="AN171" s="19"/>
      <c r="AO171" s="19"/>
      <c r="AP171" s="19"/>
      <c r="AQ171" s="19"/>
      <c r="AR171" s="19"/>
      <c r="AS171" s="19"/>
      <c r="AT171" s="19">
        <v>50</v>
      </c>
      <c r="AU171" s="19"/>
      <c r="AV171" s="19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</row>
    <row r="172" spans="2:74" ht="14.25" x14ac:dyDescent="0.2">
      <c r="B172" s="9" t="s">
        <v>2703</v>
      </c>
      <c r="C172" s="19"/>
      <c r="D172" s="19"/>
      <c r="E172" s="19"/>
      <c r="F172" s="19">
        <v>8.0135625093491551</v>
      </c>
      <c r="G172" s="19"/>
      <c r="H172" s="19"/>
      <c r="P172" s="9" t="s">
        <v>2156</v>
      </c>
      <c r="Q172" s="19"/>
      <c r="R172" s="19">
        <v>35</v>
      </c>
      <c r="S172" s="19"/>
      <c r="T172" s="19"/>
      <c r="U172" s="19"/>
      <c r="V172" s="19"/>
      <c r="W172" s="19"/>
      <c r="X172" s="19"/>
      <c r="Y172" s="19"/>
      <c r="Z172"/>
      <c r="AA172"/>
      <c r="AB172"/>
      <c r="AC172"/>
      <c r="AD172"/>
      <c r="AE172"/>
      <c r="AF172"/>
      <c r="AG172"/>
      <c r="AH172"/>
      <c r="AI172"/>
      <c r="AJ172" s="9" t="s">
        <v>2156</v>
      </c>
      <c r="AK172" s="19"/>
      <c r="AL172" s="19">
        <v>35</v>
      </c>
      <c r="AM172" s="19"/>
      <c r="AN172" s="19"/>
      <c r="AO172" s="19"/>
      <c r="AP172" s="19"/>
      <c r="AQ172" s="19"/>
      <c r="AR172" s="19"/>
      <c r="AS172" s="19"/>
      <c r="AT172" s="19"/>
      <c r="AU172" s="19"/>
      <c r="AV172" s="19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</row>
    <row r="173" spans="2:74" ht="14.25" x14ac:dyDescent="0.2">
      <c r="B173" s="9" t="s">
        <v>2704</v>
      </c>
      <c r="C173" s="19">
        <v>7.1231666749770275</v>
      </c>
      <c r="D173" s="19"/>
      <c r="E173" s="19"/>
      <c r="F173" s="19"/>
      <c r="G173" s="19"/>
      <c r="H173" s="19"/>
      <c r="P173" s="9" t="s">
        <v>2157</v>
      </c>
      <c r="Q173" s="19">
        <v>96</v>
      </c>
      <c r="R173" s="19"/>
      <c r="S173" s="19"/>
      <c r="T173" s="19"/>
      <c r="U173" s="19"/>
      <c r="V173" s="19"/>
      <c r="W173" s="19"/>
      <c r="X173" s="19"/>
      <c r="Y173" s="19"/>
      <c r="Z173"/>
      <c r="AA173"/>
      <c r="AB173"/>
      <c r="AC173"/>
      <c r="AD173"/>
      <c r="AE173"/>
      <c r="AF173"/>
      <c r="AG173"/>
      <c r="AH173"/>
      <c r="AI173"/>
      <c r="AJ173" s="9" t="s">
        <v>2157</v>
      </c>
      <c r="AK173" s="19"/>
      <c r="AL173" s="19">
        <v>96</v>
      </c>
      <c r="AM173" s="19"/>
      <c r="AN173" s="19"/>
      <c r="AO173" s="19"/>
      <c r="AP173" s="19"/>
      <c r="AQ173" s="19"/>
      <c r="AR173" s="19"/>
      <c r="AS173" s="19"/>
      <c r="AT173" s="19"/>
      <c r="AU173" s="19"/>
      <c r="AV173" s="19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</row>
    <row r="174" spans="2:74" ht="14.25" x14ac:dyDescent="0.2">
      <c r="B174" s="9" t="s">
        <v>2705</v>
      </c>
      <c r="C174" s="19"/>
      <c r="D174" s="19"/>
      <c r="E174" s="19">
        <v>40.958208381117906</v>
      </c>
      <c r="F174" s="19"/>
      <c r="G174" s="19"/>
      <c r="H174" s="19"/>
      <c r="P174" s="9" t="s">
        <v>2158</v>
      </c>
      <c r="Q174" s="19"/>
      <c r="R174" s="19"/>
      <c r="S174" s="19"/>
      <c r="T174" s="19">
        <v>65</v>
      </c>
      <c r="U174" s="19"/>
      <c r="V174" s="19"/>
      <c r="W174" s="19"/>
      <c r="X174" s="19"/>
      <c r="Y174" s="19"/>
      <c r="Z174"/>
      <c r="AA174"/>
      <c r="AB174"/>
      <c r="AC174"/>
      <c r="AD174"/>
      <c r="AE174"/>
      <c r="AF174"/>
      <c r="AG174"/>
      <c r="AH174"/>
      <c r="AI174"/>
      <c r="AJ174" s="9" t="s">
        <v>2158</v>
      </c>
      <c r="AK174" s="19"/>
      <c r="AL174" s="19">
        <v>65</v>
      </c>
      <c r="AM174" s="19"/>
      <c r="AN174" s="19"/>
      <c r="AO174" s="19"/>
      <c r="AP174" s="19"/>
      <c r="AQ174" s="19"/>
      <c r="AR174" s="19"/>
      <c r="AS174" s="19"/>
      <c r="AT174" s="19"/>
      <c r="AU174" s="19"/>
      <c r="AV174" s="19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</row>
    <row r="175" spans="2:74" ht="14.25" x14ac:dyDescent="0.2">
      <c r="B175" s="9" t="s">
        <v>2706</v>
      </c>
      <c r="C175" s="19"/>
      <c r="D175" s="19">
        <v>11.325835013213473</v>
      </c>
      <c r="E175" s="19"/>
      <c r="F175" s="19"/>
      <c r="G175" s="19"/>
      <c r="H175" s="19"/>
      <c r="P175" s="9" t="s">
        <v>2159</v>
      </c>
      <c r="Q175" s="19">
        <v>37.44</v>
      </c>
      <c r="R175" s="19"/>
      <c r="S175" s="19"/>
      <c r="T175" s="19"/>
      <c r="U175" s="19"/>
      <c r="V175" s="19"/>
      <c r="W175" s="19"/>
      <c r="X175" s="19"/>
      <c r="Y175" s="19"/>
      <c r="Z175"/>
      <c r="AA175"/>
      <c r="AB175"/>
      <c r="AC175"/>
      <c r="AD175"/>
      <c r="AE175"/>
      <c r="AF175"/>
      <c r="AG175"/>
      <c r="AH175"/>
      <c r="AI175"/>
      <c r="AJ175" s="9" t="s">
        <v>2159</v>
      </c>
      <c r="AK175" s="19"/>
      <c r="AL175" s="19">
        <v>37.44</v>
      </c>
      <c r="AM175" s="19"/>
      <c r="AN175" s="19"/>
      <c r="AO175" s="19"/>
      <c r="AP175" s="19"/>
      <c r="AQ175" s="19"/>
      <c r="AR175" s="19"/>
      <c r="AS175" s="19"/>
      <c r="AT175" s="19"/>
      <c r="AU175" s="19"/>
      <c r="AV175" s="19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</row>
    <row r="176" spans="2:74" ht="14.25" x14ac:dyDescent="0.2">
      <c r="B176" s="9" t="s">
        <v>2707</v>
      </c>
      <c r="C176" s="19"/>
      <c r="D176" s="19">
        <v>15</v>
      </c>
      <c r="E176" s="19"/>
      <c r="F176" s="19"/>
      <c r="G176" s="19"/>
      <c r="H176" s="19"/>
      <c r="P176" s="9" t="s">
        <v>2160</v>
      </c>
      <c r="Q176" s="19"/>
      <c r="R176" s="19"/>
      <c r="S176" s="19"/>
      <c r="T176" s="19">
        <v>15.5</v>
      </c>
      <c r="U176" s="19"/>
      <c r="V176" s="19"/>
      <c r="W176" s="19"/>
      <c r="X176" s="19"/>
      <c r="Y176" s="19"/>
      <c r="Z176"/>
      <c r="AA176"/>
      <c r="AB176"/>
      <c r="AC176"/>
      <c r="AD176"/>
      <c r="AE176"/>
      <c r="AF176"/>
      <c r="AG176"/>
      <c r="AH176"/>
      <c r="AI176"/>
      <c r="AJ176" s="9" t="s">
        <v>2160</v>
      </c>
      <c r="AK176" s="19"/>
      <c r="AL176" s="19"/>
      <c r="AM176" s="19"/>
      <c r="AN176" s="19"/>
      <c r="AO176" s="19"/>
      <c r="AP176" s="19"/>
      <c r="AQ176" s="19"/>
      <c r="AR176" s="19"/>
      <c r="AS176" s="19"/>
      <c r="AT176" s="19">
        <v>15.5</v>
      </c>
      <c r="AU176" s="19"/>
      <c r="AV176" s="19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</row>
    <row r="177" spans="2:74" ht="14.25" x14ac:dyDescent="0.2">
      <c r="B177" s="9" t="s">
        <v>2708</v>
      </c>
      <c r="C177" s="19"/>
      <c r="D177" s="19"/>
      <c r="E177" s="19"/>
      <c r="F177" s="19"/>
      <c r="G177" s="19">
        <v>12</v>
      </c>
      <c r="H177" s="19"/>
      <c r="P177" s="9" t="s">
        <v>2161</v>
      </c>
      <c r="Q177" s="19">
        <v>90</v>
      </c>
      <c r="R177" s="19"/>
      <c r="S177" s="19"/>
      <c r="T177" s="19"/>
      <c r="U177" s="19"/>
      <c r="V177" s="19"/>
      <c r="W177" s="19"/>
      <c r="X177" s="19"/>
      <c r="Y177" s="19"/>
      <c r="Z177"/>
      <c r="AA177"/>
      <c r="AB177"/>
      <c r="AC177"/>
      <c r="AD177"/>
      <c r="AE177"/>
      <c r="AF177"/>
      <c r="AG177"/>
      <c r="AH177"/>
      <c r="AI177"/>
      <c r="AJ177" s="9" t="s">
        <v>2161</v>
      </c>
      <c r="AK177" s="19"/>
      <c r="AL177" s="19">
        <v>90</v>
      </c>
      <c r="AM177" s="19"/>
      <c r="AN177" s="19"/>
      <c r="AO177" s="19"/>
      <c r="AP177" s="19"/>
      <c r="AQ177" s="19"/>
      <c r="AR177" s="19"/>
      <c r="AS177" s="19"/>
      <c r="AT177" s="19"/>
      <c r="AU177" s="19"/>
      <c r="AV177" s="19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</row>
    <row r="178" spans="2:74" ht="14.25" x14ac:dyDescent="0.2">
      <c r="B178" s="9" t="s">
        <v>2709</v>
      </c>
      <c r="C178" s="19">
        <v>8.9039583437212837</v>
      </c>
      <c r="D178" s="19"/>
      <c r="E178" s="19"/>
      <c r="F178" s="19"/>
      <c r="G178" s="19"/>
      <c r="H178" s="19"/>
      <c r="P178" s="9" t="s">
        <v>2162</v>
      </c>
      <c r="Q178" s="19">
        <v>66.5</v>
      </c>
      <c r="R178" s="19"/>
      <c r="S178" s="19"/>
      <c r="T178" s="19"/>
      <c r="U178" s="19"/>
      <c r="V178" s="19"/>
      <c r="W178" s="19"/>
      <c r="X178" s="19"/>
      <c r="Y178" s="19"/>
      <c r="Z178"/>
      <c r="AA178"/>
      <c r="AB178"/>
      <c r="AC178"/>
      <c r="AD178"/>
      <c r="AE178"/>
      <c r="AF178"/>
      <c r="AG178"/>
      <c r="AH178"/>
      <c r="AI178"/>
      <c r="AJ178" s="9" t="s">
        <v>2162</v>
      </c>
      <c r="AK178" s="19"/>
      <c r="AL178" s="19">
        <v>66.5</v>
      </c>
      <c r="AM178" s="19"/>
      <c r="AN178" s="19"/>
      <c r="AO178" s="19"/>
      <c r="AP178" s="19"/>
      <c r="AQ178" s="19"/>
      <c r="AR178" s="19"/>
      <c r="AS178" s="19"/>
      <c r="AT178" s="19"/>
      <c r="AU178" s="19"/>
      <c r="AV178" s="19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</row>
    <row r="179" spans="2:74" ht="14.25" x14ac:dyDescent="0.2">
      <c r="B179" s="9" t="s">
        <v>2710</v>
      </c>
      <c r="C179" s="19"/>
      <c r="D179" s="19">
        <v>8.9039583437212837</v>
      </c>
      <c r="E179" s="19"/>
      <c r="F179" s="19"/>
      <c r="G179" s="19"/>
      <c r="H179" s="19"/>
      <c r="P179" s="9" t="s">
        <v>2163</v>
      </c>
      <c r="Q179" s="19"/>
      <c r="R179" s="19"/>
      <c r="S179" s="19"/>
      <c r="T179" s="19">
        <v>100</v>
      </c>
      <c r="U179" s="19"/>
      <c r="V179" s="19"/>
      <c r="W179" s="19"/>
      <c r="X179" s="19"/>
      <c r="Y179" s="19"/>
      <c r="Z179"/>
      <c r="AA179"/>
      <c r="AB179"/>
      <c r="AC179"/>
      <c r="AD179"/>
      <c r="AE179"/>
      <c r="AF179"/>
      <c r="AG179"/>
      <c r="AH179"/>
      <c r="AI179"/>
      <c r="AJ179" s="9" t="s">
        <v>2163</v>
      </c>
      <c r="AK179" s="19"/>
      <c r="AL179" s="19">
        <v>100</v>
      </c>
      <c r="AM179" s="19"/>
      <c r="AN179" s="19"/>
      <c r="AO179" s="19"/>
      <c r="AP179" s="19"/>
      <c r="AQ179" s="19"/>
      <c r="AR179" s="19"/>
      <c r="AS179" s="19"/>
      <c r="AT179" s="19"/>
      <c r="AU179" s="19"/>
      <c r="AV179" s="1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</row>
    <row r="180" spans="2:74" ht="14.25" x14ac:dyDescent="0.2">
      <c r="B180" s="9" t="s">
        <v>2711</v>
      </c>
      <c r="C180" s="19"/>
      <c r="D180" s="19"/>
      <c r="E180" s="19"/>
      <c r="F180" s="19">
        <v>12.821700014958649</v>
      </c>
      <c r="G180" s="19"/>
      <c r="H180" s="19"/>
      <c r="P180" s="9" t="s">
        <v>2164</v>
      </c>
      <c r="Q180" s="19"/>
      <c r="R180" s="19">
        <v>50.831749274169908</v>
      </c>
      <c r="S180" s="19"/>
      <c r="T180" s="19"/>
      <c r="U180" s="19"/>
      <c r="V180" s="19"/>
      <c r="W180" s="19"/>
      <c r="X180" s="19"/>
      <c r="Y180" s="19"/>
      <c r="Z180"/>
      <c r="AA180"/>
      <c r="AB180"/>
      <c r="AC180"/>
      <c r="AD180"/>
      <c r="AE180"/>
      <c r="AF180"/>
      <c r="AG180"/>
      <c r="AH180"/>
      <c r="AI180"/>
      <c r="AJ180" s="9" t="s">
        <v>2164</v>
      </c>
      <c r="AK180" s="19"/>
      <c r="AL180" s="19"/>
      <c r="AM180" s="19"/>
      <c r="AN180" s="19">
        <v>50.831749274169908</v>
      </c>
      <c r="AO180" s="19"/>
      <c r="AP180" s="19"/>
      <c r="AQ180" s="19"/>
      <c r="AR180" s="19"/>
      <c r="AS180" s="19"/>
      <c r="AT180" s="19"/>
      <c r="AU180" s="19"/>
      <c r="AV180" s="19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</row>
    <row r="181" spans="2:74" ht="14.25" x14ac:dyDescent="0.2">
      <c r="B181" s="9" t="s">
        <v>2712</v>
      </c>
      <c r="C181" s="19"/>
      <c r="D181" s="19"/>
      <c r="E181" s="19"/>
      <c r="F181" s="19">
        <v>3.2054250037396623</v>
      </c>
      <c r="G181" s="19"/>
      <c r="H181" s="19"/>
      <c r="P181" s="9" t="s">
        <v>2165</v>
      </c>
      <c r="Q181" s="19"/>
      <c r="R181" s="19">
        <v>7.479325008725878</v>
      </c>
      <c r="S181" s="19"/>
      <c r="T181" s="19"/>
      <c r="U181" s="19"/>
      <c r="V181" s="19"/>
      <c r="W181" s="19"/>
      <c r="X181" s="19"/>
      <c r="Y181" s="19"/>
      <c r="Z181"/>
      <c r="AA181"/>
      <c r="AB181"/>
      <c r="AC181"/>
      <c r="AD181"/>
      <c r="AE181"/>
      <c r="AF181"/>
      <c r="AG181"/>
      <c r="AH181"/>
      <c r="AI181"/>
      <c r="AJ181" s="9" t="s">
        <v>2165</v>
      </c>
      <c r="AK181" s="19"/>
      <c r="AL181" s="19"/>
      <c r="AM181" s="19"/>
      <c r="AN181" s="19"/>
      <c r="AO181" s="19"/>
      <c r="AP181" s="19"/>
      <c r="AQ181" s="19"/>
      <c r="AR181" s="19"/>
      <c r="AS181" s="19"/>
      <c r="AT181" s="19"/>
      <c r="AU181" s="19"/>
      <c r="AV181" s="19">
        <v>7.479325008725878</v>
      </c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</row>
    <row r="182" spans="2:74" ht="14.25" x14ac:dyDescent="0.2">
      <c r="B182" s="9" t="s">
        <v>2713</v>
      </c>
      <c r="C182" s="19"/>
      <c r="D182" s="19"/>
      <c r="E182" s="19">
        <v>6.6779687577909623</v>
      </c>
      <c r="F182" s="19"/>
      <c r="G182" s="19"/>
      <c r="H182" s="19"/>
      <c r="P182" s="9" t="s">
        <v>2166</v>
      </c>
      <c r="Q182" s="19">
        <v>75</v>
      </c>
      <c r="R182" s="19"/>
      <c r="S182" s="19"/>
      <c r="T182" s="19"/>
      <c r="U182" s="19"/>
      <c r="V182" s="19"/>
      <c r="W182" s="19"/>
      <c r="X182" s="19"/>
      <c r="Y182" s="19"/>
      <c r="Z182"/>
      <c r="AA182"/>
      <c r="AB182"/>
      <c r="AC182"/>
      <c r="AD182"/>
      <c r="AE182"/>
      <c r="AF182"/>
      <c r="AG182"/>
      <c r="AH182"/>
      <c r="AI182"/>
      <c r="AJ182" s="9" t="s">
        <v>2166</v>
      </c>
      <c r="AK182" s="19"/>
      <c r="AL182" s="19">
        <v>75</v>
      </c>
      <c r="AM182" s="19"/>
      <c r="AN182" s="19"/>
      <c r="AO182" s="19"/>
      <c r="AP182" s="19"/>
      <c r="AQ182" s="19"/>
      <c r="AR182" s="19"/>
      <c r="AS182" s="19"/>
      <c r="AT182" s="19"/>
      <c r="AU182" s="19"/>
      <c r="AV182" s="19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</row>
    <row r="183" spans="2:74" ht="14.25" x14ac:dyDescent="0.2">
      <c r="B183" s="9" t="s">
        <v>2714</v>
      </c>
      <c r="C183" s="19"/>
      <c r="D183" s="19"/>
      <c r="E183" s="19"/>
      <c r="F183" s="19"/>
      <c r="G183" s="19">
        <v>67.794987956419789</v>
      </c>
      <c r="H183" s="19"/>
      <c r="P183" s="9" t="s">
        <v>2167</v>
      </c>
      <c r="Q183" s="19"/>
      <c r="R183" s="19">
        <v>58</v>
      </c>
      <c r="S183" s="19"/>
      <c r="T183" s="19"/>
      <c r="U183" s="19"/>
      <c r="V183" s="19"/>
      <c r="W183" s="19"/>
      <c r="X183" s="19"/>
      <c r="Y183" s="19"/>
      <c r="Z183"/>
      <c r="AA183"/>
      <c r="AB183"/>
      <c r="AC183"/>
      <c r="AD183"/>
      <c r="AE183"/>
      <c r="AF183"/>
      <c r="AG183"/>
      <c r="AH183"/>
      <c r="AI183"/>
      <c r="AJ183" s="9" t="s">
        <v>2167</v>
      </c>
      <c r="AK183" s="19"/>
      <c r="AL183" s="19"/>
      <c r="AM183" s="19">
        <v>58</v>
      </c>
      <c r="AN183" s="19"/>
      <c r="AO183" s="19"/>
      <c r="AP183" s="19"/>
      <c r="AQ183" s="19"/>
      <c r="AR183" s="19"/>
      <c r="AS183" s="19"/>
      <c r="AT183" s="19"/>
      <c r="AU183" s="19"/>
      <c r="AV183" s="19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</row>
    <row r="184" spans="2:74" ht="14.25" x14ac:dyDescent="0.2">
      <c r="B184" s="9" t="s">
        <v>2715</v>
      </c>
      <c r="C184" s="19"/>
      <c r="D184" s="19"/>
      <c r="E184" s="19">
        <v>31.25</v>
      </c>
      <c r="F184" s="19"/>
      <c r="G184" s="19"/>
      <c r="H184" s="19"/>
      <c r="P184" s="9" t="s">
        <v>2168</v>
      </c>
      <c r="Q184" s="19"/>
      <c r="R184" s="19">
        <v>55</v>
      </c>
      <c r="S184" s="19"/>
      <c r="T184" s="19"/>
      <c r="U184" s="19"/>
      <c r="V184" s="19"/>
      <c r="W184" s="19"/>
      <c r="X184" s="19"/>
      <c r="Y184" s="19"/>
      <c r="Z184"/>
      <c r="AA184"/>
      <c r="AB184"/>
      <c r="AC184"/>
      <c r="AD184"/>
      <c r="AE184"/>
      <c r="AF184"/>
      <c r="AG184"/>
      <c r="AH184"/>
      <c r="AI184"/>
      <c r="AJ184" s="9" t="s">
        <v>2168</v>
      </c>
      <c r="AK184" s="19"/>
      <c r="AL184" s="19">
        <v>55</v>
      </c>
      <c r="AM184" s="19"/>
      <c r="AN184" s="19"/>
      <c r="AO184" s="19"/>
      <c r="AP184" s="19"/>
      <c r="AQ184" s="19"/>
      <c r="AR184" s="19"/>
      <c r="AS184" s="19"/>
      <c r="AT184" s="19"/>
      <c r="AU184" s="19"/>
      <c r="AV184" s="19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</row>
    <row r="185" spans="2:74" ht="14.25" x14ac:dyDescent="0.2">
      <c r="B185" s="9" t="s">
        <v>2716</v>
      </c>
      <c r="C185" s="19"/>
      <c r="D185" s="19">
        <v>2.1652740982270231</v>
      </c>
      <c r="E185" s="19"/>
      <c r="F185" s="19"/>
      <c r="G185" s="19"/>
      <c r="H185" s="19"/>
      <c r="P185" s="9" t="s">
        <v>2169</v>
      </c>
      <c r="Q185" s="19">
        <v>60</v>
      </c>
      <c r="R185" s="19"/>
      <c r="S185" s="19"/>
      <c r="T185" s="19"/>
      <c r="U185" s="19"/>
      <c r="V185" s="19"/>
      <c r="W185" s="19"/>
      <c r="X185" s="19"/>
      <c r="Y185" s="19"/>
      <c r="Z185"/>
      <c r="AA185"/>
      <c r="AB185"/>
      <c r="AC185"/>
      <c r="AD185"/>
      <c r="AE185"/>
      <c r="AF185"/>
      <c r="AG185"/>
      <c r="AH185"/>
      <c r="AI185"/>
      <c r="AJ185" s="9" t="s">
        <v>2169</v>
      </c>
      <c r="AK185" s="19"/>
      <c r="AL185" s="19">
        <v>60</v>
      </c>
      <c r="AM185" s="19"/>
      <c r="AN185" s="19"/>
      <c r="AO185" s="19"/>
      <c r="AP185" s="19"/>
      <c r="AQ185" s="19"/>
      <c r="AR185" s="19"/>
      <c r="AS185" s="19"/>
      <c r="AT185" s="19"/>
      <c r="AU185" s="19"/>
      <c r="AV185" s="19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</row>
    <row r="186" spans="2:74" ht="14.25" x14ac:dyDescent="0.2">
      <c r="B186" s="9" t="s">
        <v>2717</v>
      </c>
      <c r="C186" s="19"/>
      <c r="D186" s="19"/>
      <c r="E186" s="19">
        <v>7.1231666749770275</v>
      </c>
      <c r="F186" s="19"/>
      <c r="G186" s="19"/>
      <c r="H186" s="19"/>
      <c r="P186" s="9" t="s">
        <v>2170</v>
      </c>
      <c r="Q186" s="19"/>
      <c r="R186" s="19">
        <v>23.150291693675339</v>
      </c>
      <c r="S186" s="19"/>
      <c r="T186" s="19"/>
      <c r="U186" s="19"/>
      <c r="V186" s="19"/>
      <c r="W186" s="19"/>
      <c r="X186" s="19"/>
      <c r="Y186" s="19"/>
      <c r="Z186"/>
      <c r="AA186"/>
      <c r="AB186"/>
      <c r="AC186"/>
      <c r="AD186"/>
      <c r="AE186"/>
      <c r="AF186"/>
      <c r="AG186"/>
      <c r="AH186"/>
      <c r="AI186"/>
      <c r="AJ186" s="9" t="s">
        <v>2170</v>
      </c>
      <c r="AK186" s="19"/>
      <c r="AL186" s="19"/>
      <c r="AM186" s="19"/>
      <c r="AN186" s="19"/>
      <c r="AO186" s="19"/>
      <c r="AP186" s="19"/>
      <c r="AQ186" s="19"/>
      <c r="AR186" s="19"/>
      <c r="AS186" s="19"/>
      <c r="AT186" s="19"/>
      <c r="AU186" s="19"/>
      <c r="AV186" s="19">
        <v>23.150291693675339</v>
      </c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</row>
    <row r="187" spans="2:74" ht="14.25" x14ac:dyDescent="0.2">
      <c r="B187" s="9" t="s">
        <v>2718</v>
      </c>
      <c r="C187" s="19"/>
      <c r="D187" s="19">
        <v>130</v>
      </c>
      <c r="E187" s="19"/>
      <c r="F187" s="19"/>
      <c r="G187" s="19"/>
      <c r="H187" s="19"/>
      <c r="P187" s="9" t="s">
        <v>2171</v>
      </c>
      <c r="Q187" s="19"/>
      <c r="R187" s="19">
        <v>105.21968296424497</v>
      </c>
      <c r="S187" s="19"/>
      <c r="T187" s="19"/>
      <c r="U187" s="19"/>
      <c r="V187" s="19"/>
      <c r="W187" s="19"/>
      <c r="X187" s="19"/>
      <c r="Y187" s="19"/>
      <c r="Z187"/>
      <c r="AA187"/>
      <c r="AB187"/>
      <c r="AC187"/>
      <c r="AD187"/>
      <c r="AE187"/>
      <c r="AF187"/>
      <c r="AG187"/>
      <c r="AH187"/>
      <c r="AI187"/>
      <c r="AJ187" s="9" t="s">
        <v>2171</v>
      </c>
      <c r="AK187" s="19"/>
      <c r="AL187" s="19"/>
      <c r="AM187" s="19">
        <v>105.21968296424497</v>
      </c>
      <c r="AN187" s="19"/>
      <c r="AO187" s="19"/>
      <c r="AP187" s="19"/>
      <c r="AQ187" s="19"/>
      <c r="AR187" s="19"/>
      <c r="AS187" s="19"/>
      <c r="AT187" s="19"/>
      <c r="AU187" s="19"/>
      <c r="AV187" s="19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</row>
    <row r="188" spans="2:74" ht="14.25" x14ac:dyDescent="0.2">
      <c r="B188" s="9" t="s">
        <v>2719</v>
      </c>
      <c r="C188" s="19"/>
      <c r="D188" s="19"/>
      <c r="E188" s="19">
        <v>4.4519791718606418</v>
      </c>
      <c r="F188" s="19"/>
      <c r="G188" s="19"/>
      <c r="H188" s="19"/>
      <c r="P188" s="9" t="s">
        <v>2172</v>
      </c>
      <c r="Q188" s="19"/>
      <c r="R188" s="19"/>
      <c r="S188" s="19"/>
      <c r="T188" s="19"/>
      <c r="U188" s="19"/>
      <c r="V188" s="19">
        <v>145</v>
      </c>
      <c r="W188" s="19"/>
      <c r="X188" s="19"/>
      <c r="Y188" s="19"/>
      <c r="Z188"/>
      <c r="AA188"/>
      <c r="AB188"/>
      <c r="AC188"/>
      <c r="AD188"/>
      <c r="AE188"/>
      <c r="AF188"/>
      <c r="AG188"/>
      <c r="AH188"/>
      <c r="AI188"/>
      <c r="AJ188" s="9" t="s">
        <v>2172</v>
      </c>
      <c r="AK188" s="19"/>
      <c r="AL188" s="19"/>
      <c r="AM188" s="19"/>
      <c r="AN188" s="19"/>
      <c r="AO188" s="19">
        <v>145</v>
      </c>
      <c r="AP188" s="19"/>
      <c r="AQ188" s="19"/>
      <c r="AR188" s="19"/>
      <c r="AS188" s="19"/>
      <c r="AT188" s="19"/>
      <c r="AU188" s="19"/>
      <c r="AV188" s="19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</row>
    <row r="189" spans="2:74" ht="14.25" x14ac:dyDescent="0.2">
      <c r="B189" s="9" t="s">
        <v>2720</v>
      </c>
      <c r="C189" s="19"/>
      <c r="D189" s="19">
        <v>9.6</v>
      </c>
      <c r="E189" s="19"/>
      <c r="F189" s="19"/>
      <c r="G189" s="19"/>
      <c r="H189" s="19"/>
      <c r="P189" s="9" t="s">
        <v>2173</v>
      </c>
      <c r="Q189" s="19"/>
      <c r="R189" s="19"/>
      <c r="S189" s="19"/>
      <c r="T189" s="19">
        <v>22.88</v>
      </c>
      <c r="U189" s="19"/>
      <c r="V189" s="19"/>
      <c r="W189" s="19"/>
      <c r="X189" s="19"/>
      <c r="Y189" s="19"/>
      <c r="Z189"/>
      <c r="AA189"/>
      <c r="AB189"/>
      <c r="AC189"/>
      <c r="AD189"/>
      <c r="AE189"/>
      <c r="AF189"/>
      <c r="AG189"/>
      <c r="AH189"/>
      <c r="AI189"/>
      <c r="AJ189" s="9" t="s">
        <v>2173</v>
      </c>
      <c r="AK189" s="19"/>
      <c r="AL189" s="19">
        <v>22.88</v>
      </c>
      <c r="AM189" s="19"/>
      <c r="AN189" s="19"/>
      <c r="AO189" s="19"/>
      <c r="AP189" s="19"/>
      <c r="AQ189" s="19"/>
      <c r="AR189" s="19"/>
      <c r="AS189" s="19"/>
      <c r="AT189" s="19"/>
      <c r="AU189" s="19"/>
      <c r="AV189" s="1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</row>
    <row r="190" spans="2:74" ht="14.25" x14ac:dyDescent="0.2">
      <c r="B190" s="9" t="s">
        <v>2721</v>
      </c>
      <c r="C190" s="19">
        <v>6.9450875081026018</v>
      </c>
      <c r="D190" s="19"/>
      <c r="E190" s="19"/>
      <c r="F190" s="19"/>
      <c r="G190" s="19"/>
      <c r="H190" s="19"/>
      <c r="P190" s="9" t="s">
        <v>2174</v>
      </c>
      <c r="Q190" s="19"/>
      <c r="R190" s="19"/>
      <c r="S190" s="19"/>
      <c r="T190" s="19"/>
      <c r="U190" s="19">
        <v>80</v>
      </c>
      <c r="V190" s="19"/>
      <c r="W190" s="19"/>
      <c r="X190" s="19"/>
      <c r="Y190" s="19"/>
      <c r="Z190"/>
      <c r="AA190"/>
      <c r="AB190"/>
      <c r="AC190"/>
      <c r="AD190"/>
      <c r="AE190"/>
      <c r="AF190"/>
      <c r="AG190"/>
      <c r="AH190"/>
      <c r="AI190"/>
      <c r="AJ190" s="9" t="s">
        <v>2174</v>
      </c>
      <c r="AK190" s="19"/>
      <c r="AL190" s="19">
        <v>80</v>
      </c>
      <c r="AM190" s="19"/>
      <c r="AN190" s="19"/>
      <c r="AO190" s="19"/>
      <c r="AP190" s="19"/>
      <c r="AQ190" s="19"/>
      <c r="AR190" s="19"/>
      <c r="AS190" s="19"/>
      <c r="AT190" s="19"/>
      <c r="AU190" s="19"/>
      <c r="AV190" s="19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</row>
    <row r="191" spans="2:74" ht="14.25" x14ac:dyDescent="0.2">
      <c r="B191" s="9" t="s">
        <v>2722</v>
      </c>
      <c r="C191" s="19"/>
      <c r="D191" s="19"/>
      <c r="E191" s="19"/>
      <c r="F191" s="19">
        <v>10.684750012465541</v>
      </c>
      <c r="G191" s="19"/>
      <c r="H191" s="19"/>
      <c r="P191" s="9" t="s">
        <v>2175</v>
      </c>
      <c r="Q191" s="19">
        <v>8.9039583437212837</v>
      </c>
      <c r="R191" s="19"/>
      <c r="S191" s="19"/>
      <c r="T191" s="19"/>
      <c r="U191" s="19"/>
      <c r="V191" s="19"/>
      <c r="W191" s="19"/>
      <c r="X191" s="19"/>
      <c r="Y191" s="19"/>
      <c r="Z191"/>
      <c r="AA191"/>
      <c r="AB191"/>
      <c r="AC191"/>
      <c r="AD191"/>
      <c r="AE191"/>
      <c r="AF191"/>
      <c r="AG191"/>
      <c r="AH191"/>
      <c r="AI191"/>
      <c r="AJ191" s="9" t="s">
        <v>2175</v>
      </c>
      <c r="AK191" s="19"/>
      <c r="AL191" s="19"/>
      <c r="AM191" s="19"/>
      <c r="AN191" s="19"/>
      <c r="AO191" s="19"/>
      <c r="AP191" s="19"/>
      <c r="AQ191" s="19"/>
      <c r="AR191" s="19"/>
      <c r="AS191" s="19"/>
      <c r="AT191" s="19"/>
      <c r="AU191" s="19"/>
      <c r="AV191" s="19">
        <v>8.9039583437212837</v>
      </c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</row>
    <row r="192" spans="2:74" ht="14.25" x14ac:dyDescent="0.2">
      <c r="B192" s="9" t="s">
        <v>2723</v>
      </c>
      <c r="C192" s="19"/>
      <c r="D192" s="19">
        <v>8.5478000099724323</v>
      </c>
      <c r="E192" s="19"/>
      <c r="F192" s="19"/>
      <c r="G192" s="19"/>
      <c r="H192" s="19"/>
      <c r="P192" s="9" t="s">
        <v>2176</v>
      </c>
      <c r="Q192" s="19">
        <v>88.502537072729424</v>
      </c>
      <c r="R192" s="19"/>
      <c r="S192" s="19"/>
      <c r="T192" s="19"/>
      <c r="U192" s="19"/>
      <c r="V192" s="19"/>
      <c r="W192" s="19"/>
      <c r="X192" s="19"/>
      <c r="Y192" s="19"/>
      <c r="Z192"/>
      <c r="AA192"/>
      <c r="AB192"/>
      <c r="AC192"/>
      <c r="AD192"/>
      <c r="AE192"/>
      <c r="AF192"/>
      <c r="AG192"/>
      <c r="AH192"/>
      <c r="AI192"/>
      <c r="AJ192" s="9" t="s">
        <v>2176</v>
      </c>
      <c r="AK192" s="19"/>
      <c r="AL192" s="19"/>
      <c r="AM192" s="19">
        <v>88.502537072729424</v>
      </c>
      <c r="AN192" s="19"/>
      <c r="AO192" s="19"/>
      <c r="AP192" s="19"/>
      <c r="AQ192" s="19"/>
      <c r="AR192" s="19"/>
      <c r="AS192" s="19"/>
      <c r="AT192" s="19"/>
      <c r="AU192" s="19"/>
      <c r="AV192" s="19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</row>
    <row r="193" spans="2:74" ht="14.25" x14ac:dyDescent="0.2">
      <c r="B193" s="9" t="s">
        <v>2724</v>
      </c>
      <c r="C193" s="19"/>
      <c r="D193" s="19"/>
      <c r="E193" s="19"/>
      <c r="F193" s="19">
        <v>35</v>
      </c>
      <c r="G193" s="19"/>
      <c r="H193" s="19"/>
      <c r="P193" s="9" t="s">
        <v>2177</v>
      </c>
      <c r="Q193" s="19">
        <v>3.2054250037396623</v>
      </c>
      <c r="R193" s="19"/>
      <c r="S193" s="19"/>
      <c r="T193" s="19"/>
      <c r="U193" s="19"/>
      <c r="V193" s="19"/>
      <c r="W193" s="19"/>
      <c r="X193" s="19"/>
      <c r="Y193" s="19"/>
      <c r="Z193"/>
      <c r="AA193"/>
      <c r="AB193"/>
      <c r="AC193"/>
      <c r="AD193"/>
      <c r="AE193"/>
      <c r="AF193"/>
      <c r="AG193"/>
      <c r="AH193"/>
      <c r="AI193"/>
      <c r="AJ193" s="9" t="s">
        <v>2177</v>
      </c>
      <c r="AK193" s="19"/>
      <c r="AL193" s="19"/>
      <c r="AM193" s="19"/>
      <c r="AN193" s="19"/>
      <c r="AO193" s="19"/>
      <c r="AP193" s="19"/>
      <c r="AQ193" s="19"/>
      <c r="AR193" s="19"/>
      <c r="AS193" s="19"/>
      <c r="AT193" s="19"/>
      <c r="AU193" s="19"/>
      <c r="AV193" s="19">
        <v>3.2054250037396623</v>
      </c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</row>
    <row r="194" spans="2:74" ht="14.25" x14ac:dyDescent="0.2">
      <c r="B194" s="9" t="s">
        <v>2725</v>
      </c>
      <c r="C194" s="19"/>
      <c r="D194" s="19"/>
      <c r="E194" s="19"/>
      <c r="F194" s="19"/>
      <c r="G194" s="19">
        <v>17.807916687442567</v>
      </c>
      <c r="H194" s="19"/>
      <c r="P194" s="9" t="s">
        <v>2178</v>
      </c>
      <c r="Q194" s="19">
        <v>46.584000000000003</v>
      </c>
      <c r="R194" s="19"/>
      <c r="S194" s="19"/>
      <c r="T194" s="19"/>
      <c r="U194" s="19"/>
      <c r="V194" s="19"/>
      <c r="W194" s="19"/>
      <c r="X194" s="19"/>
      <c r="Y194" s="19"/>
      <c r="Z194"/>
      <c r="AA194"/>
      <c r="AB194"/>
      <c r="AC194"/>
      <c r="AD194"/>
      <c r="AE194"/>
      <c r="AF194"/>
      <c r="AG194"/>
      <c r="AH194"/>
      <c r="AI194"/>
      <c r="AJ194" s="9" t="s">
        <v>2178</v>
      </c>
      <c r="AK194" s="19"/>
      <c r="AL194" s="19">
        <v>46.584000000000003</v>
      </c>
      <c r="AM194" s="19"/>
      <c r="AN194" s="19"/>
      <c r="AO194" s="19"/>
      <c r="AP194" s="19"/>
      <c r="AQ194" s="19"/>
      <c r="AR194" s="19"/>
      <c r="AS194" s="19"/>
      <c r="AT194" s="19"/>
      <c r="AU194" s="19"/>
      <c r="AV194" s="19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</row>
    <row r="195" spans="2:74" ht="14.25" x14ac:dyDescent="0.2">
      <c r="B195" s="9" t="s">
        <v>2726</v>
      </c>
      <c r="C195" s="19"/>
      <c r="D195" s="19"/>
      <c r="E195" s="19">
        <v>3.2054250037396623</v>
      </c>
      <c r="F195" s="19"/>
      <c r="G195" s="19"/>
      <c r="H195" s="19"/>
      <c r="P195" s="9" t="s">
        <v>2179</v>
      </c>
      <c r="Q195" s="19">
        <v>67</v>
      </c>
      <c r="R195" s="19"/>
      <c r="S195" s="19"/>
      <c r="T195" s="19"/>
      <c r="U195" s="19"/>
      <c r="V195" s="19"/>
      <c r="W195" s="19"/>
      <c r="X195" s="19"/>
      <c r="Y195" s="19"/>
      <c r="Z195"/>
      <c r="AA195"/>
      <c r="AB195"/>
      <c r="AC195"/>
      <c r="AD195"/>
      <c r="AE195"/>
      <c r="AF195"/>
      <c r="AG195"/>
      <c r="AH195"/>
      <c r="AI195"/>
      <c r="AJ195" s="9" t="s">
        <v>2179</v>
      </c>
      <c r="AK195" s="19"/>
      <c r="AL195" s="19">
        <v>67</v>
      </c>
      <c r="AM195" s="19"/>
      <c r="AN195" s="19"/>
      <c r="AO195" s="19"/>
      <c r="AP195" s="19"/>
      <c r="AQ195" s="19"/>
      <c r="AR195" s="19"/>
      <c r="AS195" s="19"/>
      <c r="AT195" s="19"/>
      <c r="AU195" s="19"/>
      <c r="AV195" s="19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</row>
    <row r="196" spans="2:74" ht="14.25" x14ac:dyDescent="0.2">
      <c r="B196" s="9" t="s">
        <v>2727</v>
      </c>
      <c r="C196" s="19"/>
      <c r="D196" s="19"/>
      <c r="E196" s="19"/>
      <c r="F196" s="19">
        <v>60</v>
      </c>
      <c r="G196" s="19"/>
      <c r="H196" s="19"/>
      <c r="P196" s="9" t="s">
        <v>2180</v>
      </c>
      <c r="Q196" s="19"/>
      <c r="R196" s="19">
        <v>19.588708356186824</v>
      </c>
      <c r="S196" s="19"/>
      <c r="T196" s="19"/>
      <c r="U196" s="19"/>
      <c r="V196" s="19"/>
      <c r="W196" s="19"/>
      <c r="X196" s="19"/>
      <c r="Y196" s="19"/>
      <c r="Z196"/>
      <c r="AA196"/>
      <c r="AB196"/>
      <c r="AC196"/>
      <c r="AD196"/>
      <c r="AE196"/>
      <c r="AF196"/>
      <c r="AG196"/>
      <c r="AH196"/>
      <c r="AI196"/>
      <c r="AJ196" s="9" t="s">
        <v>2180</v>
      </c>
      <c r="AK196" s="19"/>
      <c r="AL196" s="19"/>
      <c r="AM196" s="19"/>
      <c r="AN196" s="19"/>
      <c r="AO196" s="19"/>
      <c r="AP196" s="19"/>
      <c r="AQ196" s="19"/>
      <c r="AR196" s="19"/>
      <c r="AS196" s="19"/>
      <c r="AT196" s="19"/>
      <c r="AU196" s="19"/>
      <c r="AV196" s="19">
        <v>19.588708356186824</v>
      </c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</row>
    <row r="197" spans="2:74" ht="14.25" x14ac:dyDescent="0.2">
      <c r="B197" s="9" t="s">
        <v>2728</v>
      </c>
      <c r="C197" s="19"/>
      <c r="D197" s="19"/>
      <c r="E197" s="19"/>
      <c r="F197" s="19"/>
      <c r="G197" s="19">
        <v>14.246333349954055</v>
      </c>
      <c r="H197" s="19"/>
      <c r="P197" s="9" t="s">
        <v>2181</v>
      </c>
      <c r="Q197" s="19"/>
      <c r="R197" s="19"/>
      <c r="S197" s="19"/>
      <c r="T197" s="19"/>
      <c r="U197" s="19"/>
      <c r="V197" s="19"/>
      <c r="W197" s="19">
        <v>92</v>
      </c>
      <c r="X197" s="19"/>
      <c r="Y197" s="19"/>
      <c r="Z197"/>
      <c r="AA197"/>
      <c r="AB197"/>
      <c r="AC197"/>
      <c r="AD197"/>
      <c r="AE197"/>
      <c r="AF197"/>
      <c r="AG197"/>
      <c r="AH197"/>
      <c r="AI197"/>
      <c r="AJ197" s="9" t="s">
        <v>2181</v>
      </c>
      <c r="AK197" s="19"/>
      <c r="AL197" s="19">
        <v>92</v>
      </c>
      <c r="AM197" s="19"/>
      <c r="AN197" s="19"/>
      <c r="AO197" s="19"/>
      <c r="AP197" s="19"/>
      <c r="AQ197" s="19"/>
      <c r="AR197" s="19"/>
      <c r="AS197" s="19"/>
      <c r="AT197" s="19"/>
      <c r="AU197" s="19"/>
      <c r="AV197" s="19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</row>
    <row r="198" spans="2:74" ht="14.25" x14ac:dyDescent="0.2">
      <c r="B198" s="9" t="s">
        <v>2729</v>
      </c>
      <c r="C198" s="19"/>
      <c r="D198" s="19"/>
      <c r="E198" s="19"/>
      <c r="F198" s="19">
        <v>10.684750012465541</v>
      </c>
      <c r="G198" s="19"/>
      <c r="H198" s="19"/>
      <c r="P198" s="9" t="s">
        <v>2182</v>
      </c>
      <c r="Q198" s="19"/>
      <c r="R198" s="19"/>
      <c r="S198" s="19"/>
      <c r="T198" s="19"/>
      <c r="U198" s="19"/>
      <c r="V198" s="19"/>
      <c r="W198" s="19"/>
      <c r="X198" s="19">
        <v>75</v>
      </c>
      <c r="Y198" s="19"/>
      <c r="Z198"/>
      <c r="AA198"/>
      <c r="AB198"/>
      <c r="AC198"/>
      <c r="AD198"/>
      <c r="AE198"/>
      <c r="AF198"/>
      <c r="AG198"/>
      <c r="AH198"/>
      <c r="AI198"/>
      <c r="AJ198" s="9" t="s">
        <v>2182</v>
      </c>
      <c r="AK198" s="19"/>
      <c r="AL198" s="19">
        <v>75</v>
      </c>
      <c r="AM198" s="19"/>
      <c r="AN198" s="19"/>
      <c r="AO198" s="19"/>
      <c r="AP198" s="19"/>
      <c r="AQ198" s="19"/>
      <c r="AR198" s="19"/>
      <c r="AS198" s="19"/>
      <c r="AT198" s="19"/>
      <c r="AU198" s="19"/>
      <c r="AV198" s="19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</row>
    <row r="199" spans="2:74" ht="14.25" x14ac:dyDescent="0.2">
      <c r="B199" s="9" t="s">
        <v>2730</v>
      </c>
      <c r="C199" s="19"/>
      <c r="D199" s="19"/>
      <c r="E199" s="19"/>
      <c r="F199" s="19"/>
      <c r="G199" s="19">
        <v>40</v>
      </c>
      <c r="H199" s="19"/>
      <c r="P199" s="9" t="s">
        <v>2183</v>
      </c>
      <c r="Q199" s="19">
        <v>3.2054250037396623</v>
      </c>
      <c r="R199" s="19"/>
      <c r="S199" s="19"/>
      <c r="T199" s="19"/>
      <c r="U199" s="19"/>
      <c r="V199" s="19"/>
      <c r="W199" s="19"/>
      <c r="X199" s="19"/>
      <c r="Y199" s="19"/>
      <c r="Z199"/>
      <c r="AA199"/>
      <c r="AB199"/>
      <c r="AC199"/>
      <c r="AD199"/>
      <c r="AE199"/>
      <c r="AF199"/>
      <c r="AG199"/>
      <c r="AH199"/>
      <c r="AI199"/>
      <c r="AJ199" s="9" t="s">
        <v>2183</v>
      </c>
      <c r="AK199" s="19"/>
      <c r="AL199" s="19"/>
      <c r="AM199" s="19"/>
      <c r="AN199" s="19"/>
      <c r="AO199" s="19"/>
      <c r="AP199" s="19"/>
      <c r="AQ199" s="19"/>
      <c r="AR199" s="19"/>
      <c r="AS199" s="19"/>
      <c r="AT199" s="19"/>
      <c r="AU199" s="19"/>
      <c r="AV199" s="19">
        <v>3.2054250037396623</v>
      </c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</row>
    <row r="200" spans="2:74" ht="14.25" x14ac:dyDescent="0.2">
      <c r="B200" s="9" t="s">
        <v>2731</v>
      </c>
      <c r="C200" s="19"/>
      <c r="D200" s="19"/>
      <c r="E200" s="19"/>
      <c r="F200" s="19"/>
      <c r="G200" s="19">
        <v>5.0220000000000002</v>
      </c>
      <c r="H200" s="19"/>
      <c r="P200" s="9" t="s">
        <v>2184</v>
      </c>
      <c r="Q200" s="19"/>
      <c r="R200" s="19">
        <v>29.159298033244756</v>
      </c>
      <c r="S200" s="19"/>
      <c r="T200" s="19"/>
      <c r="U200" s="19"/>
      <c r="V200" s="19"/>
      <c r="W200" s="19"/>
      <c r="X200" s="19"/>
      <c r="Y200" s="19"/>
      <c r="Z200"/>
      <c r="AA200"/>
      <c r="AB200"/>
      <c r="AC200"/>
      <c r="AD200"/>
      <c r="AE200"/>
      <c r="AF200"/>
      <c r="AG200"/>
      <c r="AH200"/>
      <c r="AI200"/>
      <c r="AJ200" s="9" t="s">
        <v>2184</v>
      </c>
      <c r="AK200" s="19"/>
      <c r="AL200" s="19"/>
      <c r="AM200" s="19"/>
      <c r="AN200" s="19">
        <v>29.159298033244756</v>
      </c>
      <c r="AO200" s="19"/>
      <c r="AP200" s="19"/>
      <c r="AQ200" s="19"/>
      <c r="AR200" s="19"/>
      <c r="AS200" s="19"/>
      <c r="AT200" s="19"/>
      <c r="AU200" s="19"/>
      <c r="AV200" s="19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</row>
    <row r="201" spans="2:74" ht="14.25" x14ac:dyDescent="0.2">
      <c r="B201" s="9" t="s">
        <v>2732</v>
      </c>
      <c r="C201" s="19"/>
      <c r="D201" s="19"/>
      <c r="E201" s="19">
        <v>7.3012458418514523</v>
      </c>
      <c r="F201" s="19"/>
      <c r="G201" s="19"/>
      <c r="H201" s="19"/>
      <c r="P201" s="9" t="s">
        <v>2185</v>
      </c>
      <c r="Q201" s="19">
        <v>40</v>
      </c>
      <c r="R201" s="19"/>
      <c r="S201" s="19"/>
      <c r="T201" s="19"/>
      <c r="U201" s="19"/>
      <c r="V201" s="19"/>
      <c r="W201" s="19"/>
      <c r="X201" s="19"/>
      <c r="Y201" s="19"/>
      <c r="Z201"/>
      <c r="AA201"/>
      <c r="AB201"/>
      <c r="AC201"/>
      <c r="AD201"/>
      <c r="AE201"/>
      <c r="AF201"/>
      <c r="AG201"/>
      <c r="AH201"/>
      <c r="AI201"/>
      <c r="AJ201" s="9" t="s">
        <v>2185</v>
      </c>
      <c r="AK201" s="19"/>
      <c r="AL201" s="19">
        <v>40</v>
      </c>
      <c r="AM201" s="19"/>
      <c r="AN201" s="19"/>
      <c r="AO201" s="19"/>
      <c r="AP201" s="19"/>
      <c r="AQ201" s="19"/>
      <c r="AR201" s="19"/>
      <c r="AS201" s="19"/>
      <c r="AT201" s="19"/>
      <c r="AU201" s="19"/>
      <c r="AV201" s="19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</row>
    <row r="202" spans="2:74" ht="14.25" x14ac:dyDescent="0.2">
      <c r="B202" s="9" t="s">
        <v>2733</v>
      </c>
      <c r="C202" s="19"/>
      <c r="D202" s="19"/>
      <c r="E202" s="19">
        <v>19.831432821021316</v>
      </c>
      <c r="F202" s="19"/>
      <c r="G202" s="19"/>
      <c r="H202" s="19"/>
      <c r="P202" s="9" t="s">
        <v>2186</v>
      </c>
      <c r="Q202" s="19">
        <v>111.68</v>
      </c>
      <c r="R202" s="19"/>
      <c r="S202" s="19"/>
      <c r="T202" s="19"/>
      <c r="U202" s="19"/>
      <c r="V202" s="19"/>
      <c r="W202" s="19"/>
      <c r="X202" s="19"/>
      <c r="Y202" s="19"/>
      <c r="Z202"/>
      <c r="AA202"/>
      <c r="AB202"/>
      <c r="AC202"/>
      <c r="AD202"/>
      <c r="AE202"/>
      <c r="AF202"/>
      <c r="AG202"/>
      <c r="AH202"/>
      <c r="AI202"/>
      <c r="AJ202" s="9" t="s">
        <v>2186</v>
      </c>
      <c r="AK202" s="19"/>
      <c r="AL202" s="19">
        <v>111.68</v>
      </c>
      <c r="AM202" s="19"/>
      <c r="AN202" s="19"/>
      <c r="AO202" s="19"/>
      <c r="AP202" s="19"/>
      <c r="AQ202" s="19"/>
      <c r="AR202" s="19"/>
      <c r="AS202" s="19"/>
      <c r="AT202" s="19"/>
      <c r="AU202" s="19"/>
      <c r="AV202" s="19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</row>
    <row r="203" spans="2:74" ht="14.25" x14ac:dyDescent="0.2">
      <c r="B203" s="9" t="s">
        <v>2734</v>
      </c>
      <c r="C203" s="19"/>
      <c r="D203" s="19"/>
      <c r="E203" s="19">
        <v>10.684750012465541</v>
      </c>
      <c r="F203" s="19"/>
      <c r="G203" s="19"/>
      <c r="H203" s="19"/>
      <c r="P203" s="9" t="s">
        <v>2187</v>
      </c>
      <c r="Q203" s="19">
        <v>41.405999999999999</v>
      </c>
      <c r="R203" s="19"/>
      <c r="S203" s="19"/>
      <c r="T203" s="19"/>
      <c r="U203" s="19"/>
      <c r="V203" s="19"/>
      <c r="W203" s="19"/>
      <c r="X203" s="19"/>
      <c r="Y203" s="19"/>
      <c r="Z203"/>
      <c r="AA203"/>
      <c r="AB203"/>
      <c r="AC203"/>
      <c r="AD203"/>
      <c r="AE203"/>
      <c r="AF203"/>
      <c r="AG203"/>
      <c r="AH203"/>
      <c r="AI203"/>
      <c r="AJ203" s="9" t="s">
        <v>2187</v>
      </c>
      <c r="AK203" s="19"/>
      <c r="AL203" s="19"/>
      <c r="AM203" s="19">
        <v>41.405999999999999</v>
      </c>
      <c r="AN203" s="19"/>
      <c r="AO203" s="19"/>
      <c r="AP203" s="19"/>
      <c r="AQ203" s="19"/>
      <c r="AR203" s="19"/>
      <c r="AS203" s="19"/>
      <c r="AT203" s="19"/>
      <c r="AU203" s="19"/>
      <c r="AV203" s="19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</row>
    <row r="204" spans="2:74" ht="14.25" x14ac:dyDescent="0.2">
      <c r="B204" s="9" t="s">
        <v>2735</v>
      </c>
      <c r="C204" s="19"/>
      <c r="D204" s="19">
        <v>4.8</v>
      </c>
      <c r="E204" s="19"/>
      <c r="F204" s="19"/>
      <c r="G204" s="19"/>
      <c r="H204" s="19"/>
      <c r="P204" s="9" t="s">
        <v>2188</v>
      </c>
      <c r="Q204" s="19"/>
      <c r="R204" s="19">
        <v>70</v>
      </c>
      <c r="S204" s="19"/>
      <c r="T204" s="19"/>
      <c r="U204" s="19"/>
      <c r="V204" s="19"/>
      <c r="W204" s="19"/>
      <c r="X204" s="19"/>
      <c r="Y204" s="19"/>
      <c r="Z204"/>
      <c r="AA204"/>
      <c r="AB204"/>
      <c r="AC204"/>
      <c r="AD204"/>
      <c r="AE204"/>
      <c r="AF204"/>
      <c r="AG204"/>
      <c r="AH204"/>
      <c r="AI204"/>
      <c r="AJ204" s="9" t="s">
        <v>2188</v>
      </c>
      <c r="AK204" s="19"/>
      <c r="AL204" s="19">
        <v>70</v>
      </c>
      <c r="AM204" s="19"/>
      <c r="AN204" s="19"/>
      <c r="AO204" s="19"/>
      <c r="AP204" s="19"/>
      <c r="AQ204" s="19"/>
      <c r="AR204" s="19"/>
      <c r="AS204" s="19"/>
      <c r="AT204" s="19"/>
      <c r="AU204" s="19"/>
      <c r="AV204" s="19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</row>
    <row r="205" spans="2:74" ht="14.25" x14ac:dyDescent="0.2">
      <c r="B205" s="9" t="s">
        <v>2736</v>
      </c>
      <c r="C205" s="19"/>
      <c r="D205" s="19"/>
      <c r="E205" s="19"/>
      <c r="F205" s="19">
        <v>83.846362973446119</v>
      </c>
      <c r="G205" s="19"/>
      <c r="H205" s="19"/>
      <c r="P205" s="9" t="s">
        <v>2189</v>
      </c>
      <c r="Q205" s="19">
        <v>40.700000000000003</v>
      </c>
      <c r="R205" s="19"/>
      <c r="S205" s="19"/>
      <c r="T205" s="19"/>
      <c r="U205" s="19"/>
      <c r="V205" s="19"/>
      <c r="W205" s="19"/>
      <c r="X205" s="19"/>
      <c r="Y205" s="19"/>
      <c r="Z205"/>
      <c r="AA205"/>
      <c r="AB205"/>
      <c r="AC205"/>
      <c r="AD205"/>
      <c r="AE205"/>
      <c r="AF205"/>
      <c r="AG205"/>
      <c r="AH205"/>
      <c r="AI205"/>
      <c r="AJ205" s="9" t="s">
        <v>2189</v>
      </c>
      <c r="AK205" s="19"/>
      <c r="AL205" s="19">
        <v>40.700000000000003</v>
      </c>
      <c r="AM205" s="19"/>
      <c r="AN205" s="19"/>
      <c r="AO205" s="19"/>
      <c r="AP205" s="19"/>
      <c r="AQ205" s="19"/>
      <c r="AR205" s="19"/>
      <c r="AS205" s="19"/>
      <c r="AT205" s="19"/>
      <c r="AU205" s="19"/>
      <c r="AV205" s="19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</row>
    <row r="206" spans="2:74" ht="14.25" x14ac:dyDescent="0.2">
      <c r="B206" s="9" t="s">
        <v>2737</v>
      </c>
      <c r="C206" s="19"/>
      <c r="D206" s="19">
        <v>15</v>
      </c>
      <c r="E206" s="19"/>
      <c r="F206" s="19"/>
      <c r="G206" s="19"/>
      <c r="H206" s="19"/>
      <c r="P206" s="9" t="s">
        <v>2190</v>
      </c>
      <c r="Q206" s="19">
        <v>40</v>
      </c>
      <c r="R206" s="19"/>
      <c r="S206" s="19"/>
      <c r="T206" s="19"/>
      <c r="U206" s="19"/>
      <c r="V206" s="19"/>
      <c r="W206" s="19"/>
      <c r="X206" s="19"/>
      <c r="Y206" s="19"/>
      <c r="Z206"/>
      <c r="AA206"/>
      <c r="AB206"/>
      <c r="AC206"/>
      <c r="AD206"/>
      <c r="AE206"/>
      <c r="AF206"/>
      <c r="AG206"/>
      <c r="AH206"/>
      <c r="AI206"/>
      <c r="AJ206" s="9" t="s">
        <v>2190</v>
      </c>
      <c r="AK206" s="19"/>
      <c r="AL206" s="19">
        <v>40</v>
      </c>
      <c r="AM206" s="19"/>
      <c r="AN206" s="19"/>
      <c r="AO206" s="19"/>
      <c r="AP206" s="19"/>
      <c r="AQ206" s="19"/>
      <c r="AR206" s="19"/>
      <c r="AS206" s="19"/>
      <c r="AT206" s="19"/>
      <c r="AU206" s="19"/>
      <c r="AV206" s="19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</row>
    <row r="207" spans="2:74" ht="14.25" x14ac:dyDescent="0.2">
      <c r="B207" s="9" t="s">
        <v>2738</v>
      </c>
      <c r="C207" s="19"/>
      <c r="D207" s="19"/>
      <c r="E207" s="19"/>
      <c r="F207" s="19"/>
      <c r="G207" s="19">
        <v>10</v>
      </c>
      <c r="H207" s="19"/>
      <c r="P207" s="9" t="s">
        <v>2191</v>
      </c>
      <c r="Q207" s="19"/>
      <c r="R207" s="19"/>
      <c r="S207" s="19"/>
      <c r="T207" s="19">
        <v>60</v>
      </c>
      <c r="U207" s="19"/>
      <c r="V207" s="19"/>
      <c r="W207" s="19"/>
      <c r="X207" s="19"/>
      <c r="Y207" s="19"/>
      <c r="Z207"/>
      <c r="AA207"/>
      <c r="AB207"/>
      <c r="AC207"/>
      <c r="AD207"/>
      <c r="AE207"/>
      <c r="AF207"/>
      <c r="AG207"/>
      <c r="AH207"/>
      <c r="AI207"/>
      <c r="AJ207" s="9" t="s">
        <v>2191</v>
      </c>
      <c r="AK207" s="19"/>
      <c r="AL207" s="19">
        <v>60</v>
      </c>
      <c r="AM207" s="19"/>
      <c r="AN207" s="19"/>
      <c r="AO207" s="19"/>
      <c r="AP207" s="19"/>
      <c r="AQ207" s="19"/>
      <c r="AR207" s="19"/>
      <c r="AS207" s="19"/>
      <c r="AT207" s="19"/>
      <c r="AU207" s="19"/>
      <c r="AV207" s="19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</row>
    <row r="208" spans="2:74" ht="14.25" x14ac:dyDescent="0.2">
      <c r="B208" s="9" t="s">
        <v>2739</v>
      </c>
      <c r="C208" s="19"/>
      <c r="D208" s="19"/>
      <c r="E208" s="19">
        <v>116.63719213297902</v>
      </c>
      <c r="F208" s="19"/>
      <c r="G208" s="19"/>
      <c r="H208" s="19"/>
      <c r="P208" s="9" t="s">
        <v>2192</v>
      </c>
      <c r="Q208" s="19"/>
      <c r="R208" s="19"/>
      <c r="S208" s="19"/>
      <c r="T208" s="19"/>
      <c r="U208" s="19">
        <v>90.469260118790075</v>
      </c>
      <c r="V208" s="19"/>
      <c r="W208" s="19"/>
      <c r="X208" s="19"/>
      <c r="Y208" s="19"/>
      <c r="Z208"/>
      <c r="AA208"/>
      <c r="AB208"/>
      <c r="AC208"/>
      <c r="AD208"/>
      <c r="AE208"/>
      <c r="AF208"/>
      <c r="AG208"/>
      <c r="AH208"/>
      <c r="AI208"/>
      <c r="AJ208" s="9" t="s">
        <v>2192</v>
      </c>
      <c r="AK208" s="19"/>
      <c r="AL208" s="19"/>
      <c r="AM208" s="19">
        <v>90.469260118790075</v>
      </c>
      <c r="AN208" s="19"/>
      <c r="AO208" s="19"/>
      <c r="AP208" s="19"/>
      <c r="AQ208" s="19"/>
      <c r="AR208" s="19"/>
      <c r="AS208" s="19"/>
      <c r="AT208" s="19"/>
      <c r="AU208" s="19"/>
      <c r="AV208" s="19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</row>
    <row r="209" spans="2:74" ht="14.25" x14ac:dyDescent="0.2">
      <c r="B209" s="9" t="s">
        <v>2740</v>
      </c>
      <c r="C209" s="19"/>
      <c r="D209" s="19">
        <v>34.35753397452266</v>
      </c>
      <c r="E209" s="19"/>
      <c r="F209" s="19"/>
      <c r="G209" s="19"/>
      <c r="H209" s="19"/>
      <c r="P209" s="9" t="s">
        <v>2193</v>
      </c>
      <c r="Q209" s="19"/>
      <c r="R209" s="19">
        <v>13.635999999999999</v>
      </c>
      <c r="S209" s="19"/>
      <c r="T209" s="19"/>
      <c r="U209" s="19"/>
      <c r="V209" s="19"/>
      <c r="W209" s="19"/>
      <c r="X209" s="19"/>
      <c r="Y209" s="19"/>
      <c r="Z209"/>
      <c r="AA209"/>
      <c r="AB209"/>
      <c r="AC209"/>
      <c r="AD209"/>
      <c r="AE209"/>
      <c r="AF209"/>
      <c r="AG209"/>
      <c r="AH209"/>
      <c r="AI209"/>
      <c r="AJ209" s="9" t="s">
        <v>2193</v>
      </c>
      <c r="AK209" s="19"/>
      <c r="AL209" s="19"/>
      <c r="AM209" s="19"/>
      <c r="AN209" s="19"/>
      <c r="AO209" s="19"/>
      <c r="AP209" s="19"/>
      <c r="AQ209" s="19"/>
      <c r="AR209" s="19"/>
      <c r="AS209" s="19"/>
      <c r="AT209" s="19"/>
      <c r="AU209" s="19"/>
      <c r="AV209" s="19">
        <v>13.635999999999999</v>
      </c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</row>
    <row r="210" spans="2:74" ht="14.25" x14ac:dyDescent="0.2">
      <c r="B210" s="9" t="s">
        <v>2741</v>
      </c>
      <c r="C210" s="19"/>
      <c r="D210" s="19"/>
      <c r="E210" s="19"/>
      <c r="F210" s="19"/>
      <c r="G210" s="19">
        <v>102.45158768437348</v>
      </c>
      <c r="H210" s="19"/>
      <c r="P210" s="9" t="s">
        <v>2194</v>
      </c>
      <c r="Q210" s="19"/>
      <c r="R210" s="19">
        <v>80</v>
      </c>
      <c r="S210" s="19"/>
      <c r="T210" s="19"/>
      <c r="U210" s="19"/>
      <c r="V210" s="19"/>
      <c r="W210" s="19"/>
      <c r="X210" s="19"/>
      <c r="Y210" s="19"/>
      <c r="Z210"/>
      <c r="AA210"/>
      <c r="AB210"/>
      <c r="AC210"/>
      <c r="AD210"/>
      <c r="AE210"/>
      <c r="AF210"/>
      <c r="AG210"/>
      <c r="AH210"/>
      <c r="AI210"/>
      <c r="AJ210" s="9" t="s">
        <v>2194</v>
      </c>
      <c r="AK210" s="19"/>
      <c r="AL210" s="19">
        <v>80</v>
      </c>
      <c r="AM210" s="19"/>
      <c r="AN210" s="19"/>
      <c r="AO210" s="19"/>
      <c r="AP210" s="19"/>
      <c r="AQ210" s="19"/>
      <c r="AR210" s="19"/>
      <c r="AS210" s="19"/>
      <c r="AT210" s="19"/>
      <c r="AU210" s="19"/>
      <c r="AV210" s="19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</row>
    <row r="211" spans="2:74" ht="14.25" x14ac:dyDescent="0.2">
      <c r="B211" s="9" t="s">
        <v>2742</v>
      </c>
      <c r="C211" s="19"/>
      <c r="D211" s="19"/>
      <c r="E211" s="19">
        <v>16</v>
      </c>
      <c r="F211" s="19"/>
      <c r="G211" s="19"/>
      <c r="H211" s="19"/>
      <c r="P211" s="9" t="s">
        <v>2195</v>
      </c>
      <c r="Q211" s="19">
        <v>59.001691381819612</v>
      </c>
      <c r="R211" s="19"/>
      <c r="S211" s="19"/>
      <c r="T211" s="19"/>
      <c r="U211" s="19"/>
      <c r="V211" s="19"/>
      <c r="W211" s="19"/>
      <c r="X211" s="19"/>
      <c r="Y211" s="19"/>
      <c r="Z211"/>
      <c r="AA211"/>
      <c r="AB211"/>
      <c r="AC211"/>
      <c r="AD211"/>
      <c r="AE211"/>
      <c r="AF211"/>
      <c r="AG211"/>
      <c r="AH211"/>
      <c r="AI211"/>
      <c r="AJ211" s="9" t="s">
        <v>2195</v>
      </c>
      <c r="AK211" s="19"/>
      <c r="AL211" s="19"/>
      <c r="AM211" s="19">
        <v>59.001691381819612</v>
      </c>
      <c r="AN211" s="19"/>
      <c r="AO211" s="19"/>
      <c r="AP211" s="19"/>
      <c r="AQ211" s="19"/>
      <c r="AR211" s="19"/>
      <c r="AS211" s="19"/>
      <c r="AT211" s="19"/>
      <c r="AU211" s="19"/>
      <c r="AV211" s="19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</row>
    <row r="212" spans="2:74" ht="14.25" x14ac:dyDescent="0.2">
      <c r="B212" s="9" t="s">
        <v>2743</v>
      </c>
      <c r="C212" s="19"/>
      <c r="D212" s="19"/>
      <c r="E212" s="19">
        <v>6</v>
      </c>
      <c r="F212" s="19"/>
      <c r="G212" s="19"/>
      <c r="H212" s="19"/>
      <c r="P212" s="9" t="s">
        <v>2196</v>
      </c>
      <c r="Q212" s="19">
        <v>28</v>
      </c>
      <c r="R212" s="19"/>
      <c r="S212" s="19"/>
      <c r="T212" s="19"/>
      <c r="U212" s="19"/>
      <c r="V212" s="19"/>
      <c r="W212" s="19"/>
      <c r="X212" s="19"/>
      <c r="Y212" s="19"/>
      <c r="Z212"/>
      <c r="AA212"/>
      <c r="AB212"/>
      <c r="AC212"/>
      <c r="AD212"/>
      <c r="AE212"/>
      <c r="AF212"/>
      <c r="AG212"/>
      <c r="AH212"/>
      <c r="AI212"/>
      <c r="AJ212" s="9" t="s">
        <v>2196</v>
      </c>
      <c r="AK212" s="19"/>
      <c r="AL212" s="19">
        <v>28</v>
      </c>
      <c r="AM212" s="19"/>
      <c r="AN212" s="19"/>
      <c r="AO212" s="19"/>
      <c r="AP212" s="19"/>
      <c r="AQ212" s="19"/>
      <c r="AR212" s="19"/>
      <c r="AS212" s="19"/>
      <c r="AT212" s="19"/>
      <c r="AU212" s="19"/>
      <c r="AV212" s="19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</row>
    <row r="213" spans="2:74" ht="14.25" x14ac:dyDescent="0.2">
      <c r="B213" s="9" t="s">
        <v>2744</v>
      </c>
      <c r="C213" s="19"/>
      <c r="D213" s="19"/>
      <c r="E213" s="19">
        <v>6.4108500074793247</v>
      </c>
      <c r="F213" s="19"/>
      <c r="G213" s="19"/>
      <c r="H213" s="19"/>
      <c r="P213" s="9" t="s">
        <v>2197</v>
      </c>
      <c r="Q213" s="19">
        <v>60</v>
      </c>
      <c r="R213" s="19"/>
      <c r="S213" s="19"/>
      <c r="T213" s="19"/>
      <c r="U213" s="19"/>
      <c r="V213" s="19"/>
      <c r="W213" s="19"/>
      <c r="X213" s="19"/>
      <c r="Y213" s="19"/>
      <c r="Z213"/>
      <c r="AA213"/>
      <c r="AB213"/>
      <c r="AC213"/>
      <c r="AD213"/>
      <c r="AE213"/>
      <c r="AF213"/>
      <c r="AG213"/>
      <c r="AH213"/>
      <c r="AI213"/>
      <c r="AJ213" s="9" t="s">
        <v>2197</v>
      </c>
      <c r="AK213" s="19"/>
      <c r="AL213" s="19">
        <v>60</v>
      </c>
      <c r="AM213" s="19"/>
      <c r="AN213" s="19"/>
      <c r="AO213" s="19"/>
      <c r="AP213" s="19"/>
      <c r="AQ213" s="19"/>
      <c r="AR213" s="19"/>
      <c r="AS213" s="19"/>
      <c r="AT213" s="19"/>
      <c r="AU213" s="19"/>
      <c r="AV213" s="19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</row>
    <row r="214" spans="2:74" ht="14.25" x14ac:dyDescent="0.2">
      <c r="B214" s="9" t="s">
        <v>2745</v>
      </c>
      <c r="C214" s="19"/>
      <c r="D214" s="19"/>
      <c r="E214" s="19"/>
      <c r="F214" s="19">
        <v>36</v>
      </c>
      <c r="G214" s="19"/>
      <c r="H214" s="19"/>
      <c r="P214" s="9" t="s">
        <v>2198</v>
      </c>
      <c r="Q214" s="19"/>
      <c r="R214" s="19"/>
      <c r="S214" s="19"/>
      <c r="T214" s="19"/>
      <c r="U214" s="19"/>
      <c r="V214" s="19"/>
      <c r="W214" s="19"/>
      <c r="X214" s="19">
        <v>96</v>
      </c>
      <c r="Y214" s="19"/>
      <c r="Z214"/>
      <c r="AA214"/>
      <c r="AB214"/>
      <c r="AC214"/>
      <c r="AD214"/>
      <c r="AE214"/>
      <c r="AF214"/>
      <c r="AG214"/>
      <c r="AH214"/>
      <c r="AI214"/>
      <c r="AJ214" s="9" t="s">
        <v>2198</v>
      </c>
      <c r="AK214" s="19"/>
      <c r="AL214" s="19">
        <v>96</v>
      </c>
      <c r="AM214" s="19"/>
      <c r="AN214" s="19"/>
      <c r="AO214" s="19"/>
      <c r="AP214" s="19"/>
      <c r="AQ214" s="19"/>
      <c r="AR214" s="19"/>
      <c r="AS214" s="19"/>
      <c r="AT214" s="19"/>
      <c r="AU214" s="19"/>
      <c r="AV214" s="19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</row>
    <row r="215" spans="2:74" ht="14.25" x14ac:dyDescent="0.2">
      <c r="B215" s="9" t="s">
        <v>2746</v>
      </c>
      <c r="C215" s="19"/>
      <c r="D215" s="19"/>
      <c r="E215" s="19"/>
      <c r="F215" s="19">
        <v>20</v>
      </c>
      <c r="G215" s="19"/>
      <c r="H215" s="19"/>
      <c r="P215" s="9" t="s">
        <v>2199</v>
      </c>
      <c r="Q215" s="19">
        <v>67</v>
      </c>
      <c r="R215" s="19"/>
      <c r="S215" s="19"/>
      <c r="T215" s="19"/>
      <c r="U215" s="19"/>
      <c r="V215" s="19"/>
      <c r="W215" s="19"/>
      <c r="X215" s="19"/>
      <c r="Y215" s="19"/>
      <c r="Z215"/>
      <c r="AA215"/>
      <c r="AB215"/>
      <c r="AC215"/>
      <c r="AD215"/>
      <c r="AE215"/>
      <c r="AF215"/>
      <c r="AG215"/>
      <c r="AH215"/>
      <c r="AI215"/>
      <c r="AJ215" s="9" t="s">
        <v>2199</v>
      </c>
      <c r="AK215" s="19"/>
      <c r="AL215" s="19">
        <v>67</v>
      </c>
      <c r="AM215" s="19"/>
      <c r="AN215" s="19"/>
      <c r="AO215" s="19"/>
      <c r="AP215" s="19"/>
      <c r="AQ215" s="19"/>
      <c r="AR215" s="19"/>
      <c r="AS215" s="19"/>
      <c r="AT215" s="19"/>
      <c r="AU215" s="19"/>
      <c r="AV215" s="19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</row>
    <row r="216" spans="2:74" ht="14.25" x14ac:dyDescent="0.2">
      <c r="B216" s="9" t="s">
        <v>2747</v>
      </c>
      <c r="C216" s="19"/>
      <c r="D216" s="19"/>
      <c r="E216" s="19"/>
      <c r="F216" s="19">
        <v>4.2739000049862161</v>
      </c>
      <c r="G216" s="19"/>
      <c r="H216" s="19"/>
      <c r="P216" s="9" t="s">
        <v>2200</v>
      </c>
      <c r="Q216" s="19">
        <v>70</v>
      </c>
      <c r="R216" s="19"/>
      <c r="S216" s="19"/>
      <c r="T216" s="19"/>
      <c r="U216" s="19"/>
      <c r="V216" s="19"/>
      <c r="W216" s="19"/>
      <c r="X216" s="19"/>
      <c r="Y216" s="19"/>
      <c r="Z216"/>
      <c r="AA216"/>
      <c r="AB216"/>
      <c r="AC216"/>
      <c r="AD216"/>
      <c r="AE216"/>
      <c r="AF216"/>
      <c r="AG216"/>
      <c r="AH216"/>
      <c r="AI216"/>
      <c r="AJ216" s="9" t="s">
        <v>2200</v>
      </c>
      <c r="AK216" s="19"/>
      <c r="AL216" s="19">
        <v>70</v>
      </c>
      <c r="AM216" s="19"/>
      <c r="AN216" s="19"/>
      <c r="AO216" s="19"/>
      <c r="AP216" s="19"/>
      <c r="AQ216" s="19"/>
      <c r="AR216" s="19"/>
      <c r="AS216" s="19"/>
      <c r="AT216" s="19"/>
      <c r="AU216" s="19"/>
      <c r="AV216" s="19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</row>
    <row r="217" spans="2:74" ht="14.25" x14ac:dyDescent="0.2">
      <c r="B217" s="9" t="s">
        <v>2748</v>
      </c>
      <c r="C217" s="19"/>
      <c r="D217" s="19"/>
      <c r="E217" s="19"/>
      <c r="F217" s="19">
        <v>37.828278529614821</v>
      </c>
      <c r="G217" s="19"/>
      <c r="H217" s="19"/>
      <c r="P217" s="9" t="s">
        <v>2201</v>
      </c>
      <c r="Q217" s="19"/>
      <c r="R217" s="19">
        <v>4.1492445881741187</v>
      </c>
      <c r="S217" s="19"/>
      <c r="T217" s="19"/>
      <c r="U217" s="19"/>
      <c r="V217" s="19"/>
      <c r="W217" s="19"/>
      <c r="X217" s="19"/>
      <c r="Y217" s="19"/>
      <c r="Z217"/>
      <c r="AA217"/>
      <c r="AB217"/>
      <c r="AC217"/>
      <c r="AD217"/>
      <c r="AE217"/>
      <c r="AF217"/>
      <c r="AG217"/>
      <c r="AH217"/>
      <c r="AI217"/>
      <c r="AJ217" s="9" t="s">
        <v>2201</v>
      </c>
      <c r="AK217" s="19"/>
      <c r="AL217" s="19"/>
      <c r="AM217" s="19"/>
      <c r="AN217" s="19"/>
      <c r="AO217" s="19"/>
      <c r="AP217" s="19"/>
      <c r="AQ217" s="19"/>
      <c r="AR217" s="19"/>
      <c r="AS217" s="19"/>
      <c r="AT217" s="19"/>
      <c r="AU217" s="19"/>
      <c r="AV217" s="19">
        <v>4.1492445881741187</v>
      </c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</row>
    <row r="218" spans="2:74" ht="14.25" x14ac:dyDescent="0.2">
      <c r="B218" s="9" t="s">
        <v>2749</v>
      </c>
      <c r="C218" s="19"/>
      <c r="D218" s="19"/>
      <c r="E218" s="19">
        <v>11</v>
      </c>
      <c r="F218" s="19"/>
      <c r="G218" s="19"/>
      <c r="H218" s="19"/>
      <c r="P218" s="9" t="s">
        <v>2202</v>
      </c>
      <c r="Q218" s="19"/>
      <c r="R218" s="19"/>
      <c r="S218" s="19"/>
      <c r="T218" s="19"/>
      <c r="U218" s="19"/>
      <c r="V218" s="19">
        <v>99</v>
      </c>
      <c r="W218" s="19"/>
      <c r="X218" s="19"/>
      <c r="Y218" s="19"/>
      <c r="Z218"/>
      <c r="AA218"/>
      <c r="AB218"/>
      <c r="AC218"/>
      <c r="AD218"/>
      <c r="AE218"/>
      <c r="AF218"/>
      <c r="AG218"/>
      <c r="AH218"/>
      <c r="AI218"/>
      <c r="AJ218" s="9" t="s">
        <v>2202</v>
      </c>
      <c r="AK218" s="19"/>
      <c r="AL218" s="19">
        <v>99</v>
      </c>
      <c r="AM218" s="19"/>
      <c r="AN218" s="19"/>
      <c r="AO218" s="19"/>
      <c r="AP218" s="19"/>
      <c r="AQ218" s="19"/>
      <c r="AR218" s="19"/>
      <c r="AS218" s="19"/>
      <c r="AT218" s="19"/>
      <c r="AU218" s="19"/>
      <c r="AV218" s="19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</row>
    <row r="219" spans="2:74" ht="14.25" x14ac:dyDescent="0.2">
      <c r="B219" s="9" t="s">
        <v>2750</v>
      </c>
      <c r="C219" s="19"/>
      <c r="D219" s="19"/>
      <c r="E219" s="19">
        <v>8</v>
      </c>
      <c r="F219" s="19"/>
      <c r="G219" s="19"/>
      <c r="H219" s="19"/>
      <c r="P219" s="9" t="s">
        <v>2203</v>
      </c>
      <c r="Q219" s="19"/>
      <c r="R219" s="19">
        <v>90</v>
      </c>
      <c r="S219" s="19"/>
      <c r="T219" s="19"/>
      <c r="U219" s="19"/>
      <c r="V219" s="19"/>
      <c r="W219" s="19"/>
      <c r="X219" s="19"/>
      <c r="Y219" s="19"/>
      <c r="Z219"/>
      <c r="AA219"/>
      <c r="AB219"/>
      <c r="AC219"/>
      <c r="AD219"/>
      <c r="AE219"/>
      <c r="AF219"/>
      <c r="AG219"/>
      <c r="AH219"/>
      <c r="AI219"/>
      <c r="AJ219" s="9" t="s">
        <v>2203</v>
      </c>
      <c r="AK219" s="19"/>
      <c r="AL219" s="19">
        <v>90</v>
      </c>
      <c r="AM219" s="19"/>
      <c r="AN219" s="19"/>
      <c r="AO219" s="19"/>
      <c r="AP219" s="19"/>
      <c r="AQ219" s="19"/>
      <c r="AR219" s="19"/>
      <c r="AS219" s="19"/>
      <c r="AT219" s="19"/>
      <c r="AU219" s="19"/>
      <c r="AV219" s="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</row>
    <row r="220" spans="2:74" ht="14.25" x14ac:dyDescent="0.2">
      <c r="B220" s="9" t="s">
        <v>2751</v>
      </c>
      <c r="C220" s="19"/>
      <c r="D220" s="19"/>
      <c r="E220" s="19">
        <v>4.0067812546745776</v>
      </c>
      <c r="F220" s="19"/>
      <c r="G220" s="19"/>
      <c r="H220" s="19"/>
      <c r="P220" s="9" t="s">
        <v>2204</v>
      </c>
      <c r="Q220" s="19">
        <v>4.8971770890467061</v>
      </c>
      <c r="R220" s="19"/>
      <c r="S220" s="19"/>
      <c r="T220" s="19"/>
      <c r="U220" s="19"/>
      <c r="V220" s="19"/>
      <c r="W220" s="19"/>
      <c r="X220" s="19"/>
      <c r="Y220" s="19"/>
      <c r="Z220"/>
      <c r="AA220"/>
      <c r="AB220"/>
      <c r="AC220"/>
      <c r="AD220"/>
      <c r="AE220"/>
      <c r="AF220"/>
      <c r="AG220"/>
      <c r="AH220"/>
      <c r="AI220"/>
      <c r="AJ220" s="9" t="s">
        <v>2204</v>
      </c>
      <c r="AK220" s="19"/>
      <c r="AL220" s="19"/>
      <c r="AM220" s="19"/>
      <c r="AN220" s="19"/>
      <c r="AO220" s="19"/>
      <c r="AP220" s="19"/>
      <c r="AQ220" s="19"/>
      <c r="AR220" s="19"/>
      <c r="AS220" s="19"/>
      <c r="AT220" s="19"/>
      <c r="AU220" s="19"/>
      <c r="AV220" s="19">
        <v>4.8971770890467061</v>
      </c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</row>
    <row r="221" spans="2:74" ht="14.25" x14ac:dyDescent="0.2">
      <c r="B221" s="9" t="s">
        <v>2752</v>
      </c>
      <c r="C221" s="19"/>
      <c r="D221" s="19"/>
      <c r="E221" s="19">
        <v>9.1710323574730364</v>
      </c>
      <c r="F221" s="19"/>
      <c r="G221" s="19"/>
      <c r="H221" s="19"/>
      <c r="P221" s="9" t="s">
        <v>2205</v>
      </c>
      <c r="Q221" s="19">
        <v>3.4191200039889731</v>
      </c>
      <c r="R221" s="19"/>
      <c r="S221" s="19"/>
      <c r="T221" s="19"/>
      <c r="U221" s="19"/>
      <c r="V221" s="19"/>
      <c r="W221" s="19"/>
      <c r="X221" s="19"/>
      <c r="Y221" s="19"/>
      <c r="Z221"/>
      <c r="AA221"/>
      <c r="AB221"/>
      <c r="AC221"/>
      <c r="AD221"/>
      <c r="AE221"/>
      <c r="AF221"/>
      <c r="AG221"/>
      <c r="AH221"/>
      <c r="AI221"/>
      <c r="AJ221" s="9" t="s">
        <v>2205</v>
      </c>
      <c r="AK221" s="19"/>
      <c r="AL221" s="19"/>
      <c r="AM221" s="19"/>
      <c r="AN221" s="19"/>
      <c r="AO221" s="19"/>
      <c r="AP221" s="19"/>
      <c r="AQ221" s="19"/>
      <c r="AR221" s="19"/>
      <c r="AS221" s="19"/>
      <c r="AT221" s="19"/>
      <c r="AU221" s="19"/>
      <c r="AV221" s="19">
        <v>3.4191200039889731</v>
      </c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</row>
    <row r="222" spans="2:74" ht="14.25" x14ac:dyDescent="0.2">
      <c r="B222" s="9" t="s">
        <v>2753</v>
      </c>
      <c r="C222" s="19"/>
      <c r="D222" s="19"/>
      <c r="E222" s="19"/>
      <c r="F222" s="19"/>
      <c r="G222" s="19"/>
      <c r="H222" s="19">
        <v>4.2739000049862161</v>
      </c>
      <c r="P222" s="9" t="s">
        <v>2206</v>
      </c>
      <c r="Q222" s="19"/>
      <c r="R222" s="19">
        <v>51</v>
      </c>
      <c r="S222" s="19"/>
      <c r="T222" s="19"/>
      <c r="U222" s="19"/>
      <c r="V222" s="19"/>
      <c r="W222" s="19"/>
      <c r="X222" s="19"/>
      <c r="Y222" s="19"/>
      <c r="Z222"/>
      <c r="AA222"/>
      <c r="AB222"/>
      <c r="AC222"/>
      <c r="AD222"/>
      <c r="AE222"/>
      <c r="AF222"/>
      <c r="AG222"/>
      <c r="AH222"/>
      <c r="AI222"/>
      <c r="AJ222" s="9" t="s">
        <v>2206</v>
      </c>
      <c r="AK222" s="19"/>
      <c r="AL222" s="19">
        <v>51</v>
      </c>
      <c r="AM222" s="19"/>
      <c r="AN222" s="19"/>
      <c r="AO222" s="19"/>
      <c r="AP222" s="19"/>
      <c r="AQ222" s="19"/>
      <c r="AR222" s="19"/>
      <c r="AS222" s="19"/>
      <c r="AT222" s="19"/>
      <c r="AU222" s="19"/>
      <c r="AV222" s="19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</row>
    <row r="223" spans="2:74" ht="14.25" x14ac:dyDescent="0.2">
      <c r="B223" s="9" t="s">
        <v>2754</v>
      </c>
      <c r="C223" s="19"/>
      <c r="D223" s="19"/>
      <c r="E223" s="19">
        <v>12.465541681209798</v>
      </c>
      <c r="F223" s="19"/>
      <c r="G223" s="19"/>
      <c r="H223" s="19"/>
      <c r="P223" s="9" t="s">
        <v>2207</v>
      </c>
      <c r="Q223" s="19"/>
      <c r="R223" s="19">
        <v>100</v>
      </c>
      <c r="S223" s="19"/>
      <c r="T223" s="19"/>
      <c r="U223" s="19"/>
      <c r="V223" s="19"/>
      <c r="W223" s="19"/>
      <c r="X223" s="19"/>
      <c r="Y223" s="19"/>
      <c r="Z223"/>
      <c r="AA223"/>
      <c r="AB223"/>
      <c r="AC223"/>
      <c r="AD223"/>
      <c r="AE223"/>
      <c r="AF223"/>
      <c r="AG223"/>
      <c r="AH223"/>
      <c r="AI223"/>
      <c r="AJ223" s="9" t="s">
        <v>2207</v>
      </c>
      <c r="AK223" s="19"/>
      <c r="AL223" s="19">
        <v>100</v>
      </c>
      <c r="AM223" s="19"/>
      <c r="AN223" s="19"/>
      <c r="AO223" s="19"/>
      <c r="AP223" s="19"/>
      <c r="AQ223" s="19"/>
      <c r="AR223" s="19"/>
      <c r="AS223" s="19"/>
      <c r="AT223" s="19"/>
      <c r="AU223" s="19"/>
      <c r="AV223" s="19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</row>
    <row r="224" spans="2:74" ht="14.25" x14ac:dyDescent="0.2">
      <c r="B224" s="9" t="s">
        <v>2755</v>
      </c>
      <c r="C224" s="19">
        <v>24</v>
      </c>
      <c r="D224" s="19"/>
      <c r="E224" s="19"/>
      <c r="F224" s="19"/>
      <c r="G224" s="19"/>
      <c r="H224" s="19"/>
      <c r="P224" s="9" t="s">
        <v>2208</v>
      </c>
      <c r="Q224" s="19"/>
      <c r="R224" s="19">
        <v>32.054250037396621</v>
      </c>
      <c r="S224" s="19"/>
      <c r="T224" s="19"/>
      <c r="U224" s="19"/>
      <c r="V224" s="19"/>
      <c r="W224" s="19"/>
      <c r="X224" s="19"/>
      <c r="Y224" s="19"/>
      <c r="Z224"/>
      <c r="AA224"/>
      <c r="AB224"/>
      <c r="AC224"/>
      <c r="AD224"/>
      <c r="AE224"/>
      <c r="AF224"/>
      <c r="AG224"/>
      <c r="AH224"/>
      <c r="AI224"/>
      <c r="AJ224" s="9" t="s">
        <v>2208</v>
      </c>
      <c r="AK224" s="19"/>
      <c r="AL224" s="19"/>
      <c r="AM224" s="19"/>
      <c r="AN224" s="19"/>
      <c r="AO224" s="19"/>
      <c r="AP224" s="19"/>
      <c r="AQ224" s="19"/>
      <c r="AR224" s="19"/>
      <c r="AS224" s="19"/>
      <c r="AT224" s="19"/>
      <c r="AU224" s="19"/>
      <c r="AV224" s="19">
        <v>32.054250037396621</v>
      </c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</row>
    <row r="225" spans="2:74" ht="14.25" x14ac:dyDescent="0.2">
      <c r="B225" s="9" t="s">
        <v>2756</v>
      </c>
      <c r="C225" s="19"/>
      <c r="D225" s="19"/>
      <c r="E225" s="19"/>
      <c r="F225" s="19"/>
      <c r="G225" s="19">
        <v>20</v>
      </c>
      <c r="H225" s="19"/>
      <c r="P225" s="9" t="s">
        <v>2209</v>
      </c>
      <c r="Q225" s="19">
        <v>47.285348162018529</v>
      </c>
      <c r="R225" s="19"/>
      <c r="S225" s="19"/>
      <c r="T225" s="19"/>
      <c r="U225" s="19"/>
      <c r="V225" s="19"/>
      <c r="W225" s="19"/>
      <c r="X225" s="19"/>
      <c r="Y225" s="19"/>
      <c r="Z225"/>
      <c r="AA225"/>
      <c r="AB225"/>
      <c r="AC225"/>
      <c r="AD225"/>
      <c r="AE225"/>
      <c r="AF225"/>
      <c r="AG225"/>
      <c r="AH225"/>
      <c r="AI225"/>
      <c r="AJ225" s="9" t="s">
        <v>2209</v>
      </c>
      <c r="AK225" s="19"/>
      <c r="AL225" s="19"/>
      <c r="AM225" s="19"/>
      <c r="AN225" s="19">
        <v>47.285348162018529</v>
      </c>
      <c r="AO225" s="19"/>
      <c r="AP225" s="19"/>
      <c r="AQ225" s="19"/>
      <c r="AR225" s="19"/>
      <c r="AS225" s="19"/>
      <c r="AT225" s="19"/>
      <c r="AU225" s="19"/>
      <c r="AV225" s="19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</row>
    <row r="226" spans="2:74" ht="14.25" x14ac:dyDescent="0.2">
      <c r="B226" s="9" t="s">
        <v>2757</v>
      </c>
      <c r="C226" s="19"/>
      <c r="D226" s="19"/>
      <c r="E226" s="19"/>
      <c r="F226" s="19"/>
      <c r="G226" s="19"/>
      <c r="H226" s="19">
        <v>62</v>
      </c>
      <c r="P226" s="9" t="s">
        <v>2210</v>
      </c>
      <c r="Q226" s="19">
        <v>63.519971949580388</v>
      </c>
      <c r="R226" s="19"/>
      <c r="S226" s="19"/>
      <c r="T226" s="19"/>
      <c r="U226" s="19"/>
      <c r="V226" s="19"/>
      <c r="W226" s="19"/>
      <c r="X226" s="19"/>
      <c r="Y226" s="19"/>
      <c r="Z226"/>
      <c r="AA226"/>
      <c r="AB226"/>
      <c r="AC226"/>
      <c r="AD226"/>
      <c r="AE226"/>
      <c r="AF226"/>
      <c r="AG226"/>
      <c r="AH226"/>
      <c r="AI226"/>
      <c r="AJ226" s="9" t="s">
        <v>2210</v>
      </c>
      <c r="AK226" s="19"/>
      <c r="AL226" s="19"/>
      <c r="AM226" s="19"/>
      <c r="AN226" s="19"/>
      <c r="AO226" s="19"/>
      <c r="AP226" s="19">
        <v>63.519971949580388</v>
      </c>
      <c r="AQ226" s="19"/>
      <c r="AR226" s="19"/>
      <c r="AS226" s="19"/>
      <c r="AT226" s="19"/>
      <c r="AU226" s="19"/>
      <c r="AV226" s="19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</row>
    <row r="227" spans="2:74" ht="14.25" x14ac:dyDescent="0.2">
      <c r="B227" s="9" t="s">
        <v>2758</v>
      </c>
      <c r="C227" s="19"/>
      <c r="D227" s="19">
        <v>14.96</v>
      </c>
      <c r="E227" s="19"/>
      <c r="F227" s="19"/>
      <c r="G227" s="19"/>
      <c r="H227" s="19"/>
      <c r="P227" s="9" t="s">
        <v>2211</v>
      </c>
      <c r="Q227" s="19">
        <v>108.16</v>
      </c>
      <c r="R227" s="19"/>
      <c r="S227" s="19"/>
      <c r="T227" s="19"/>
      <c r="U227" s="19"/>
      <c r="V227" s="19"/>
      <c r="W227" s="19"/>
      <c r="X227" s="19"/>
      <c r="Y227" s="19"/>
      <c r="Z227"/>
      <c r="AA227"/>
      <c r="AB227"/>
      <c r="AC227"/>
      <c r="AD227"/>
      <c r="AE227"/>
      <c r="AF227"/>
      <c r="AG227"/>
      <c r="AH227"/>
      <c r="AI227"/>
      <c r="AJ227" s="9" t="s">
        <v>2211</v>
      </c>
      <c r="AK227" s="19"/>
      <c r="AL227" s="19">
        <v>108.16</v>
      </c>
      <c r="AM227" s="19"/>
      <c r="AN227" s="19"/>
      <c r="AO227" s="19"/>
      <c r="AP227" s="19"/>
      <c r="AQ227" s="19"/>
      <c r="AR227" s="19"/>
      <c r="AS227" s="19"/>
      <c r="AT227" s="19"/>
      <c r="AU227" s="19"/>
      <c r="AV227" s="19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</row>
    <row r="228" spans="2:74" ht="14.25" x14ac:dyDescent="0.2">
      <c r="B228" s="9" t="s">
        <v>2759</v>
      </c>
      <c r="C228" s="19"/>
      <c r="D228" s="19">
        <v>2.1369500024931081</v>
      </c>
      <c r="E228" s="19"/>
      <c r="F228" s="19"/>
      <c r="G228" s="19"/>
      <c r="H228" s="19"/>
      <c r="P228" s="9" t="s">
        <v>2212</v>
      </c>
      <c r="Q228" s="19"/>
      <c r="R228" s="19">
        <v>50</v>
      </c>
      <c r="S228" s="19"/>
      <c r="T228" s="19"/>
      <c r="U228" s="19"/>
      <c r="V228" s="19"/>
      <c r="W228" s="19"/>
      <c r="X228" s="19"/>
      <c r="Y228" s="19"/>
      <c r="Z228"/>
      <c r="AA228"/>
      <c r="AB228"/>
      <c r="AC228"/>
      <c r="AD228"/>
      <c r="AE228"/>
      <c r="AF228"/>
      <c r="AG228"/>
      <c r="AH228"/>
      <c r="AI228"/>
      <c r="AJ228" s="9" t="s">
        <v>2212</v>
      </c>
      <c r="AK228" s="19"/>
      <c r="AL228" s="19">
        <v>50</v>
      </c>
      <c r="AM228" s="19"/>
      <c r="AN228" s="19"/>
      <c r="AO228" s="19"/>
      <c r="AP228" s="19"/>
      <c r="AQ228" s="19"/>
      <c r="AR228" s="19"/>
      <c r="AS228" s="19"/>
      <c r="AT228" s="19"/>
      <c r="AU228" s="19"/>
      <c r="AV228" s="19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</row>
    <row r="229" spans="2:74" ht="14.25" x14ac:dyDescent="0.2">
      <c r="B229" s="9" t="s">
        <v>2760</v>
      </c>
      <c r="C229" s="19"/>
      <c r="D229" s="19"/>
      <c r="E229" s="19">
        <v>30.231999999999999</v>
      </c>
      <c r="F229" s="19"/>
      <c r="G229" s="19"/>
      <c r="H229" s="19"/>
      <c r="P229" s="9" t="s">
        <v>2213</v>
      </c>
      <c r="Q229" s="19"/>
      <c r="R229" s="19">
        <v>400</v>
      </c>
      <c r="S229" s="19"/>
      <c r="T229" s="19"/>
      <c r="U229" s="19"/>
      <c r="V229" s="19"/>
      <c r="W229" s="19"/>
      <c r="X229" s="19"/>
      <c r="Y229" s="19"/>
      <c r="Z229"/>
      <c r="AA229"/>
      <c r="AB229"/>
      <c r="AC229"/>
      <c r="AD229"/>
      <c r="AE229"/>
      <c r="AF229"/>
      <c r="AG229"/>
      <c r="AH229"/>
      <c r="AI229"/>
      <c r="AJ229" s="9" t="s">
        <v>2213</v>
      </c>
      <c r="AK229" s="19"/>
      <c r="AL229" s="19">
        <v>400</v>
      </c>
      <c r="AM229" s="19"/>
      <c r="AN229" s="19"/>
      <c r="AO229" s="19"/>
      <c r="AP229" s="19"/>
      <c r="AQ229" s="19"/>
      <c r="AR229" s="19"/>
      <c r="AS229" s="19"/>
      <c r="AT229" s="19"/>
      <c r="AU229" s="19"/>
      <c r="AV229" s="1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</row>
    <row r="230" spans="2:74" ht="14.25" x14ac:dyDescent="0.2">
      <c r="B230" s="9" t="s">
        <v>2761</v>
      </c>
      <c r="C230" s="19"/>
      <c r="D230" s="19"/>
      <c r="E230" s="19">
        <v>41</v>
      </c>
      <c r="F230" s="19"/>
      <c r="G230" s="19"/>
      <c r="H230" s="19"/>
      <c r="P230" s="9" t="s">
        <v>2214</v>
      </c>
      <c r="Q230" s="19">
        <v>43</v>
      </c>
      <c r="R230" s="19"/>
      <c r="S230" s="19"/>
      <c r="T230" s="19"/>
      <c r="U230" s="19"/>
      <c r="V230" s="19"/>
      <c r="W230" s="19"/>
      <c r="X230" s="19"/>
      <c r="Y230" s="19"/>
      <c r="Z230"/>
      <c r="AA230"/>
      <c r="AB230"/>
      <c r="AC230"/>
      <c r="AD230"/>
      <c r="AE230"/>
      <c r="AF230"/>
      <c r="AG230"/>
      <c r="AH230"/>
      <c r="AI230"/>
      <c r="AJ230" s="9" t="s">
        <v>2214</v>
      </c>
      <c r="AK230" s="19"/>
      <c r="AL230" s="19">
        <v>43</v>
      </c>
      <c r="AM230" s="19"/>
      <c r="AN230" s="19"/>
      <c r="AO230" s="19"/>
      <c r="AP230" s="19"/>
      <c r="AQ230" s="19"/>
      <c r="AR230" s="19"/>
      <c r="AS230" s="19"/>
      <c r="AT230" s="19"/>
      <c r="AU230" s="19"/>
      <c r="AV230" s="19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</row>
    <row r="231" spans="2:74" ht="14.25" x14ac:dyDescent="0.2">
      <c r="B231" s="9" t="s">
        <v>2762</v>
      </c>
      <c r="C231" s="19"/>
      <c r="D231" s="19"/>
      <c r="E231" s="19"/>
      <c r="F231" s="19"/>
      <c r="G231" s="19">
        <v>96.891417358250408</v>
      </c>
      <c r="H231" s="19"/>
      <c r="P231" s="9" t="s">
        <v>2215</v>
      </c>
      <c r="Q231" s="19">
        <v>27</v>
      </c>
      <c r="R231" s="19"/>
      <c r="S231" s="19"/>
      <c r="T231" s="19"/>
      <c r="U231" s="19"/>
      <c r="V231" s="19"/>
      <c r="W231" s="19"/>
      <c r="X231" s="19"/>
      <c r="Y231" s="19"/>
      <c r="Z231"/>
      <c r="AA231"/>
      <c r="AB231"/>
      <c r="AC231"/>
      <c r="AD231"/>
      <c r="AE231"/>
      <c r="AF231"/>
      <c r="AG231"/>
      <c r="AH231"/>
      <c r="AI231"/>
      <c r="AJ231" s="9" t="s">
        <v>2215</v>
      </c>
      <c r="AK231" s="19"/>
      <c r="AL231" s="19"/>
      <c r="AM231" s="19"/>
      <c r="AN231" s="19"/>
      <c r="AO231" s="19"/>
      <c r="AP231" s="19"/>
      <c r="AQ231" s="19"/>
      <c r="AR231" s="19"/>
      <c r="AS231" s="19"/>
      <c r="AT231" s="19"/>
      <c r="AU231" s="19">
        <v>27</v>
      </c>
      <c r="AV231" s="19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</row>
    <row r="232" spans="2:74" ht="14.25" x14ac:dyDescent="0.2">
      <c r="B232" s="9" t="s">
        <v>2763</v>
      </c>
      <c r="C232" s="19"/>
      <c r="D232" s="19"/>
      <c r="E232" s="19"/>
      <c r="F232" s="19"/>
      <c r="G232" s="19">
        <v>21.369500024931082</v>
      </c>
      <c r="H232" s="19"/>
      <c r="P232" s="9" t="s">
        <v>2216</v>
      </c>
      <c r="Q232" s="19"/>
      <c r="R232" s="19">
        <v>41</v>
      </c>
      <c r="S232" s="19"/>
      <c r="T232" s="19"/>
      <c r="U232" s="19"/>
      <c r="V232" s="19"/>
      <c r="W232" s="19"/>
      <c r="X232" s="19"/>
      <c r="Y232" s="19"/>
      <c r="Z232"/>
      <c r="AA232"/>
      <c r="AB232"/>
      <c r="AC232"/>
      <c r="AD232"/>
      <c r="AE232"/>
      <c r="AF232"/>
      <c r="AG232"/>
      <c r="AH232"/>
      <c r="AI232"/>
      <c r="AJ232" s="9" t="s">
        <v>2216</v>
      </c>
      <c r="AK232" s="19"/>
      <c r="AL232" s="19">
        <v>41</v>
      </c>
      <c r="AM232" s="19"/>
      <c r="AN232" s="19"/>
      <c r="AO232" s="19"/>
      <c r="AP232" s="19"/>
      <c r="AQ232" s="19"/>
      <c r="AR232" s="19"/>
      <c r="AS232" s="19"/>
      <c r="AT232" s="19"/>
      <c r="AU232" s="19"/>
      <c r="AV232" s="19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</row>
    <row r="233" spans="2:74" ht="14.25" x14ac:dyDescent="0.2">
      <c r="B233" s="9" t="s">
        <v>2764</v>
      </c>
      <c r="C233" s="19"/>
      <c r="D233" s="19"/>
      <c r="E233" s="19"/>
      <c r="F233" s="19">
        <v>3.6506229209257262</v>
      </c>
      <c r="G233" s="19"/>
      <c r="H233" s="19"/>
      <c r="P233" s="9" t="s">
        <v>2217</v>
      </c>
      <c r="Q233" s="19"/>
      <c r="R233" s="19"/>
      <c r="S233" s="19">
        <v>100</v>
      </c>
      <c r="T233" s="19"/>
      <c r="U233" s="19"/>
      <c r="V233" s="19"/>
      <c r="W233" s="19"/>
      <c r="X233" s="19"/>
      <c r="Y233" s="19"/>
      <c r="Z233"/>
      <c r="AA233"/>
      <c r="AB233"/>
      <c r="AC233"/>
      <c r="AD233"/>
      <c r="AE233"/>
      <c r="AF233"/>
      <c r="AG233"/>
      <c r="AH233"/>
      <c r="AI233"/>
      <c r="AJ233" s="9" t="s">
        <v>2217</v>
      </c>
      <c r="AK233" s="19"/>
      <c r="AL233" s="19">
        <v>100</v>
      </c>
      <c r="AM233" s="19"/>
      <c r="AN233" s="19"/>
      <c r="AO233" s="19"/>
      <c r="AP233" s="19"/>
      <c r="AQ233" s="19"/>
      <c r="AR233" s="19"/>
      <c r="AS233" s="19"/>
      <c r="AT233" s="19"/>
      <c r="AU233" s="19"/>
      <c r="AV233" s="19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</row>
    <row r="234" spans="2:74" ht="14.25" x14ac:dyDescent="0.2">
      <c r="B234" s="9" t="s">
        <v>2765</v>
      </c>
      <c r="C234" s="19"/>
      <c r="D234" s="19"/>
      <c r="E234" s="19"/>
      <c r="F234" s="19"/>
      <c r="G234" s="19"/>
      <c r="H234" s="19">
        <v>19.068000000000001</v>
      </c>
      <c r="P234" s="9" t="s">
        <v>2218</v>
      </c>
      <c r="Q234" s="19">
        <v>42.14</v>
      </c>
      <c r="R234" s="19"/>
      <c r="S234" s="19"/>
      <c r="T234" s="19"/>
      <c r="U234" s="19"/>
      <c r="V234" s="19"/>
      <c r="W234" s="19"/>
      <c r="X234" s="19"/>
      <c r="Y234" s="19"/>
      <c r="Z234"/>
      <c r="AA234"/>
      <c r="AB234"/>
      <c r="AC234"/>
      <c r="AD234"/>
      <c r="AE234"/>
      <c r="AF234"/>
      <c r="AG234"/>
      <c r="AH234"/>
      <c r="AI234"/>
      <c r="AJ234" s="9" t="s">
        <v>2218</v>
      </c>
      <c r="AK234" s="19"/>
      <c r="AL234" s="19">
        <v>42.14</v>
      </c>
      <c r="AM234" s="19"/>
      <c r="AN234" s="19"/>
      <c r="AO234" s="19"/>
      <c r="AP234" s="19"/>
      <c r="AQ234" s="19"/>
      <c r="AR234" s="19"/>
      <c r="AS234" s="19"/>
      <c r="AT234" s="19"/>
      <c r="AU234" s="19"/>
      <c r="AV234" s="19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</row>
    <row r="235" spans="2:74" ht="14.25" x14ac:dyDescent="0.2">
      <c r="B235" s="9" t="s">
        <v>2766</v>
      </c>
      <c r="C235" s="19"/>
      <c r="D235" s="19"/>
      <c r="E235" s="19">
        <v>5.3423750062327704</v>
      </c>
      <c r="F235" s="19"/>
      <c r="G235" s="19"/>
      <c r="H235" s="19"/>
      <c r="P235" s="9" t="s">
        <v>2219</v>
      </c>
      <c r="Q235" s="19">
        <v>80</v>
      </c>
      <c r="R235" s="19"/>
      <c r="S235" s="19"/>
      <c r="T235" s="19"/>
      <c r="U235" s="19"/>
      <c r="V235" s="19"/>
      <c r="W235" s="19"/>
      <c r="X235" s="19"/>
      <c r="Y235" s="19"/>
      <c r="Z235"/>
      <c r="AA235"/>
      <c r="AB235"/>
      <c r="AC235"/>
      <c r="AD235"/>
      <c r="AE235"/>
      <c r="AF235"/>
      <c r="AG235"/>
      <c r="AH235"/>
      <c r="AI235"/>
      <c r="AJ235" s="9" t="s">
        <v>2219</v>
      </c>
      <c r="AK235" s="19"/>
      <c r="AL235" s="19">
        <v>80</v>
      </c>
      <c r="AM235" s="19"/>
      <c r="AN235" s="19"/>
      <c r="AO235" s="19"/>
      <c r="AP235" s="19"/>
      <c r="AQ235" s="19"/>
      <c r="AR235" s="19"/>
      <c r="AS235" s="19"/>
      <c r="AT235" s="19"/>
      <c r="AU235" s="19"/>
      <c r="AV235" s="19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</row>
    <row r="236" spans="2:74" ht="14.25" x14ac:dyDescent="0.2">
      <c r="B236" s="9" t="s">
        <v>2767</v>
      </c>
      <c r="C236" s="19"/>
      <c r="D236" s="19">
        <v>48</v>
      </c>
      <c r="E236" s="19"/>
      <c r="F236" s="19"/>
      <c r="G236" s="19"/>
      <c r="H236" s="19"/>
      <c r="P236" s="9" t="s">
        <v>2220</v>
      </c>
      <c r="Q236" s="19"/>
      <c r="R236" s="19">
        <v>41.6</v>
      </c>
      <c r="S236" s="19"/>
      <c r="T236" s="19"/>
      <c r="U236" s="19"/>
      <c r="V236" s="19"/>
      <c r="W236" s="19"/>
      <c r="X236" s="19"/>
      <c r="Y236" s="19"/>
      <c r="Z236"/>
      <c r="AA236"/>
      <c r="AB236"/>
      <c r="AC236"/>
      <c r="AD236"/>
      <c r="AE236"/>
      <c r="AF236"/>
      <c r="AG236"/>
      <c r="AH236"/>
      <c r="AI236"/>
      <c r="AJ236" s="9" t="s">
        <v>2220</v>
      </c>
      <c r="AK236" s="19"/>
      <c r="AL236" s="19">
        <v>41.6</v>
      </c>
      <c r="AM236" s="19"/>
      <c r="AN236" s="19"/>
      <c r="AO236" s="19"/>
      <c r="AP236" s="19"/>
      <c r="AQ236" s="19"/>
      <c r="AR236" s="19"/>
      <c r="AS236" s="19"/>
      <c r="AT236" s="19"/>
      <c r="AU236" s="19"/>
      <c r="AV236" s="19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</row>
    <row r="237" spans="2:74" ht="14.25" x14ac:dyDescent="0.2">
      <c r="B237" s="9" t="s">
        <v>2768</v>
      </c>
      <c r="C237" s="19"/>
      <c r="D237" s="19">
        <v>3.9177416712373652</v>
      </c>
      <c r="E237" s="19"/>
      <c r="F237" s="19"/>
      <c r="G237" s="19"/>
      <c r="H237" s="19"/>
      <c r="P237" s="9" t="s">
        <v>2221</v>
      </c>
      <c r="Q237" s="19"/>
      <c r="R237" s="19"/>
      <c r="S237" s="19"/>
      <c r="T237" s="19">
        <v>45</v>
      </c>
      <c r="U237" s="19"/>
      <c r="V237" s="19"/>
      <c r="W237" s="19"/>
      <c r="X237" s="19"/>
      <c r="Y237" s="19"/>
      <c r="Z237"/>
      <c r="AA237"/>
      <c r="AB237"/>
      <c r="AC237"/>
      <c r="AD237"/>
      <c r="AE237"/>
      <c r="AF237"/>
      <c r="AG237"/>
      <c r="AH237"/>
      <c r="AI237"/>
      <c r="AJ237" s="9" t="s">
        <v>2221</v>
      </c>
      <c r="AK237" s="19"/>
      <c r="AL237" s="19">
        <v>45</v>
      </c>
      <c r="AM237" s="19"/>
      <c r="AN237" s="19"/>
      <c r="AO237" s="19"/>
      <c r="AP237" s="19"/>
      <c r="AQ237" s="19"/>
      <c r="AR237" s="19"/>
      <c r="AS237" s="19"/>
      <c r="AT237" s="19"/>
      <c r="AU237" s="19"/>
      <c r="AV237" s="19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</row>
    <row r="238" spans="2:74" ht="14.25" x14ac:dyDescent="0.2">
      <c r="B238" s="9" t="s">
        <v>2769</v>
      </c>
      <c r="C238" s="19"/>
      <c r="D238" s="19">
        <v>13.5</v>
      </c>
      <c r="E238" s="19"/>
      <c r="F238" s="19"/>
      <c r="G238" s="19"/>
      <c r="H238" s="19"/>
      <c r="P238" s="9" t="s">
        <v>2223</v>
      </c>
      <c r="Q238" s="19"/>
      <c r="R238" s="19">
        <v>8.9039583437212837</v>
      </c>
      <c r="S238" s="19"/>
      <c r="T238" s="19"/>
      <c r="U238" s="19"/>
      <c r="V238" s="19"/>
      <c r="W238" s="19"/>
      <c r="X238" s="19"/>
      <c r="Y238" s="19"/>
      <c r="Z238"/>
      <c r="AA238"/>
      <c r="AB238"/>
      <c r="AC238"/>
      <c r="AD238"/>
      <c r="AE238"/>
      <c r="AF238"/>
      <c r="AG238"/>
      <c r="AH238"/>
      <c r="AI238"/>
      <c r="AJ238" s="9" t="s">
        <v>2223</v>
      </c>
      <c r="AK238" s="19"/>
      <c r="AL238" s="19"/>
      <c r="AM238" s="19"/>
      <c r="AN238" s="19"/>
      <c r="AO238" s="19"/>
      <c r="AP238" s="19"/>
      <c r="AQ238" s="19"/>
      <c r="AR238" s="19"/>
      <c r="AS238" s="19"/>
      <c r="AT238" s="19"/>
      <c r="AU238" s="19"/>
      <c r="AV238" s="19">
        <v>8.9039583437212837</v>
      </c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</row>
    <row r="239" spans="2:74" ht="14.25" x14ac:dyDescent="0.2">
      <c r="B239" s="9" t="s">
        <v>2770</v>
      </c>
      <c r="C239" s="19"/>
      <c r="D239" s="19"/>
      <c r="E239" s="19"/>
      <c r="F239" s="19"/>
      <c r="G239" s="19">
        <v>45</v>
      </c>
      <c r="H239" s="19"/>
      <c r="P239" s="9" t="s">
        <v>2224</v>
      </c>
      <c r="Q239" s="19"/>
      <c r="R239" s="19"/>
      <c r="S239" s="19"/>
      <c r="T239" s="19">
        <v>6.2327708406048989</v>
      </c>
      <c r="U239" s="19"/>
      <c r="V239" s="19"/>
      <c r="W239" s="19"/>
      <c r="X239" s="19"/>
      <c r="Y239" s="19"/>
      <c r="Z239"/>
      <c r="AA239"/>
      <c r="AB239"/>
      <c r="AC239"/>
      <c r="AD239"/>
      <c r="AE239"/>
      <c r="AF239"/>
      <c r="AG239"/>
      <c r="AH239"/>
      <c r="AI239"/>
      <c r="AJ239" s="9" t="s">
        <v>2224</v>
      </c>
      <c r="AK239" s="19"/>
      <c r="AL239" s="19"/>
      <c r="AM239" s="19"/>
      <c r="AN239" s="19"/>
      <c r="AO239" s="19"/>
      <c r="AP239" s="19"/>
      <c r="AQ239" s="19"/>
      <c r="AR239" s="19"/>
      <c r="AS239" s="19"/>
      <c r="AT239" s="19"/>
      <c r="AU239" s="19"/>
      <c r="AV239" s="19">
        <v>6.2327708406048989</v>
      </c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</row>
    <row r="240" spans="2:74" ht="14.25" x14ac:dyDescent="0.2">
      <c r="B240" s="9" t="s">
        <v>2771</v>
      </c>
      <c r="C240" s="19"/>
      <c r="D240" s="19"/>
      <c r="E240" s="19"/>
      <c r="F240" s="19"/>
      <c r="G240" s="19"/>
      <c r="H240" s="19">
        <v>69.871969144538426</v>
      </c>
      <c r="P240" s="9" t="s">
        <v>2225</v>
      </c>
      <c r="Q240" s="19"/>
      <c r="R240" s="19"/>
      <c r="S240" s="19"/>
      <c r="T240" s="19"/>
      <c r="U240" s="19"/>
      <c r="V240" s="19">
        <v>72.5</v>
      </c>
      <c r="W240" s="19"/>
      <c r="X240" s="19"/>
      <c r="Y240" s="19"/>
      <c r="Z240"/>
      <c r="AA240"/>
      <c r="AB240"/>
      <c r="AC240"/>
      <c r="AD240"/>
      <c r="AE240"/>
      <c r="AF240"/>
      <c r="AG240"/>
      <c r="AH240"/>
      <c r="AI240"/>
      <c r="AJ240" s="9" t="s">
        <v>2225</v>
      </c>
      <c r="AK240" s="19"/>
      <c r="AL240" s="19">
        <v>72.5</v>
      </c>
      <c r="AM240" s="19"/>
      <c r="AN240" s="19"/>
      <c r="AO240" s="19"/>
      <c r="AP240" s="19"/>
      <c r="AQ240" s="19"/>
      <c r="AR240" s="19"/>
      <c r="AS240" s="19"/>
      <c r="AT240" s="19"/>
      <c r="AU240" s="19"/>
      <c r="AV240" s="19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</row>
    <row r="241" spans="2:74" ht="14.25" x14ac:dyDescent="0.2">
      <c r="B241" s="9" t="s">
        <v>2772</v>
      </c>
      <c r="C241" s="19"/>
      <c r="D241" s="19"/>
      <c r="E241" s="19"/>
      <c r="F241" s="19"/>
      <c r="G241" s="19">
        <v>8.5478000099724323</v>
      </c>
      <c r="H241" s="19"/>
      <c r="P241" s="9" t="s">
        <v>2226</v>
      </c>
      <c r="Q241" s="19"/>
      <c r="R241" s="19"/>
      <c r="S241" s="19"/>
      <c r="T241" s="19"/>
      <c r="U241" s="19"/>
      <c r="V241" s="19"/>
      <c r="W241" s="19">
        <v>138</v>
      </c>
      <c r="X241" s="19"/>
      <c r="Y241" s="19"/>
      <c r="Z241"/>
      <c r="AA241"/>
      <c r="AB241"/>
      <c r="AC241"/>
      <c r="AD241"/>
      <c r="AE241"/>
      <c r="AF241"/>
      <c r="AG241"/>
      <c r="AH241"/>
      <c r="AI241"/>
      <c r="AJ241" s="9" t="s">
        <v>2226</v>
      </c>
      <c r="AK241" s="19"/>
      <c r="AL241" s="19"/>
      <c r="AM241" s="19"/>
      <c r="AN241" s="19"/>
      <c r="AO241" s="19"/>
      <c r="AP241" s="19"/>
      <c r="AQ241" s="19"/>
      <c r="AR241" s="19"/>
      <c r="AS241" s="19"/>
      <c r="AT241" s="19"/>
      <c r="AU241" s="19">
        <v>138</v>
      </c>
      <c r="AV241" s="19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</row>
    <row r="242" spans="2:74" ht="14.25" x14ac:dyDescent="0.2">
      <c r="B242" s="9" t="s">
        <v>2773</v>
      </c>
      <c r="C242" s="19"/>
      <c r="D242" s="19"/>
      <c r="E242" s="19"/>
      <c r="F242" s="19">
        <v>9.1465655463031279</v>
      </c>
      <c r="G242" s="19"/>
      <c r="H242" s="19"/>
      <c r="P242" s="9" t="s">
        <v>2227</v>
      </c>
      <c r="Q242" s="19"/>
      <c r="R242" s="19">
        <v>8.5478000099724323</v>
      </c>
      <c r="S242" s="19"/>
      <c r="T242" s="19"/>
      <c r="U242" s="19"/>
      <c r="V242" s="19"/>
      <c r="W242" s="19"/>
      <c r="X242" s="19"/>
      <c r="Y242" s="19"/>
      <c r="Z242"/>
      <c r="AA242"/>
      <c r="AB242"/>
      <c r="AC242"/>
      <c r="AD242"/>
      <c r="AE242"/>
      <c r="AF242"/>
      <c r="AG242"/>
      <c r="AH242"/>
      <c r="AI242"/>
      <c r="AJ242" s="9" t="s">
        <v>2227</v>
      </c>
      <c r="AK242" s="19"/>
      <c r="AL242" s="19"/>
      <c r="AM242" s="19"/>
      <c r="AN242" s="19"/>
      <c r="AO242" s="19"/>
      <c r="AP242" s="19"/>
      <c r="AQ242" s="19"/>
      <c r="AR242" s="19"/>
      <c r="AS242" s="19"/>
      <c r="AT242" s="19"/>
      <c r="AU242" s="19"/>
      <c r="AV242" s="19">
        <v>8.5478000099724323</v>
      </c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</row>
    <row r="243" spans="2:74" ht="14.25" x14ac:dyDescent="0.2">
      <c r="B243" s="9" t="s">
        <v>2774</v>
      </c>
      <c r="C243" s="19"/>
      <c r="D243" s="19">
        <v>10.150512511842264</v>
      </c>
      <c r="E243" s="19"/>
      <c r="F243" s="19"/>
      <c r="G243" s="19"/>
      <c r="H243" s="19"/>
      <c r="P243" s="9" t="s">
        <v>2228</v>
      </c>
      <c r="Q243" s="19">
        <v>80</v>
      </c>
      <c r="R243" s="19"/>
      <c r="S243" s="19"/>
      <c r="T243" s="19"/>
      <c r="U243" s="19"/>
      <c r="V243" s="19"/>
      <c r="W243" s="19"/>
      <c r="X243" s="19"/>
      <c r="Y243" s="19"/>
      <c r="Z243"/>
      <c r="AA243"/>
      <c r="AB243"/>
      <c r="AC243"/>
      <c r="AD243"/>
      <c r="AE243"/>
      <c r="AF243"/>
      <c r="AG243"/>
      <c r="AH243"/>
      <c r="AI243"/>
      <c r="AJ243" s="9" t="s">
        <v>2228</v>
      </c>
      <c r="AK243" s="19"/>
      <c r="AL243" s="19">
        <v>80</v>
      </c>
      <c r="AM243" s="19"/>
      <c r="AN243" s="19"/>
      <c r="AO243" s="19"/>
      <c r="AP243" s="19"/>
      <c r="AQ243" s="19"/>
      <c r="AR243" s="19"/>
      <c r="AS243" s="19"/>
      <c r="AT243" s="19"/>
      <c r="AU243" s="19"/>
      <c r="AV243" s="19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</row>
    <row r="244" spans="2:74" ht="14.25" x14ac:dyDescent="0.2">
      <c r="B244" s="9" t="s">
        <v>2775</v>
      </c>
      <c r="C244" s="19"/>
      <c r="D244" s="19"/>
      <c r="E244" s="19"/>
      <c r="F244" s="19">
        <v>11.325835013213473</v>
      </c>
      <c r="G244" s="19"/>
      <c r="H244" s="19"/>
      <c r="P244" s="9" t="s">
        <v>2229</v>
      </c>
      <c r="Q244" s="19"/>
      <c r="R244" s="19">
        <v>50</v>
      </c>
      <c r="S244" s="19"/>
      <c r="T244" s="19"/>
      <c r="U244" s="19"/>
      <c r="V244" s="19"/>
      <c r="W244" s="19"/>
      <c r="X244" s="19"/>
      <c r="Y244" s="19"/>
      <c r="Z244"/>
      <c r="AA244"/>
      <c r="AB244"/>
      <c r="AC244"/>
      <c r="AD244"/>
      <c r="AE244"/>
      <c r="AF244"/>
      <c r="AG244"/>
      <c r="AH244"/>
      <c r="AI244"/>
      <c r="AJ244" s="9" t="s">
        <v>2229</v>
      </c>
      <c r="AK244" s="19"/>
      <c r="AL244" s="19">
        <v>50</v>
      </c>
      <c r="AM244" s="19"/>
      <c r="AN244" s="19"/>
      <c r="AO244" s="19"/>
      <c r="AP244" s="19"/>
      <c r="AQ244" s="19"/>
      <c r="AR244" s="19"/>
      <c r="AS244" s="19"/>
      <c r="AT244" s="19"/>
      <c r="AU244" s="19"/>
      <c r="AV244" s="19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</row>
    <row r="245" spans="2:74" ht="14.25" x14ac:dyDescent="0.2">
      <c r="B245" s="9" t="s">
        <v>2776</v>
      </c>
      <c r="C245" s="19"/>
      <c r="D245" s="19"/>
      <c r="E245" s="19"/>
      <c r="F245" s="19">
        <v>1.9105359690238435</v>
      </c>
      <c r="G245" s="19"/>
      <c r="H245" s="19"/>
      <c r="P245" s="9" t="s">
        <v>2230</v>
      </c>
      <c r="Q245" s="19"/>
      <c r="R245" s="19"/>
      <c r="S245" s="19"/>
      <c r="T245" s="19"/>
      <c r="U245" s="19"/>
      <c r="V245" s="19"/>
      <c r="W245" s="19"/>
      <c r="X245" s="19">
        <v>44.251268536364712</v>
      </c>
      <c r="Y245" s="19"/>
      <c r="Z245"/>
      <c r="AA245"/>
      <c r="AB245"/>
      <c r="AC245"/>
      <c r="AD245"/>
      <c r="AE245"/>
      <c r="AF245"/>
      <c r="AG245"/>
      <c r="AH245"/>
      <c r="AI245"/>
      <c r="AJ245" s="9" t="s">
        <v>2230</v>
      </c>
      <c r="AK245" s="19"/>
      <c r="AL245" s="19"/>
      <c r="AM245" s="19">
        <v>44.251268536364712</v>
      </c>
      <c r="AN245" s="19"/>
      <c r="AO245" s="19"/>
      <c r="AP245" s="19"/>
      <c r="AQ245" s="19"/>
      <c r="AR245" s="19"/>
      <c r="AS245" s="19"/>
      <c r="AT245" s="19"/>
      <c r="AU245" s="19"/>
      <c r="AV245" s="19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</row>
    <row r="246" spans="2:74" ht="14.25" x14ac:dyDescent="0.2">
      <c r="B246" s="9" t="s">
        <v>2777</v>
      </c>
      <c r="C246" s="19"/>
      <c r="D246" s="19"/>
      <c r="E246" s="19"/>
      <c r="F246" s="19"/>
      <c r="G246" s="19">
        <v>36</v>
      </c>
      <c r="H246" s="19"/>
      <c r="P246" s="9" t="s">
        <v>2231</v>
      </c>
      <c r="Q246" s="19"/>
      <c r="R246" s="19">
        <v>67.775665698893221</v>
      </c>
      <c r="S246" s="19"/>
      <c r="T246" s="19"/>
      <c r="U246" s="19"/>
      <c r="V246" s="19"/>
      <c r="W246" s="19"/>
      <c r="X246" s="19"/>
      <c r="Y246" s="19"/>
      <c r="Z246"/>
      <c r="AA246"/>
      <c r="AB246"/>
      <c r="AC246"/>
      <c r="AD246"/>
      <c r="AE246"/>
      <c r="AF246"/>
      <c r="AG246"/>
      <c r="AH246"/>
      <c r="AI246"/>
      <c r="AJ246" s="9" t="s">
        <v>2231</v>
      </c>
      <c r="AK246" s="19"/>
      <c r="AL246" s="19"/>
      <c r="AM246" s="19"/>
      <c r="AN246" s="19">
        <v>67.775665698893221</v>
      </c>
      <c r="AO246" s="19"/>
      <c r="AP246" s="19"/>
      <c r="AQ246" s="19"/>
      <c r="AR246" s="19"/>
      <c r="AS246" s="19"/>
      <c r="AT246" s="19"/>
      <c r="AU246" s="19"/>
      <c r="AV246" s="19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</row>
    <row r="247" spans="2:74" ht="14.25" x14ac:dyDescent="0.2">
      <c r="B247" s="9" t="s">
        <v>2778</v>
      </c>
      <c r="C247" s="19"/>
      <c r="D247" s="19"/>
      <c r="E247" s="19">
        <v>40.067812546745778</v>
      </c>
      <c r="F247" s="19"/>
      <c r="G247" s="19"/>
      <c r="H247" s="19"/>
      <c r="P247" s="9" t="s">
        <v>2232</v>
      </c>
      <c r="Q247" s="19">
        <v>3.5615833374885137</v>
      </c>
      <c r="R247" s="19"/>
      <c r="S247" s="19"/>
      <c r="T247" s="19"/>
      <c r="U247" s="19"/>
      <c r="V247" s="19"/>
      <c r="W247" s="19"/>
      <c r="X247" s="19"/>
      <c r="Y247" s="19"/>
      <c r="Z247"/>
      <c r="AA247"/>
      <c r="AB247"/>
      <c r="AC247"/>
      <c r="AD247"/>
      <c r="AE247"/>
      <c r="AF247"/>
      <c r="AG247"/>
      <c r="AH247"/>
      <c r="AI247"/>
      <c r="AJ247" s="9" t="s">
        <v>2232</v>
      </c>
      <c r="AK247" s="19"/>
      <c r="AL247" s="19"/>
      <c r="AM247" s="19"/>
      <c r="AN247" s="19"/>
      <c r="AO247" s="19"/>
      <c r="AP247" s="19"/>
      <c r="AQ247" s="19"/>
      <c r="AR247" s="19"/>
      <c r="AS247" s="19"/>
      <c r="AT247" s="19"/>
      <c r="AU247" s="19"/>
      <c r="AV247" s="19">
        <v>3.5615833374885137</v>
      </c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</row>
    <row r="248" spans="2:74" ht="14.25" x14ac:dyDescent="0.2">
      <c r="B248" s="9" t="s">
        <v>2779</v>
      </c>
      <c r="C248" s="19">
        <v>16</v>
      </c>
      <c r="D248" s="19"/>
      <c r="E248" s="19"/>
      <c r="F248" s="19"/>
      <c r="G248" s="19"/>
      <c r="H248" s="19"/>
      <c r="P248" s="9" t="s">
        <v>2233</v>
      </c>
      <c r="Q248" s="19"/>
      <c r="R248" s="19"/>
      <c r="S248" s="19"/>
      <c r="T248" s="19"/>
      <c r="U248" s="19"/>
      <c r="V248" s="19"/>
      <c r="W248" s="19"/>
      <c r="X248" s="19">
        <v>65</v>
      </c>
      <c r="Y248" s="19"/>
      <c r="Z248"/>
      <c r="AA248"/>
      <c r="AB248"/>
      <c r="AC248"/>
      <c r="AD248"/>
      <c r="AE248"/>
      <c r="AF248"/>
      <c r="AG248"/>
      <c r="AH248"/>
      <c r="AI248"/>
      <c r="AJ248" s="9" t="s">
        <v>2233</v>
      </c>
      <c r="AK248" s="19"/>
      <c r="AL248" s="19">
        <v>65</v>
      </c>
      <c r="AM248" s="19"/>
      <c r="AN248" s="19"/>
      <c r="AO248" s="19"/>
      <c r="AP248" s="19"/>
      <c r="AQ248" s="19"/>
      <c r="AR248" s="19"/>
      <c r="AS248" s="19"/>
      <c r="AT248" s="19"/>
      <c r="AU248" s="19"/>
      <c r="AV248" s="19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</row>
    <row r="249" spans="2:74" ht="14.25" x14ac:dyDescent="0.2">
      <c r="B249" s="9" t="s">
        <v>2780</v>
      </c>
      <c r="C249" s="19"/>
      <c r="D249" s="19"/>
      <c r="E249" s="19">
        <v>4.2739000049862161</v>
      </c>
      <c r="F249" s="19"/>
      <c r="G249" s="19"/>
      <c r="H249" s="19"/>
      <c r="P249" s="9" t="s">
        <v>2234</v>
      </c>
      <c r="Q249" s="19"/>
      <c r="R249" s="19"/>
      <c r="S249" s="19">
        <v>114</v>
      </c>
      <c r="T249" s="19"/>
      <c r="U249" s="19"/>
      <c r="V249" s="19"/>
      <c r="W249" s="19"/>
      <c r="X249" s="19"/>
      <c r="Y249" s="19"/>
      <c r="Z249"/>
      <c r="AA249"/>
      <c r="AB249"/>
      <c r="AC249"/>
      <c r="AD249"/>
      <c r="AE249"/>
      <c r="AF249"/>
      <c r="AG249"/>
      <c r="AH249"/>
      <c r="AI249"/>
      <c r="AJ249" s="9" t="s">
        <v>2234</v>
      </c>
      <c r="AK249" s="19"/>
      <c r="AL249" s="19">
        <v>114</v>
      </c>
      <c r="AM249" s="19"/>
      <c r="AN249" s="19"/>
      <c r="AO249" s="19"/>
      <c r="AP249" s="19"/>
      <c r="AQ249" s="19"/>
      <c r="AR249" s="19"/>
      <c r="AS249" s="19"/>
      <c r="AT249" s="19"/>
      <c r="AU249" s="19"/>
      <c r="AV249" s="1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</row>
    <row r="250" spans="2:74" ht="14.25" x14ac:dyDescent="0.2">
      <c r="B250" s="9" t="s">
        <v>2781</v>
      </c>
      <c r="C250" s="19"/>
      <c r="D250" s="19"/>
      <c r="E250" s="19"/>
      <c r="F250" s="19">
        <v>7.1231666749770275</v>
      </c>
      <c r="G250" s="19"/>
      <c r="H250" s="19"/>
      <c r="P250" s="9" t="s">
        <v>2235</v>
      </c>
      <c r="Q250" s="19"/>
      <c r="R250" s="19"/>
      <c r="S250" s="19">
        <v>95</v>
      </c>
      <c r="T250" s="19"/>
      <c r="U250" s="19"/>
      <c r="V250" s="19"/>
      <c r="W250" s="19"/>
      <c r="X250" s="19"/>
      <c r="Y250" s="19"/>
      <c r="Z250"/>
      <c r="AA250"/>
      <c r="AB250"/>
      <c r="AC250"/>
      <c r="AD250"/>
      <c r="AE250"/>
      <c r="AF250"/>
      <c r="AG250"/>
      <c r="AH250"/>
      <c r="AI250"/>
      <c r="AJ250" s="9" t="s">
        <v>2235</v>
      </c>
      <c r="AK250" s="19"/>
      <c r="AL250" s="19">
        <v>95</v>
      </c>
      <c r="AM250" s="19"/>
      <c r="AN250" s="19"/>
      <c r="AO250" s="19"/>
      <c r="AP250" s="19"/>
      <c r="AQ250" s="19"/>
      <c r="AR250" s="19"/>
      <c r="AS250" s="19"/>
      <c r="AT250" s="19"/>
      <c r="AU250" s="19"/>
      <c r="AV250" s="19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</row>
    <row r="251" spans="2:74" ht="14.25" x14ac:dyDescent="0.2">
      <c r="B251" s="9" t="s">
        <v>2782</v>
      </c>
      <c r="C251" s="19"/>
      <c r="D251" s="19"/>
      <c r="E251" s="19"/>
      <c r="F251" s="19"/>
      <c r="G251" s="19">
        <v>10</v>
      </c>
      <c r="H251" s="19"/>
      <c r="P251" s="9" t="s">
        <v>2236</v>
      </c>
      <c r="Q251" s="19">
        <v>52.5</v>
      </c>
      <c r="R251" s="19"/>
      <c r="S251" s="19"/>
      <c r="T251" s="19"/>
      <c r="U251" s="19"/>
      <c r="V251" s="19"/>
      <c r="W251" s="19"/>
      <c r="X251" s="19"/>
      <c r="Y251" s="19"/>
      <c r="Z251"/>
      <c r="AA251"/>
      <c r="AB251"/>
      <c r="AC251"/>
      <c r="AD251"/>
      <c r="AE251"/>
      <c r="AF251"/>
      <c r="AG251"/>
      <c r="AH251"/>
      <c r="AI251"/>
      <c r="AJ251" s="9" t="s">
        <v>2236</v>
      </c>
      <c r="AK251" s="19"/>
      <c r="AL251" s="19">
        <v>52.5</v>
      </c>
      <c r="AM251" s="19"/>
      <c r="AN251" s="19"/>
      <c r="AO251" s="19"/>
      <c r="AP251" s="19"/>
      <c r="AQ251" s="19"/>
      <c r="AR251" s="19"/>
      <c r="AS251" s="19"/>
      <c r="AT251" s="19"/>
      <c r="AU251" s="19"/>
      <c r="AV251" s="19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</row>
    <row r="252" spans="2:74" ht="14.25" x14ac:dyDescent="0.2">
      <c r="B252" s="9" t="s">
        <v>2783</v>
      </c>
      <c r="C252" s="19"/>
      <c r="D252" s="19"/>
      <c r="E252" s="19"/>
      <c r="F252" s="19"/>
      <c r="G252" s="19"/>
      <c r="H252" s="19">
        <v>64.901860520001577</v>
      </c>
      <c r="P252" s="9" t="s">
        <v>2237</v>
      </c>
      <c r="Q252" s="19"/>
      <c r="R252" s="19">
        <v>70.928022243027783</v>
      </c>
      <c r="S252" s="19"/>
      <c r="T252" s="19"/>
      <c r="U252" s="19"/>
      <c r="V252" s="19"/>
      <c r="W252" s="19"/>
      <c r="X252" s="19"/>
      <c r="Y252" s="19"/>
      <c r="Z252"/>
      <c r="AA252"/>
      <c r="AB252"/>
      <c r="AC252"/>
      <c r="AD252"/>
      <c r="AE252"/>
      <c r="AF252"/>
      <c r="AG252"/>
      <c r="AH252"/>
      <c r="AI252"/>
      <c r="AJ252" s="9" t="s">
        <v>2237</v>
      </c>
      <c r="AK252" s="19"/>
      <c r="AL252" s="19"/>
      <c r="AM252" s="19"/>
      <c r="AN252" s="19">
        <v>70.928022243027783</v>
      </c>
      <c r="AO252" s="19"/>
      <c r="AP252" s="19"/>
      <c r="AQ252" s="19"/>
      <c r="AR252" s="19"/>
      <c r="AS252" s="19"/>
      <c r="AT252" s="19"/>
      <c r="AU252" s="19"/>
      <c r="AV252" s="19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</row>
    <row r="253" spans="2:74" ht="14.25" x14ac:dyDescent="0.2">
      <c r="B253" s="9" t="s">
        <v>2784</v>
      </c>
      <c r="C253" s="19"/>
      <c r="D253" s="19"/>
      <c r="E253" s="19"/>
      <c r="F253" s="19">
        <v>65</v>
      </c>
      <c r="G253" s="19"/>
      <c r="H253" s="19"/>
      <c r="P253" s="9" t="s">
        <v>2238</v>
      </c>
      <c r="Q253" s="19">
        <v>60</v>
      </c>
      <c r="R253" s="19"/>
      <c r="S253" s="19"/>
      <c r="T253" s="19"/>
      <c r="U253" s="19"/>
      <c r="V253" s="19"/>
      <c r="W253" s="19"/>
      <c r="X253" s="19"/>
      <c r="Y253" s="19"/>
      <c r="Z253"/>
      <c r="AA253"/>
      <c r="AB253"/>
      <c r="AC253"/>
      <c r="AD253"/>
      <c r="AE253"/>
      <c r="AF253"/>
      <c r="AG253"/>
      <c r="AH253"/>
      <c r="AI253"/>
      <c r="AJ253" s="9" t="s">
        <v>2238</v>
      </c>
      <c r="AK253" s="19"/>
      <c r="AL253" s="19">
        <v>60</v>
      </c>
      <c r="AM253" s="19"/>
      <c r="AN253" s="19"/>
      <c r="AO253" s="19"/>
      <c r="AP253" s="19"/>
      <c r="AQ253" s="19"/>
      <c r="AR253" s="19"/>
      <c r="AS253" s="19"/>
      <c r="AT253" s="19"/>
      <c r="AU253" s="19"/>
      <c r="AV253" s="19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</row>
    <row r="254" spans="2:74" ht="14.25" x14ac:dyDescent="0.2">
      <c r="B254" s="9" t="s">
        <v>2785</v>
      </c>
      <c r="C254" s="19"/>
      <c r="D254" s="19">
        <v>8.0135625093491551</v>
      </c>
      <c r="E254" s="19"/>
      <c r="F254" s="19"/>
      <c r="G254" s="19"/>
      <c r="H254" s="19"/>
      <c r="P254" s="9" t="s">
        <v>2239</v>
      </c>
      <c r="Q254" s="19"/>
      <c r="R254" s="19"/>
      <c r="S254" s="19"/>
      <c r="T254" s="19">
        <v>65.25</v>
      </c>
      <c r="U254" s="19"/>
      <c r="V254" s="19"/>
      <c r="W254" s="19"/>
      <c r="X254" s="19"/>
      <c r="Y254" s="19"/>
      <c r="Z254"/>
      <c r="AA254"/>
      <c r="AB254"/>
      <c r="AC254"/>
      <c r="AD254"/>
      <c r="AE254"/>
      <c r="AF254"/>
      <c r="AG254"/>
      <c r="AH254"/>
      <c r="AI254"/>
      <c r="AJ254" s="9" t="s">
        <v>2239</v>
      </c>
      <c r="AK254" s="19"/>
      <c r="AL254" s="19">
        <v>65.25</v>
      </c>
      <c r="AM254" s="19"/>
      <c r="AN254" s="19"/>
      <c r="AO254" s="19"/>
      <c r="AP254" s="19"/>
      <c r="AQ254" s="19"/>
      <c r="AR254" s="19"/>
      <c r="AS254" s="19"/>
      <c r="AT254" s="19"/>
      <c r="AU254" s="19"/>
      <c r="AV254" s="19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</row>
    <row r="255" spans="2:74" ht="14.25" x14ac:dyDescent="0.2">
      <c r="B255" s="9" t="s">
        <v>2786</v>
      </c>
      <c r="C255" s="19"/>
      <c r="D255" s="19"/>
      <c r="E255" s="19">
        <v>98.336152303032691</v>
      </c>
      <c r="F255" s="19"/>
      <c r="G255" s="19"/>
      <c r="H255" s="19"/>
      <c r="P255" s="9" t="s">
        <v>2240</v>
      </c>
      <c r="Q255" s="19"/>
      <c r="R255" s="19">
        <v>21.369500024931082</v>
      </c>
      <c r="S255" s="19"/>
      <c r="T255" s="19"/>
      <c r="U255" s="19"/>
      <c r="V255" s="19"/>
      <c r="W255" s="19"/>
      <c r="X255" s="19"/>
      <c r="Y255" s="19"/>
      <c r="Z255"/>
      <c r="AA255"/>
      <c r="AB255"/>
      <c r="AC255"/>
      <c r="AD255"/>
      <c r="AE255"/>
      <c r="AF255"/>
      <c r="AG255"/>
      <c r="AH255"/>
      <c r="AI255"/>
      <c r="AJ255" s="9" t="s">
        <v>2240</v>
      </c>
      <c r="AK255" s="19"/>
      <c r="AL255" s="19"/>
      <c r="AM255" s="19"/>
      <c r="AN255" s="19"/>
      <c r="AO255" s="19"/>
      <c r="AP255" s="19"/>
      <c r="AQ255" s="19"/>
      <c r="AR255" s="19"/>
      <c r="AS255" s="19"/>
      <c r="AT255" s="19"/>
      <c r="AU255" s="19"/>
      <c r="AV255" s="19">
        <v>21.369500024931082</v>
      </c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</row>
    <row r="256" spans="2:74" ht="14.25" x14ac:dyDescent="0.2">
      <c r="B256" s="9" t="s">
        <v>2787</v>
      </c>
      <c r="C256" s="19"/>
      <c r="D256" s="19">
        <v>2.6711875031163852</v>
      </c>
      <c r="E256" s="19"/>
      <c r="F256" s="19"/>
      <c r="G256" s="19"/>
      <c r="H256" s="19"/>
      <c r="P256" s="9" t="s">
        <v>2241</v>
      </c>
      <c r="Q256" s="19"/>
      <c r="R256" s="19">
        <v>98.336152303032691</v>
      </c>
      <c r="S256" s="19"/>
      <c r="T256" s="19"/>
      <c r="U256" s="19"/>
      <c r="V256" s="19"/>
      <c r="W256" s="19"/>
      <c r="X256" s="19"/>
      <c r="Y256" s="19"/>
      <c r="Z256"/>
      <c r="AA256"/>
      <c r="AB256"/>
      <c r="AC256"/>
      <c r="AD256"/>
      <c r="AE256"/>
      <c r="AF256"/>
      <c r="AG256"/>
      <c r="AH256"/>
      <c r="AI256"/>
      <c r="AJ256" s="9" t="s">
        <v>2241</v>
      </c>
      <c r="AK256" s="19"/>
      <c r="AL256" s="19"/>
      <c r="AM256" s="19">
        <v>98.336152303032691</v>
      </c>
      <c r="AN256" s="19"/>
      <c r="AO256" s="19"/>
      <c r="AP256" s="19"/>
      <c r="AQ256" s="19"/>
      <c r="AR256" s="19"/>
      <c r="AS256" s="19"/>
      <c r="AT256" s="19"/>
      <c r="AU256" s="19"/>
      <c r="AV256" s="19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</row>
    <row r="257" spans="2:74" ht="14.25" x14ac:dyDescent="0.2">
      <c r="B257" s="9" t="s">
        <v>2788</v>
      </c>
      <c r="C257" s="19"/>
      <c r="D257" s="19"/>
      <c r="E257" s="19"/>
      <c r="F257" s="19">
        <v>96</v>
      </c>
      <c r="G257" s="19"/>
      <c r="H257" s="19"/>
      <c r="P257" s="9" t="s">
        <v>2242</v>
      </c>
      <c r="Q257" s="19"/>
      <c r="R257" s="19"/>
      <c r="S257" s="19"/>
      <c r="T257" s="19"/>
      <c r="U257" s="19"/>
      <c r="V257" s="19"/>
      <c r="W257" s="19"/>
      <c r="X257" s="19">
        <v>15.244793267899293</v>
      </c>
      <c r="Y257" s="19"/>
      <c r="Z257"/>
      <c r="AA257"/>
      <c r="AB257"/>
      <c r="AC257"/>
      <c r="AD257"/>
      <c r="AE257"/>
      <c r="AF257"/>
      <c r="AG257"/>
      <c r="AH257"/>
      <c r="AI257"/>
      <c r="AJ257" s="9" t="s">
        <v>2242</v>
      </c>
      <c r="AK257" s="19"/>
      <c r="AL257" s="19"/>
      <c r="AM257" s="19"/>
      <c r="AN257" s="19"/>
      <c r="AO257" s="19"/>
      <c r="AP257" s="19">
        <v>15.244793267899293</v>
      </c>
      <c r="AQ257" s="19"/>
      <c r="AR257" s="19"/>
      <c r="AS257" s="19"/>
      <c r="AT257" s="19"/>
      <c r="AU257" s="19"/>
      <c r="AV257" s="19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</row>
    <row r="258" spans="2:74" ht="14.25" x14ac:dyDescent="0.2">
      <c r="B258" s="9" t="s">
        <v>2789</v>
      </c>
      <c r="C258" s="19"/>
      <c r="D258" s="19"/>
      <c r="E258" s="19">
        <v>20.514720023933837</v>
      </c>
      <c r="F258" s="19"/>
      <c r="G258" s="19"/>
      <c r="H258" s="19"/>
      <c r="P258" s="9" t="s">
        <v>2243</v>
      </c>
      <c r="Q258" s="19">
        <v>73</v>
      </c>
      <c r="R258" s="19"/>
      <c r="S258" s="19"/>
      <c r="T258" s="19"/>
      <c r="U258" s="19"/>
      <c r="V258" s="19"/>
      <c r="W258" s="19"/>
      <c r="X258" s="19"/>
      <c r="Y258" s="19"/>
      <c r="Z258"/>
      <c r="AA258"/>
      <c r="AB258"/>
      <c r="AC258"/>
      <c r="AD258"/>
      <c r="AE258"/>
      <c r="AF258"/>
      <c r="AG258"/>
      <c r="AH258"/>
      <c r="AI258"/>
      <c r="AJ258" s="9" t="s">
        <v>2243</v>
      </c>
      <c r="AK258" s="19"/>
      <c r="AL258" s="19">
        <v>73</v>
      </c>
      <c r="AM258" s="19"/>
      <c r="AN258" s="19"/>
      <c r="AO258" s="19"/>
      <c r="AP258" s="19"/>
      <c r="AQ258" s="19"/>
      <c r="AR258" s="19"/>
      <c r="AS258" s="19"/>
      <c r="AT258" s="19"/>
      <c r="AU258" s="19"/>
      <c r="AV258" s="19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</row>
    <row r="259" spans="2:74" ht="14.25" x14ac:dyDescent="0.2">
      <c r="B259" s="9" t="s">
        <v>2790</v>
      </c>
      <c r="C259" s="19"/>
      <c r="D259" s="19"/>
      <c r="E259" s="19"/>
      <c r="F259" s="19">
        <v>19.055991584874118</v>
      </c>
      <c r="G259" s="19"/>
      <c r="H259" s="19"/>
      <c r="P259" s="9" t="s">
        <v>2244</v>
      </c>
      <c r="Q259" s="19">
        <v>50</v>
      </c>
      <c r="R259" s="19"/>
      <c r="S259" s="19"/>
      <c r="T259" s="19"/>
      <c r="U259" s="19"/>
      <c r="V259" s="19"/>
      <c r="W259" s="19"/>
      <c r="X259" s="19"/>
      <c r="Y259" s="19"/>
      <c r="Z259"/>
      <c r="AA259"/>
      <c r="AB259"/>
      <c r="AC259"/>
      <c r="AD259"/>
      <c r="AE259"/>
      <c r="AF259"/>
      <c r="AG259"/>
      <c r="AH259"/>
      <c r="AI259"/>
      <c r="AJ259" s="9" t="s">
        <v>2244</v>
      </c>
      <c r="AK259" s="19"/>
      <c r="AL259" s="19">
        <v>50</v>
      </c>
      <c r="AM259" s="19"/>
      <c r="AN259" s="19"/>
      <c r="AO259" s="19"/>
      <c r="AP259" s="19"/>
      <c r="AQ259" s="19"/>
      <c r="AR259" s="19"/>
      <c r="AS259" s="19"/>
      <c r="AT259" s="19"/>
      <c r="AU259" s="19"/>
      <c r="AV259" s="1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</row>
    <row r="260" spans="2:74" ht="14.25" x14ac:dyDescent="0.2">
      <c r="B260" s="9" t="s">
        <v>2791</v>
      </c>
      <c r="C260" s="19"/>
      <c r="D260" s="19"/>
      <c r="E260" s="19"/>
      <c r="F260" s="19">
        <v>66.29412766617132</v>
      </c>
      <c r="G260" s="19"/>
      <c r="H260" s="19"/>
      <c r="P260" s="9" t="s">
        <v>2245</v>
      </c>
      <c r="Q260" s="19"/>
      <c r="R260" s="19"/>
      <c r="S260" s="19"/>
      <c r="T260" s="19">
        <v>79</v>
      </c>
      <c r="U260" s="19"/>
      <c r="V260" s="19"/>
      <c r="W260" s="19"/>
      <c r="X260" s="19"/>
      <c r="Y260" s="19"/>
      <c r="Z260"/>
      <c r="AA260"/>
      <c r="AB260"/>
      <c r="AC260"/>
      <c r="AD260"/>
      <c r="AE260"/>
      <c r="AF260"/>
      <c r="AG260"/>
      <c r="AH260"/>
      <c r="AI260"/>
      <c r="AJ260" s="9" t="s">
        <v>2245</v>
      </c>
      <c r="AK260" s="19"/>
      <c r="AL260" s="19">
        <v>79</v>
      </c>
      <c r="AM260" s="19"/>
      <c r="AN260" s="19"/>
      <c r="AO260" s="19"/>
      <c r="AP260" s="19"/>
      <c r="AQ260" s="19"/>
      <c r="AR260" s="19"/>
      <c r="AS260" s="19"/>
      <c r="AT260" s="19"/>
      <c r="AU260" s="19"/>
      <c r="AV260" s="19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</row>
    <row r="261" spans="2:74" ht="14.25" x14ac:dyDescent="0.2">
      <c r="B261" s="9" t="s">
        <v>2792</v>
      </c>
      <c r="C261" s="19"/>
      <c r="D261" s="19"/>
      <c r="E261" s="19"/>
      <c r="F261" s="19">
        <v>6.7135845911658478</v>
      </c>
      <c r="G261" s="19"/>
      <c r="H261" s="19"/>
      <c r="P261" s="9" t="s">
        <v>2246</v>
      </c>
      <c r="Q261" s="19"/>
      <c r="R261" s="19">
        <v>90</v>
      </c>
      <c r="S261" s="19"/>
      <c r="T261" s="19"/>
      <c r="U261" s="19"/>
      <c r="V261" s="19"/>
      <c r="W261" s="19"/>
      <c r="X261" s="19"/>
      <c r="Y261" s="19"/>
      <c r="Z261"/>
      <c r="AA261"/>
      <c r="AB261"/>
      <c r="AC261"/>
      <c r="AD261"/>
      <c r="AE261"/>
      <c r="AF261"/>
      <c r="AG261"/>
      <c r="AH261"/>
      <c r="AI261"/>
      <c r="AJ261" s="9" t="s">
        <v>2246</v>
      </c>
      <c r="AK261" s="19"/>
      <c r="AL261" s="19">
        <v>90</v>
      </c>
      <c r="AM261" s="19"/>
      <c r="AN261" s="19"/>
      <c r="AO261" s="19"/>
      <c r="AP261" s="19"/>
      <c r="AQ261" s="19"/>
      <c r="AR261" s="19"/>
      <c r="AS261" s="19"/>
      <c r="AT261" s="19"/>
      <c r="AU261" s="19"/>
      <c r="AV261" s="19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</row>
    <row r="262" spans="2:74" ht="14.25" x14ac:dyDescent="0.2">
      <c r="B262" s="9" t="s">
        <v>2793</v>
      </c>
      <c r="C262" s="19"/>
      <c r="D262" s="19"/>
      <c r="E262" s="19"/>
      <c r="F262" s="19"/>
      <c r="G262" s="19">
        <v>45.709169889951241</v>
      </c>
      <c r="H262" s="19"/>
      <c r="P262" s="9" t="s">
        <v>2247</v>
      </c>
      <c r="Q262" s="19"/>
      <c r="R262" s="19">
        <v>70</v>
      </c>
      <c r="S262" s="19"/>
      <c r="T262" s="19"/>
      <c r="U262" s="19"/>
      <c r="V262" s="19"/>
      <c r="W262" s="19"/>
      <c r="X262" s="19"/>
      <c r="Y262" s="19"/>
      <c r="Z262"/>
      <c r="AA262"/>
      <c r="AB262"/>
      <c r="AC262"/>
      <c r="AD262"/>
      <c r="AE262"/>
      <c r="AF262"/>
      <c r="AG262"/>
      <c r="AH262"/>
      <c r="AI262"/>
      <c r="AJ262" s="9" t="s">
        <v>2247</v>
      </c>
      <c r="AK262" s="19"/>
      <c r="AL262" s="19">
        <v>70</v>
      </c>
      <c r="AM262" s="19"/>
      <c r="AN262" s="19"/>
      <c r="AO262" s="19"/>
      <c r="AP262" s="19"/>
      <c r="AQ262" s="19"/>
      <c r="AR262" s="19"/>
      <c r="AS262" s="19"/>
      <c r="AT262" s="19"/>
      <c r="AU262" s="19"/>
      <c r="AV262" s="19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</row>
    <row r="263" spans="2:74" ht="14.25" x14ac:dyDescent="0.2">
      <c r="B263" s="9" t="s">
        <v>2794</v>
      </c>
      <c r="C263" s="19"/>
      <c r="D263" s="19"/>
      <c r="E263" s="19"/>
      <c r="F263" s="19">
        <v>48.5</v>
      </c>
      <c r="G263" s="19"/>
      <c r="H263" s="19"/>
      <c r="P263" s="9" t="s">
        <v>2248</v>
      </c>
      <c r="Q263" s="19"/>
      <c r="R263" s="19">
        <v>63.918498996971245</v>
      </c>
      <c r="S263" s="19"/>
      <c r="T263" s="19"/>
      <c r="U263" s="19"/>
      <c r="V263" s="19"/>
      <c r="W263" s="19"/>
      <c r="X263" s="19"/>
      <c r="Y263" s="19"/>
      <c r="Z263"/>
      <c r="AA263"/>
      <c r="AB263"/>
      <c r="AC263"/>
      <c r="AD263"/>
      <c r="AE263"/>
      <c r="AF263"/>
      <c r="AG263"/>
      <c r="AH263"/>
      <c r="AI263"/>
      <c r="AJ263" s="9" t="s">
        <v>2248</v>
      </c>
      <c r="AK263" s="19"/>
      <c r="AL263" s="19"/>
      <c r="AM263" s="19">
        <v>63.918498996971245</v>
      </c>
      <c r="AN263" s="19"/>
      <c r="AO263" s="19"/>
      <c r="AP263" s="19"/>
      <c r="AQ263" s="19"/>
      <c r="AR263" s="19"/>
      <c r="AS263" s="19"/>
      <c r="AT263" s="19"/>
      <c r="AU263" s="19"/>
      <c r="AV263" s="19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</row>
    <row r="264" spans="2:74" ht="14.25" x14ac:dyDescent="0.2">
      <c r="B264" s="9" t="s">
        <v>2795</v>
      </c>
      <c r="C264" s="19"/>
      <c r="D264" s="19"/>
      <c r="E264" s="19">
        <v>10.684750012465541</v>
      </c>
      <c r="F264" s="19"/>
      <c r="G264" s="19"/>
      <c r="H264" s="19"/>
      <c r="P264" s="9" t="s">
        <v>2249</v>
      </c>
      <c r="Q264" s="19">
        <v>80</v>
      </c>
      <c r="R264" s="19"/>
      <c r="S264" s="19"/>
      <c r="T264" s="19"/>
      <c r="U264" s="19"/>
      <c r="V264" s="19"/>
      <c r="W264" s="19"/>
      <c r="X264" s="19"/>
      <c r="Y264" s="19"/>
      <c r="Z264"/>
      <c r="AA264"/>
      <c r="AB264"/>
      <c r="AC264"/>
      <c r="AD264"/>
      <c r="AE264"/>
      <c r="AF264"/>
      <c r="AG264"/>
      <c r="AH264"/>
      <c r="AI264"/>
      <c r="AJ264" s="9" t="s">
        <v>2249</v>
      </c>
      <c r="AK264" s="19"/>
      <c r="AL264" s="19">
        <v>80</v>
      </c>
      <c r="AM264" s="19"/>
      <c r="AN264" s="19"/>
      <c r="AO264" s="19"/>
      <c r="AP264" s="19"/>
      <c r="AQ264" s="19"/>
      <c r="AR264" s="19"/>
      <c r="AS264" s="19"/>
      <c r="AT264" s="19"/>
      <c r="AU264" s="19"/>
      <c r="AV264" s="19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</row>
    <row r="265" spans="2:74" ht="14.25" x14ac:dyDescent="0.2">
      <c r="B265" s="9" t="s">
        <v>2796</v>
      </c>
      <c r="C265" s="19"/>
      <c r="D265" s="19"/>
      <c r="E265" s="19"/>
      <c r="F265" s="19">
        <v>33.9</v>
      </c>
      <c r="G265" s="19"/>
      <c r="H265" s="19"/>
      <c r="P265" s="9" t="s">
        <v>2250</v>
      </c>
      <c r="Q265" s="19"/>
      <c r="R265" s="19">
        <v>140</v>
      </c>
      <c r="S265" s="19"/>
      <c r="T265" s="19"/>
      <c r="U265" s="19"/>
      <c r="V265" s="19"/>
      <c r="W265" s="19"/>
      <c r="X265" s="19"/>
      <c r="Y265" s="19"/>
      <c r="Z265"/>
      <c r="AA265"/>
      <c r="AB265"/>
      <c r="AC265"/>
      <c r="AD265"/>
      <c r="AE265"/>
      <c r="AF265"/>
      <c r="AG265"/>
      <c r="AH265"/>
      <c r="AI265"/>
      <c r="AJ265" s="9" t="s">
        <v>2250</v>
      </c>
      <c r="AK265" s="19"/>
      <c r="AL265" s="19">
        <v>140</v>
      </c>
      <c r="AM265" s="19"/>
      <c r="AN265" s="19"/>
      <c r="AO265" s="19"/>
      <c r="AP265" s="19"/>
      <c r="AQ265" s="19"/>
      <c r="AR265" s="19"/>
      <c r="AS265" s="19"/>
      <c r="AT265" s="19"/>
      <c r="AU265" s="19"/>
      <c r="AV265" s="19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</row>
    <row r="266" spans="2:74" ht="14.25" x14ac:dyDescent="0.2">
      <c r="B266" s="9" t="s">
        <v>2797</v>
      </c>
      <c r="C266" s="19"/>
      <c r="D266" s="19"/>
      <c r="E266" s="19"/>
      <c r="F266" s="19"/>
      <c r="G266" s="19"/>
      <c r="H266" s="19">
        <v>109.72960187662002</v>
      </c>
      <c r="P266" s="9" t="s">
        <v>2251</v>
      </c>
      <c r="Q266" s="19"/>
      <c r="R266" s="19"/>
      <c r="S266" s="19"/>
      <c r="T266" s="19"/>
      <c r="U266" s="19">
        <v>96</v>
      </c>
      <c r="V266" s="19"/>
      <c r="W266" s="19"/>
      <c r="X266" s="19"/>
      <c r="Y266" s="19"/>
      <c r="Z266"/>
      <c r="AA266"/>
      <c r="AB266"/>
      <c r="AC266"/>
      <c r="AD266"/>
      <c r="AE266"/>
      <c r="AF266"/>
      <c r="AG266"/>
      <c r="AH266"/>
      <c r="AI266"/>
      <c r="AJ266" s="9" t="s">
        <v>2251</v>
      </c>
      <c r="AK266" s="19"/>
      <c r="AL266" s="19"/>
      <c r="AM266" s="19"/>
      <c r="AN266" s="19"/>
      <c r="AO266" s="19">
        <v>96</v>
      </c>
      <c r="AP266" s="19"/>
      <c r="AQ266" s="19"/>
      <c r="AR266" s="19"/>
      <c r="AS266" s="19"/>
      <c r="AT266" s="19"/>
      <c r="AU266" s="19"/>
      <c r="AV266" s="19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</row>
    <row r="267" spans="2:74" ht="14.25" x14ac:dyDescent="0.2">
      <c r="B267" s="9" t="s">
        <v>2798</v>
      </c>
      <c r="C267" s="19"/>
      <c r="D267" s="19">
        <v>15.136729184326184</v>
      </c>
      <c r="E267" s="19"/>
      <c r="F267" s="19"/>
      <c r="G267" s="19"/>
      <c r="H267" s="19"/>
      <c r="P267" s="9" t="s">
        <v>2252</v>
      </c>
      <c r="Q267" s="19"/>
      <c r="R267" s="19">
        <v>20</v>
      </c>
      <c r="S267" s="19"/>
      <c r="T267" s="19"/>
      <c r="U267" s="19"/>
      <c r="V267" s="19"/>
      <c r="W267" s="19"/>
      <c r="X267" s="19"/>
      <c r="Y267" s="19"/>
      <c r="Z267"/>
      <c r="AA267"/>
      <c r="AB267"/>
      <c r="AC267"/>
      <c r="AD267"/>
      <c r="AE267"/>
      <c r="AF267"/>
      <c r="AG267"/>
      <c r="AH267"/>
      <c r="AI267"/>
      <c r="AJ267" s="9" t="s">
        <v>2252</v>
      </c>
      <c r="AK267" s="19"/>
      <c r="AL267" s="19"/>
      <c r="AM267" s="19"/>
      <c r="AN267" s="19"/>
      <c r="AO267" s="19"/>
      <c r="AP267" s="19"/>
      <c r="AQ267" s="19"/>
      <c r="AR267" s="19"/>
      <c r="AS267" s="19"/>
      <c r="AT267" s="19"/>
      <c r="AU267" s="19"/>
      <c r="AV267" s="19">
        <v>20</v>
      </c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</row>
    <row r="268" spans="2:74" ht="14.25" x14ac:dyDescent="0.2">
      <c r="B268" s="9" t="s">
        <v>2799</v>
      </c>
      <c r="C268" s="19"/>
      <c r="D268" s="19"/>
      <c r="E268" s="19"/>
      <c r="F268" s="19"/>
      <c r="G268" s="19">
        <v>85</v>
      </c>
      <c r="H268" s="19"/>
      <c r="P268" s="9" t="s">
        <v>2253</v>
      </c>
      <c r="Q268" s="19">
        <v>47.7</v>
      </c>
      <c r="R268" s="19"/>
      <c r="S268" s="19"/>
      <c r="T268" s="19"/>
      <c r="U268" s="19"/>
      <c r="V268" s="19"/>
      <c r="W268" s="19"/>
      <c r="X268" s="19"/>
      <c r="Y268" s="19"/>
      <c r="Z268"/>
      <c r="AA268"/>
      <c r="AB268"/>
      <c r="AC268"/>
      <c r="AD268"/>
      <c r="AE268"/>
      <c r="AF268"/>
      <c r="AG268"/>
      <c r="AH268"/>
      <c r="AI268"/>
      <c r="AJ268" s="9" t="s">
        <v>2253</v>
      </c>
      <c r="AK268" s="19"/>
      <c r="AL268" s="19">
        <v>47.7</v>
      </c>
      <c r="AM268" s="19"/>
      <c r="AN268" s="19"/>
      <c r="AO268" s="19"/>
      <c r="AP268" s="19"/>
      <c r="AQ268" s="19"/>
      <c r="AR268" s="19"/>
      <c r="AS268" s="19"/>
      <c r="AT268" s="19"/>
      <c r="AU268" s="19"/>
      <c r="AV268" s="19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</row>
    <row r="269" spans="2:74" ht="14.25" x14ac:dyDescent="0.2">
      <c r="B269" s="9" t="s">
        <v>2800</v>
      </c>
      <c r="C269" s="19"/>
      <c r="D269" s="19"/>
      <c r="E269" s="19">
        <v>8.0135625093491551</v>
      </c>
      <c r="F269" s="19"/>
      <c r="G269" s="19"/>
      <c r="H269" s="19"/>
      <c r="P269" s="9" t="s">
        <v>2254</v>
      </c>
      <c r="Q269" s="19"/>
      <c r="R269" s="19">
        <v>25</v>
      </c>
      <c r="S269" s="19"/>
      <c r="T269" s="19"/>
      <c r="U269" s="19"/>
      <c r="V269" s="19"/>
      <c r="W269" s="19"/>
      <c r="X269" s="19"/>
      <c r="Y269" s="19"/>
      <c r="Z269"/>
      <c r="AA269"/>
      <c r="AB269"/>
      <c r="AC269"/>
      <c r="AD269"/>
      <c r="AE269"/>
      <c r="AF269"/>
      <c r="AG269"/>
      <c r="AH269"/>
      <c r="AI269"/>
      <c r="AJ269" s="9" t="s">
        <v>2254</v>
      </c>
      <c r="AK269" s="19"/>
      <c r="AL269" s="19"/>
      <c r="AM269" s="19"/>
      <c r="AN269" s="19"/>
      <c r="AO269" s="19"/>
      <c r="AP269" s="19"/>
      <c r="AQ269" s="19"/>
      <c r="AR269" s="19"/>
      <c r="AS269" s="19"/>
      <c r="AT269" s="19"/>
      <c r="AU269" s="19"/>
      <c r="AV269" s="19">
        <v>25</v>
      </c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</row>
    <row r="270" spans="2:74" ht="14.25" x14ac:dyDescent="0.2">
      <c r="B270" s="9" t="s">
        <v>2801</v>
      </c>
      <c r="C270" s="19"/>
      <c r="D270" s="19"/>
      <c r="E270" s="19"/>
      <c r="F270" s="19"/>
      <c r="G270" s="19"/>
      <c r="H270" s="19">
        <v>48</v>
      </c>
      <c r="P270" s="9" t="s">
        <v>2255</v>
      </c>
      <c r="Q270" s="19">
        <v>52.5</v>
      </c>
      <c r="R270" s="19"/>
      <c r="S270" s="19"/>
      <c r="T270" s="19"/>
      <c r="U270" s="19"/>
      <c r="V270" s="19"/>
      <c r="W270" s="19"/>
      <c r="X270" s="19"/>
      <c r="Y270" s="19"/>
      <c r="Z270"/>
      <c r="AA270"/>
      <c r="AB270"/>
      <c r="AC270"/>
      <c r="AD270"/>
      <c r="AE270"/>
      <c r="AF270"/>
      <c r="AG270"/>
      <c r="AH270"/>
      <c r="AI270"/>
      <c r="AJ270" s="9" t="s">
        <v>2255</v>
      </c>
      <c r="AK270" s="19"/>
      <c r="AL270" s="19">
        <v>52.5</v>
      </c>
      <c r="AM270" s="19"/>
      <c r="AN270" s="19"/>
      <c r="AO270" s="19"/>
      <c r="AP270" s="19"/>
      <c r="AQ270" s="19"/>
      <c r="AR270" s="19"/>
      <c r="AS270" s="19"/>
      <c r="AT270" s="19"/>
      <c r="AU270" s="19"/>
      <c r="AV270" s="19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</row>
    <row r="271" spans="2:74" ht="14.25" x14ac:dyDescent="0.2">
      <c r="B271" s="9" t="s">
        <v>2802</v>
      </c>
      <c r="C271" s="19"/>
      <c r="D271" s="19">
        <v>3.0273458368652362</v>
      </c>
      <c r="E271" s="19"/>
      <c r="F271" s="19"/>
      <c r="G271" s="19"/>
      <c r="H271" s="19"/>
      <c r="P271" s="9" t="s">
        <v>2256</v>
      </c>
      <c r="Q271" s="19">
        <v>40</v>
      </c>
      <c r="R271" s="19"/>
      <c r="S271" s="19"/>
      <c r="T271" s="19"/>
      <c r="U271" s="19"/>
      <c r="V271" s="19"/>
      <c r="W271" s="19"/>
      <c r="X271" s="19"/>
      <c r="Y271" s="19"/>
      <c r="Z271"/>
      <c r="AA271"/>
      <c r="AB271"/>
      <c r="AC271"/>
      <c r="AD271"/>
      <c r="AE271"/>
      <c r="AF271"/>
      <c r="AG271"/>
      <c r="AH271"/>
      <c r="AI271"/>
      <c r="AJ271" s="9" t="s">
        <v>2256</v>
      </c>
      <c r="AK271" s="19"/>
      <c r="AL271" s="19">
        <v>40</v>
      </c>
      <c r="AM271" s="19"/>
      <c r="AN271" s="19"/>
      <c r="AO271" s="19"/>
      <c r="AP271" s="19"/>
      <c r="AQ271" s="19"/>
      <c r="AR271" s="19"/>
      <c r="AS271" s="19"/>
      <c r="AT271" s="19"/>
      <c r="AU271" s="19"/>
      <c r="AV271" s="19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</row>
    <row r="272" spans="2:74" ht="14.25" x14ac:dyDescent="0.2">
      <c r="B272" s="9" t="s">
        <v>2803</v>
      </c>
      <c r="C272" s="19"/>
      <c r="D272" s="19"/>
      <c r="E272" s="19">
        <v>13.1</v>
      </c>
      <c r="F272" s="19"/>
      <c r="G272" s="19"/>
      <c r="H272" s="19"/>
      <c r="P272" s="9" t="s">
        <v>2257</v>
      </c>
      <c r="Q272" s="19">
        <v>31</v>
      </c>
      <c r="R272" s="19"/>
      <c r="S272" s="19"/>
      <c r="T272" s="19"/>
      <c r="U272" s="19"/>
      <c r="V272" s="19"/>
      <c r="W272" s="19"/>
      <c r="X272" s="19"/>
      <c r="Y272" s="19"/>
      <c r="Z272"/>
      <c r="AA272"/>
      <c r="AB272"/>
      <c r="AC272"/>
      <c r="AD272"/>
      <c r="AE272"/>
      <c r="AF272"/>
      <c r="AG272"/>
      <c r="AH272"/>
      <c r="AI272"/>
      <c r="AJ272" s="9" t="s">
        <v>2257</v>
      </c>
      <c r="AK272" s="19"/>
      <c r="AL272" s="19">
        <v>31</v>
      </c>
      <c r="AM272" s="19"/>
      <c r="AN272" s="19"/>
      <c r="AO272" s="19"/>
      <c r="AP272" s="19"/>
      <c r="AQ272" s="19"/>
      <c r="AR272" s="19"/>
      <c r="AS272" s="19"/>
      <c r="AT272" s="19"/>
      <c r="AU272" s="19"/>
      <c r="AV272" s="19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</row>
    <row r="273" spans="2:74" ht="14.25" x14ac:dyDescent="0.2">
      <c r="B273" s="9" t="s">
        <v>2804</v>
      </c>
      <c r="C273" s="19"/>
      <c r="D273" s="19"/>
      <c r="E273" s="19"/>
      <c r="F273" s="19"/>
      <c r="G273" s="19">
        <v>60</v>
      </c>
      <c r="H273" s="19"/>
      <c r="P273" s="9" t="s">
        <v>2258</v>
      </c>
      <c r="Q273" s="19"/>
      <c r="R273" s="19"/>
      <c r="S273" s="19"/>
      <c r="T273" s="19"/>
      <c r="U273" s="19">
        <v>83.033071372504523</v>
      </c>
      <c r="V273" s="19"/>
      <c r="W273" s="19"/>
      <c r="X273" s="19"/>
      <c r="Y273" s="19"/>
      <c r="Z273"/>
      <c r="AA273"/>
      <c r="AB273"/>
      <c r="AC273"/>
      <c r="AD273"/>
      <c r="AE273"/>
      <c r="AF273"/>
      <c r="AG273"/>
      <c r="AH273"/>
      <c r="AI273"/>
      <c r="AJ273" s="9" t="s">
        <v>2258</v>
      </c>
      <c r="AK273" s="19"/>
      <c r="AL273" s="19"/>
      <c r="AM273" s="19"/>
      <c r="AN273" s="19">
        <v>83.033071372504523</v>
      </c>
      <c r="AO273" s="19"/>
      <c r="AP273" s="19"/>
      <c r="AQ273" s="19"/>
      <c r="AR273" s="19"/>
      <c r="AS273" s="19"/>
      <c r="AT273" s="19"/>
      <c r="AU273" s="19"/>
      <c r="AV273" s="19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</row>
    <row r="274" spans="2:74" ht="14.25" x14ac:dyDescent="0.2">
      <c r="B274" s="9" t="s">
        <v>2805</v>
      </c>
      <c r="C274" s="19"/>
      <c r="D274" s="19"/>
      <c r="E274" s="19">
        <v>24</v>
      </c>
      <c r="F274" s="19"/>
      <c r="G274" s="19"/>
      <c r="H274" s="19"/>
      <c r="P274" s="9" t="s">
        <v>2259</v>
      </c>
      <c r="Q274" s="19"/>
      <c r="R274" s="19">
        <v>130</v>
      </c>
      <c r="S274" s="19"/>
      <c r="T274" s="19"/>
      <c r="U274" s="19"/>
      <c r="V274" s="19"/>
      <c r="W274" s="19"/>
      <c r="X274" s="19"/>
      <c r="Y274" s="19"/>
      <c r="Z274"/>
      <c r="AA274"/>
      <c r="AB274"/>
      <c r="AC274"/>
      <c r="AD274"/>
      <c r="AE274"/>
      <c r="AF274"/>
      <c r="AG274"/>
      <c r="AH274"/>
      <c r="AI274"/>
      <c r="AJ274" s="9" t="s">
        <v>2259</v>
      </c>
      <c r="AK274" s="19"/>
      <c r="AL274" s="19">
        <v>130</v>
      </c>
      <c r="AM274" s="19"/>
      <c r="AN274" s="19"/>
      <c r="AO274" s="19"/>
      <c r="AP274" s="19"/>
      <c r="AQ274" s="19"/>
      <c r="AR274" s="19"/>
      <c r="AS274" s="19"/>
      <c r="AT274" s="19"/>
      <c r="AU274" s="19"/>
      <c r="AV274" s="19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</row>
    <row r="275" spans="2:74" ht="14.25" x14ac:dyDescent="0.2">
      <c r="B275" s="9" t="s">
        <v>2806</v>
      </c>
      <c r="C275" s="19"/>
      <c r="D275" s="19">
        <v>4.2739000049862161</v>
      </c>
      <c r="E275" s="19"/>
      <c r="F275" s="19"/>
      <c r="G275" s="19"/>
      <c r="H275" s="19"/>
      <c r="P275" s="9" t="s">
        <v>2260</v>
      </c>
      <c r="Q275" s="19">
        <v>8.3697208430980066</v>
      </c>
      <c r="R275" s="19"/>
      <c r="S275" s="19"/>
      <c r="T275" s="19"/>
      <c r="U275" s="19"/>
      <c r="V275" s="19"/>
      <c r="W275" s="19"/>
      <c r="X275" s="19"/>
      <c r="Y275" s="19"/>
      <c r="Z275"/>
      <c r="AA275"/>
      <c r="AB275"/>
      <c r="AC275"/>
      <c r="AD275"/>
      <c r="AE275"/>
      <c r="AF275"/>
      <c r="AG275"/>
      <c r="AH275"/>
      <c r="AI275"/>
      <c r="AJ275" s="9" t="s">
        <v>2260</v>
      </c>
      <c r="AK275" s="19"/>
      <c r="AL275" s="19"/>
      <c r="AM275" s="19"/>
      <c r="AN275" s="19"/>
      <c r="AO275" s="19"/>
      <c r="AP275" s="19"/>
      <c r="AQ275" s="19"/>
      <c r="AR275" s="19"/>
      <c r="AS275" s="19"/>
      <c r="AT275" s="19"/>
      <c r="AU275" s="19"/>
      <c r="AV275" s="19">
        <v>8.3697208430980066</v>
      </c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</row>
    <row r="276" spans="2:74" ht="14.25" x14ac:dyDescent="0.2">
      <c r="B276" s="9" t="s">
        <v>2807</v>
      </c>
      <c r="C276" s="19"/>
      <c r="D276" s="19"/>
      <c r="E276" s="19">
        <v>11.575145846837669</v>
      </c>
      <c r="F276" s="19"/>
      <c r="G276" s="19"/>
      <c r="H276" s="19"/>
      <c r="P276" s="9" t="s">
        <v>2261</v>
      </c>
      <c r="Q276" s="19">
        <v>51</v>
      </c>
      <c r="R276" s="19"/>
      <c r="S276" s="19"/>
      <c r="T276" s="19"/>
      <c r="U276" s="19"/>
      <c r="V276" s="19"/>
      <c r="W276" s="19"/>
      <c r="X276" s="19"/>
      <c r="Y276" s="19"/>
      <c r="Z276"/>
      <c r="AA276"/>
      <c r="AB276"/>
      <c r="AC276"/>
      <c r="AD276"/>
      <c r="AE276"/>
      <c r="AF276"/>
      <c r="AG276"/>
      <c r="AH276"/>
      <c r="AI276"/>
      <c r="AJ276" s="9" t="s">
        <v>2261</v>
      </c>
      <c r="AK276" s="19"/>
      <c r="AL276" s="19">
        <v>51</v>
      </c>
      <c r="AM276" s="19"/>
      <c r="AN276" s="19"/>
      <c r="AO276" s="19"/>
      <c r="AP276" s="19"/>
      <c r="AQ276" s="19"/>
      <c r="AR276" s="19"/>
      <c r="AS276" s="19"/>
      <c r="AT276" s="19"/>
      <c r="AU276" s="19"/>
      <c r="AV276" s="19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</row>
    <row r="277" spans="2:74" ht="14.25" x14ac:dyDescent="0.2">
      <c r="B277" s="9" t="s">
        <v>2808</v>
      </c>
      <c r="C277" s="19"/>
      <c r="D277" s="19"/>
      <c r="E277" s="19"/>
      <c r="F277" s="19"/>
      <c r="G277" s="19">
        <v>95</v>
      </c>
      <c r="H277" s="19"/>
      <c r="P277" s="9" t="s">
        <v>2262</v>
      </c>
      <c r="Q277" s="19">
        <v>94.570696324037058</v>
      </c>
      <c r="R277" s="19"/>
      <c r="S277" s="19"/>
      <c r="T277" s="19"/>
      <c r="U277" s="19"/>
      <c r="V277" s="19"/>
      <c r="W277" s="19"/>
      <c r="X277" s="19"/>
      <c r="Y277" s="19"/>
      <c r="Z277"/>
      <c r="AA277"/>
      <c r="AB277"/>
      <c r="AC277"/>
      <c r="AD277"/>
      <c r="AE277"/>
      <c r="AF277"/>
      <c r="AG277"/>
      <c r="AH277"/>
      <c r="AI277"/>
      <c r="AJ277" s="9" t="s">
        <v>2262</v>
      </c>
      <c r="AK277" s="19"/>
      <c r="AL277" s="19"/>
      <c r="AM277" s="19"/>
      <c r="AN277" s="19">
        <v>94.570696324037058</v>
      </c>
      <c r="AO277" s="19"/>
      <c r="AP277" s="19"/>
      <c r="AQ277" s="19"/>
      <c r="AR277" s="19"/>
      <c r="AS277" s="19"/>
      <c r="AT277" s="19"/>
      <c r="AU277" s="19"/>
      <c r="AV277" s="19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</row>
    <row r="278" spans="2:74" ht="14.25" x14ac:dyDescent="0.2">
      <c r="B278" s="9" t="s">
        <v>2809</v>
      </c>
      <c r="C278" s="19">
        <v>9.1888850107203659</v>
      </c>
      <c r="D278" s="19"/>
      <c r="E278" s="19"/>
      <c r="F278" s="19"/>
      <c r="G278" s="19"/>
      <c r="H278" s="19"/>
      <c r="P278" s="9" t="s">
        <v>2263</v>
      </c>
      <c r="Q278" s="19"/>
      <c r="R278" s="19">
        <v>34.191200039889729</v>
      </c>
      <c r="S278" s="19"/>
      <c r="T278" s="19"/>
      <c r="U278" s="19"/>
      <c r="V278" s="19"/>
      <c r="W278" s="19"/>
      <c r="X278" s="19"/>
      <c r="Y278" s="19"/>
      <c r="Z278"/>
      <c r="AA278"/>
      <c r="AB278"/>
      <c r="AC278"/>
      <c r="AD278"/>
      <c r="AE278"/>
      <c r="AF278"/>
      <c r="AG278"/>
      <c r="AH278"/>
      <c r="AI278"/>
      <c r="AJ278" s="9" t="s">
        <v>2263</v>
      </c>
      <c r="AK278" s="19"/>
      <c r="AL278" s="19"/>
      <c r="AM278" s="19"/>
      <c r="AN278" s="19"/>
      <c r="AO278" s="19"/>
      <c r="AP278" s="19"/>
      <c r="AQ278" s="19"/>
      <c r="AR278" s="19"/>
      <c r="AS278" s="19"/>
      <c r="AT278" s="19"/>
      <c r="AU278" s="19"/>
      <c r="AV278" s="19">
        <v>34.191200039889729</v>
      </c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</row>
    <row r="279" spans="2:74" ht="14.25" x14ac:dyDescent="0.2">
      <c r="B279" s="9" t="s">
        <v>2810</v>
      </c>
      <c r="C279" s="19"/>
      <c r="D279" s="19">
        <v>8.9751900104710547</v>
      </c>
      <c r="E279" s="19"/>
      <c r="F279" s="19"/>
      <c r="G279" s="19"/>
      <c r="H279" s="19"/>
      <c r="P279" s="9" t="s">
        <v>2264</v>
      </c>
      <c r="Q279" s="19">
        <v>44.132991617883953</v>
      </c>
      <c r="R279" s="19"/>
      <c r="S279" s="19"/>
      <c r="T279" s="19"/>
      <c r="U279" s="19"/>
      <c r="V279" s="19"/>
      <c r="W279" s="19"/>
      <c r="X279" s="19"/>
      <c r="Y279" s="19"/>
      <c r="Z279"/>
      <c r="AA279"/>
      <c r="AB279"/>
      <c r="AC279"/>
      <c r="AD279"/>
      <c r="AE279"/>
      <c r="AF279"/>
      <c r="AG279"/>
      <c r="AH279"/>
      <c r="AI279"/>
      <c r="AJ279" s="9" t="s">
        <v>2264</v>
      </c>
      <c r="AK279" s="19"/>
      <c r="AL279" s="19"/>
      <c r="AM279" s="19"/>
      <c r="AN279" s="19">
        <v>44.132991617883953</v>
      </c>
      <c r="AO279" s="19"/>
      <c r="AP279" s="19"/>
      <c r="AQ279" s="19"/>
      <c r="AR279" s="19"/>
      <c r="AS279" s="19"/>
      <c r="AT279" s="19"/>
      <c r="AU279" s="19"/>
      <c r="AV279" s="1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</row>
    <row r="280" spans="2:74" ht="14.25" x14ac:dyDescent="0.2">
      <c r="B280" s="9" t="s">
        <v>2811</v>
      </c>
      <c r="C280" s="19">
        <v>2.5643400029917296</v>
      </c>
      <c r="D280" s="19"/>
      <c r="E280" s="19"/>
      <c r="F280" s="19"/>
      <c r="G280" s="19"/>
      <c r="H280" s="19"/>
      <c r="P280" s="9" t="s">
        <v>2265</v>
      </c>
      <c r="Q280" s="19"/>
      <c r="R280" s="19"/>
      <c r="S280" s="19"/>
      <c r="T280" s="19"/>
      <c r="U280" s="19"/>
      <c r="V280" s="19"/>
      <c r="W280" s="19"/>
      <c r="X280" s="19">
        <v>73</v>
      </c>
      <c r="Y280" s="19"/>
      <c r="Z280"/>
      <c r="AA280"/>
      <c r="AB280"/>
      <c r="AC280"/>
      <c r="AD280"/>
      <c r="AE280"/>
      <c r="AF280"/>
      <c r="AG280"/>
      <c r="AH280"/>
      <c r="AI280"/>
      <c r="AJ280" s="9" t="s">
        <v>2265</v>
      </c>
      <c r="AK280" s="19"/>
      <c r="AL280" s="19">
        <v>73</v>
      </c>
      <c r="AM280" s="19"/>
      <c r="AN280" s="19"/>
      <c r="AO280" s="19"/>
      <c r="AP280" s="19"/>
      <c r="AQ280" s="19"/>
      <c r="AR280" s="19"/>
      <c r="AS280" s="19"/>
      <c r="AT280" s="19"/>
      <c r="AU280" s="19"/>
      <c r="AV280" s="19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</row>
    <row r="281" spans="2:74" ht="14.25" x14ac:dyDescent="0.2">
      <c r="B281" s="9" t="s">
        <v>2812</v>
      </c>
      <c r="C281" s="19"/>
      <c r="D281" s="19"/>
      <c r="E281" s="19"/>
      <c r="F281" s="19"/>
      <c r="G281" s="19">
        <v>86.689804963700638</v>
      </c>
      <c r="H281" s="19"/>
      <c r="P281" s="9" t="s">
        <v>2266</v>
      </c>
      <c r="Q281" s="19"/>
      <c r="R281" s="19"/>
      <c r="S281" s="19"/>
      <c r="T281" s="19">
        <v>62.4</v>
      </c>
      <c r="U281" s="19"/>
      <c r="V281" s="19"/>
      <c r="W281" s="19"/>
      <c r="X281" s="19"/>
      <c r="Y281" s="19"/>
      <c r="Z281"/>
      <c r="AA281"/>
      <c r="AB281"/>
      <c r="AC281"/>
      <c r="AD281"/>
      <c r="AE281"/>
      <c r="AF281"/>
      <c r="AG281"/>
      <c r="AH281"/>
      <c r="AI281"/>
      <c r="AJ281" s="9" t="s">
        <v>2266</v>
      </c>
      <c r="AK281" s="19"/>
      <c r="AL281" s="19">
        <v>62.4</v>
      </c>
      <c r="AM281" s="19"/>
      <c r="AN281" s="19"/>
      <c r="AO281" s="19"/>
      <c r="AP281" s="19"/>
      <c r="AQ281" s="19"/>
      <c r="AR281" s="19"/>
      <c r="AS281" s="19"/>
      <c r="AT281" s="19"/>
      <c r="AU281" s="19"/>
      <c r="AV281" s="19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</row>
    <row r="282" spans="2:74" ht="14.25" x14ac:dyDescent="0.2">
      <c r="B282" s="9" t="s">
        <v>2813</v>
      </c>
      <c r="C282" s="19"/>
      <c r="D282" s="19">
        <v>15.5</v>
      </c>
      <c r="E282" s="19"/>
      <c r="F282" s="19"/>
      <c r="G282" s="19"/>
      <c r="H282" s="19"/>
      <c r="P282" s="9" t="s">
        <v>2267</v>
      </c>
      <c r="Q282" s="19"/>
      <c r="R282" s="19"/>
      <c r="S282" s="19"/>
      <c r="T282" s="19"/>
      <c r="U282" s="19">
        <v>27.6</v>
      </c>
      <c r="V282" s="19"/>
      <c r="W282" s="19"/>
      <c r="X282" s="19"/>
      <c r="Y282" s="19"/>
      <c r="Z282"/>
      <c r="AA282"/>
      <c r="AB282"/>
      <c r="AC282"/>
      <c r="AD282"/>
      <c r="AE282"/>
      <c r="AF282"/>
      <c r="AG282"/>
      <c r="AH282"/>
      <c r="AI282"/>
      <c r="AJ282" s="9" t="s">
        <v>2267</v>
      </c>
      <c r="AK282" s="19"/>
      <c r="AL282" s="19"/>
      <c r="AM282" s="19"/>
      <c r="AN282" s="19"/>
      <c r="AO282" s="19"/>
      <c r="AP282" s="19"/>
      <c r="AQ282" s="19"/>
      <c r="AR282" s="19"/>
      <c r="AS282" s="19"/>
      <c r="AT282" s="19"/>
      <c r="AU282" s="19">
        <v>27.6</v>
      </c>
      <c r="AV282" s="19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</row>
    <row r="283" spans="2:74" ht="14.25" x14ac:dyDescent="0.2">
      <c r="B283" s="9" t="s">
        <v>2814</v>
      </c>
      <c r="C283" s="19"/>
      <c r="D283" s="19">
        <v>148.28435006969363</v>
      </c>
      <c r="E283" s="19"/>
      <c r="F283" s="19"/>
      <c r="G283" s="19"/>
      <c r="H283" s="19"/>
      <c r="P283" s="9" t="s">
        <v>2268</v>
      </c>
      <c r="Q283" s="19"/>
      <c r="R283" s="19">
        <v>54</v>
      </c>
      <c r="S283" s="19"/>
      <c r="T283" s="19"/>
      <c r="U283" s="19"/>
      <c r="V283" s="19"/>
      <c r="W283" s="19"/>
      <c r="X283" s="19"/>
      <c r="Y283" s="19"/>
      <c r="Z283"/>
      <c r="AA283"/>
      <c r="AB283"/>
      <c r="AC283"/>
      <c r="AD283"/>
      <c r="AE283"/>
      <c r="AF283"/>
      <c r="AG283"/>
      <c r="AH283"/>
      <c r="AI283"/>
      <c r="AJ283" s="9" t="s">
        <v>2268</v>
      </c>
      <c r="AK283" s="19"/>
      <c r="AL283" s="19">
        <v>54</v>
      </c>
      <c r="AM283" s="19"/>
      <c r="AN283" s="19"/>
      <c r="AO283" s="19"/>
      <c r="AP283" s="19"/>
      <c r="AQ283" s="19"/>
      <c r="AR283" s="19"/>
      <c r="AS283" s="19"/>
      <c r="AT283" s="19"/>
      <c r="AU283" s="19"/>
      <c r="AV283" s="19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</row>
    <row r="284" spans="2:74" ht="14.25" x14ac:dyDescent="0.2">
      <c r="B284" s="9" t="s">
        <v>2815</v>
      </c>
      <c r="C284" s="19"/>
      <c r="D284" s="19"/>
      <c r="E284" s="19">
        <v>10.684750012465541</v>
      </c>
      <c r="F284" s="19"/>
      <c r="G284" s="19"/>
      <c r="H284" s="19"/>
      <c r="P284" s="9" t="s">
        <v>2269</v>
      </c>
      <c r="Q284" s="19">
        <v>4.9149850057341489</v>
      </c>
      <c r="R284" s="19"/>
      <c r="S284" s="19"/>
      <c r="T284" s="19"/>
      <c r="U284" s="19"/>
      <c r="V284" s="19"/>
      <c r="W284" s="19"/>
      <c r="X284" s="19"/>
      <c r="Y284" s="19"/>
      <c r="Z284"/>
      <c r="AA284"/>
      <c r="AB284"/>
      <c r="AC284"/>
      <c r="AD284"/>
      <c r="AE284"/>
      <c r="AF284"/>
      <c r="AG284"/>
      <c r="AH284"/>
      <c r="AI284"/>
      <c r="AJ284" s="9" t="s">
        <v>2269</v>
      </c>
      <c r="AK284" s="19"/>
      <c r="AL284" s="19"/>
      <c r="AM284" s="19"/>
      <c r="AN284" s="19"/>
      <c r="AO284" s="19"/>
      <c r="AP284" s="19"/>
      <c r="AQ284" s="19"/>
      <c r="AR284" s="19"/>
      <c r="AS284" s="19"/>
      <c r="AT284" s="19"/>
      <c r="AU284" s="19"/>
      <c r="AV284" s="19">
        <v>4.9149850057341489</v>
      </c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</row>
    <row r="285" spans="2:74" ht="14.25" x14ac:dyDescent="0.2">
      <c r="B285" s="9" t="s">
        <v>2816</v>
      </c>
      <c r="C285" s="19"/>
      <c r="D285" s="19"/>
      <c r="E285" s="19"/>
      <c r="F285" s="19"/>
      <c r="G285" s="19"/>
      <c r="H285" s="19">
        <v>75</v>
      </c>
      <c r="P285" s="9" t="s">
        <v>2270</v>
      </c>
      <c r="Q285" s="19"/>
      <c r="R285" s="19"/>
      <c r="S285" s="19"/>
      <c r="T285" s="19">
        <v>77</v>
      </c>
      <c r="U285" s="19"/>
      <c r="V285" s="19"/>
      <c r="W285" s="19"/>
      <c r="X285" s="19"/>
      <c r="Y285" s="19"/>
      <c r="Z285"/>
      <c r="AA285"/>
      <c r="AB285"/>
      <c r="AC285"/>
      <c r="AD285"/>
      <c r="AE285"/>
      <c r="AF285"/>
      <c r="AG285"/>
      <c r="AH285"/>
      <c r="AI285"/>
      <c r="AJ285" s="9" t="s">
        <v>2270</v>
      </c>
      <c r="AK285" s="19"/>
      <c r="AL285" s="19">
        <v>77</v>
      </c>
      <c r="AM285" s="19"/>
      <c r="AN285" s="19"/>
      <c r="AO285" s="19"/>
      <c r="AP285" s="19"/>
      <c r="AQ285" s="19"/>
      <c r="AR285" s="19"/>
      <c r="AS285" s="19"/>
      <c r="AT285" s="19"/>
      <c r="AU285" s="19"/>
      <c r="AV285" s="19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</row>
    <row r="286" spans="2:74" ht="14.25" x14ac:dyDescent="0.2">
      <c r="B286" s="9" t="s">
        <v>2817</v>
      </c>
      <c r="C286" s="19"/>
      <c r="D286" s="19"/>
      <c r="E286" s="19">
        <v>12</v>
      </c>
      <c r="F286" s="19"/>
      <c r="G286" s="19"/>
      <c r="H286" s="19"/>
      <c r="P286" s="9" t="s">
        <v>2271</v>
      </c>
      <c r="Q286" s="19"/>
      <c r="R286" s="19">
        <v>76</v>
      </c>
      <c r="S286" s="19"/>
      <c r="T286" s="19"/>
      <c r="U286" s="19"/>
      <c r="V286" s="19"/>
      <c r="W286" s="19"/>
      <c r="X286" s="19"/>
      <c r="Y286" s="19"/>
      <c r="Z286"/>
      <c r="AA286"/>
      <c r="AB286"/>
      <c r="AC286"/>
      <c r="AD286"/>
      <c r="AE286"/>
      <c r="AF286"/>
      <c r="AG286"/>
      <c r="AH286"/>
      <c r="AI286"/>
      <c r="AJ286" s="9" t="s">
        <v>2271</v>
      </c>
      <c r="AK286" s="19"/>
      <c r="AL286" s="19">
        <v>76</v>
      </c>
      <c r="AM286" s="19"/>
      <c r="AN286" s="19"/>
      <c r="AO286" s="19"/>
      <c r="AP286" s="19"/>
      <c r="AQ286" s="19"/>
      <c r="AR286" s="19"/>
      <c r="AS286" s="19"/>
      <c r="AT286" s="19"/>
      <c r="AU286" s="19"/>
      <c r="AV286" s="19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</row>
    <row r="287" spans="2:74" ht="14.25" x14ac:dyDescent="0.2">
      <c r="B287" s="9" t="s">
        <v>2818</v>
      </c>
      <c r="C287" s="19"/>
      <c r="D287" s="19">
        <v>30.273458368652367</v>
      </c>
      <c r="E287" s="19"/>
      <c r="F287" s="19"/>
      <c r="G287" s="19"/>
      <c r="H287" s="19"/>
      <c r="P287" s="9" t="s">
        <v>2272</v>
      </c>
      <c r="Q287" s="19"/>
      <c r="R287" s="19"/>
      <c r="S287" s="19">
        <v>103</v>
      </c>
      <c r="T287" s="19"/>
      <c r="U287" s="19"/>
      <c r="V287" s="19"/>
      <c r="W287" s="19"/>
      <c r="X287" s="19"/>
      <c r="Y287" s="19"/>
      <c r="Z287"/>
      <c r="AA287"/>
      <c r="AB287"/>
      <c r="AC287"/>
      <c r="AD287"/>
      <c r="AE287"/>
      <c r="AF287"/>
      <c r="AG287"/>
      <c r="AH287"/>
      <c r="AI287"/>
      <c r="AJ287" s="9" t="s">
        <v>2272</v>
      </c>
      <c r="AK287" s="19"/>
      <c r="AL287" s="19">
        <v>103</v>
      </c>
      <c r="AM287" s="19"/>
      <c r="AN287" s="19"/>
      <c r="AO287" s="19"/>
      <c r="AP287" s="19"/>
      <c r="AQ287" s="19"/>
      <c r="AR287" s="19"/>
      <c r="AS287" s="19"/>
      <c r="AT287" s="19"/>
      <c r="AU287" s="19"/>
      <c r="AV287" s="19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</row>
    <row r="288" spans="2:74" ht="14.25" x14ac:dyDescent="0.2">
      <c r="B288" s="9" t="s">
        <v>2819</v>
      </c>
      <c r="C288" s="19"/>
      <c r="D288" s="19"/>
      <c r="E288" s="19"/>
      <c r="F288" s="19">
        <v>30</v>
      </c>
      <c r="G288" s="19"/>
      <c r="H288" s="19"/>
      <c r="P288" s="9" t="s">
        <v>2273</v>
      </c>
      <c r="Q288" s="19"/>
      <c r="R288" s="19"/>
      <c r="S288" s="19"/>
      <c r="T288" s="19"/>
      <c r="U288" s="19"/>
      <c r="V288" s="19"/>
      <c r="W288" s="19"/>
      <c r="X288" s="19">
        <v>7.6</v>
      </c>
      <c r="Y288" s="19"/>
      <c r="Z288"/>
      <c r="AA288"/>
      <c r="AB288"/>
      <c r="AC288"/>
      <c r="AD288"/>
      <c r="AE288"/>
      <c r="AF288"/>
      <c r="AG288"/>
      <c r="AH288"/>
      <c r="AI288"/>
      <c r="AJ288" s="9" t="s">
        <v>2273</v>
      </c>
      <c r="AK288" s="19"/>
      <c r="AL288" s="19"/>
      <c r="AM288" s="19"/>
      <c r="AN288" s="19"/>
      <c r="AO288" s="19"/>
      <c r="AP288" s="19"/>
      <c r="AQ288" s="19">
        <v>7.6</v>
      </c>
      <c r="AR288" s="19"/>
      <c r="AS288" s="19"/>
      <c r="AT288" s="19"/>
      <c r="AU288" s="19"/>
      <c r="AV288" s="19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</row>
    <row r="289" spans="2:74" ht="14.25" x14ac:dyDescent="0.2">
      <c r="B289" s="9" t="s">
        <v>2820</v>
      </c>
      <c r="C289" s="19"/>
      <c r="D289" s="19"/>
      <c r="E289" s="19">
        <v>6.4108500074793247</v>
      </c>
      <c r="F289" s="19"/>
      <c r="G289" s="19"/>
      <c r="H289" s="19"/>
      <c r="P289" s="9" t="s">
        <v>2274</v>
      </c>
      <c r="Q289" s="19">
        <v>40</v>
      </c>
      <c r="R289" s="19"/>
      <c r="S289" s="19"/>
      <c r="T289" s="19"/>
      <c r="U289" s="19"/>
      <c r="V289" s="19"/>
      <c r="W289" s="19"/>
      <c r="X289" s="19"/>
      <c r="Y289" s="19"/>
      <c r="Z289"/>
      <c r="AA289"/>
      <c r="AB289"/>
      <c r="AC289"/>
      <c r="AD289"/>
      <c r="AE289"/>
      <c r="AF289"/>
      <c r="AG289"/>
      <c r="AH289"/>
      <c r="AI289"/>
      <c r="AJ289" s="9" t="s">
        <v>2274</v>
      </c>
      <c r="AK289" s="19"/>
      <c r="AL289" s="19">
        <v>40</v>
      </c>
      <c r="AM289" s="19"/>
      <c r="AN289" s="19"/>
      <c r="AO289" s="19"/>
      <c r="AP289" s="19"/>
      <c r="AQ289" s="19"/>
      <c r="AR289" s="19"/>
      <c r="AS289" s="19"/>
      <c r="AT289" s="19"/>
      <c r="AU289" s="19"/>
      <c r="AV289" s="1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</row>
    <row r="290" spans="2:74" ht="14.25" x14ac:dyDescent="0.2">
      <c r="B290" s="9" t="s">
        <v>2821</v>
      </c>
      <c r="C290" s="19"/>
      <c r="D290" s="19"/>
      <c r="E290" s="19"/>
      <c r="F290" s="19">
        <v>100</v>
      </c>
      <c r="G290" s="19"/>
      <c r="H290" s="19"/>
      <c r="P290" s="9" t="s">
        <v>2275</v>
      </c>
      <c r="Q290" s="19"/>
      <c r="R290" s="19"/>
      <c r="S290" s="19">
        <v>80</v>
      </c>
      <c r="T290" s="19"/>
      <c r="U290" s="19"/>
      <c r="V290" s="19"/>
      <c r="W290" s="19"/>
      <c r="X290" s="19"/>
      <c r="Y290" s="19"/>
      <c r="Z290"/>
      <c r="AA290"/>
      <c r="AB290"/>
      <c r="AC290"/>
      <c r="AD290"/>
      <c r="AE290"/>
      <c r="AF290"/>
      <c r="AG290"/>
      <c r="AH290"/>
      <c r="AI290"/>
      <c r="AJ290" s="9" t="s">
        <v>2275</v>
      </c>
      <c r="AK290" s="19"/>
      <c r="AL290" s="19">
        <v>80</v>
      </c>
      <c r="AM290" s="19"/>
      <c r="AN290" s="19"/>
      <c r="AO290" s="19"/>
      <c r="AP290" s="19"/>
      <c r="AQ290" s="19"/>
      <c r="AR290" s="19"/>
      <c r="AS290" s="19"/>
      <c r="AT290" s="19"/>
      <c r="AU290" s="19"/>
      <c r="AV290" s="19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</row>
    <row r="291" spans="2:74" ht="14.25" x14ac:dyDescent="0.2">
      <c r="B291" s="9" t="s">
        <v>2822</v>
      </c>
      <c r="C291" s="19"/>
      <c r="D291" s="19">
        <v>53.356776437647525</v>
      </c>
      <c r="E291" s="19"/>
      <c r="F291" s="19"/>
      <c r="G291" s="19"/>
      <c r="H291" s="19"/>
      <c r="P291" s="9" t="s">
        <v>2276</v>
      </c>
      <c r="Q291" s="19">
        <v>55</v>
      </c>
      <c r="R291" s="19"/>
      <c r="S291" s="19"/>
      <c r="T291" s="19"/>
      <c r="U291" s="19"/>
      <c r="V291" s="19"/>
      <c r="W291" s="19"/>
      <c r="X291" s="19"/>
      <c r="Y291" s="19"/>
      <c r="Z291"/>
      <c r="AA291"/>
      <c r="AB291"/>
      <c r="AC291"/>
      <c r="AD291"/>
      <c r="AE291"/>
      <c r="AF291"/>
      <c r="AG291"/>
      <c r="AH291"/>
      <c r="AI291"/>
      <c r="AJ291" s="9" t="s">
        <v>2276</v>
      </c>
      <c r="AK291" s="19"/>
      <c r="AL291" s="19">
        <v>55</v>
      </c>
      <c r="AM291" s="19"/>
      <c r="AN291" s="19"/>
      <c r="AO291" s="19"/>
      <c r="AP291" s="19"/>
      <c r="AQ291" s="19"/>
      <c r="AR291" s="19"/>
      <c r="AS291" s="19"/>
      <c r="AT291" s="19"/>
      <c r="AU291" s="19"/>
      <c r="AV291" s="19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</row>
    <row r="292" spans="2:74" ht="14.25" x14ac:dyDescent="0.2">
      <c r="B292" s="9" t="s">
        <v>2823</v>
      </c>
      <c r="C292" s="19"/>
      <c r="D292" s="19"/>
      <c r="E292" s="19"/>
      <c r="F292" s="19"/>
      <c r="G292" s="19"/>
      <c r="H292" s="19">
        <v>40</v>
      </c>
      <c r="P292" s="9" t="s">
        <v>2277</v>
      </c>
      <c r="Q292" s="19">
        <v>99</v>
      </c>
      <c r="R292" s="19"/>
      <c r="S292" s="19"/>
      <c r="T292" s="19"/>
      <c r="U292" s="19"/>
      <c r="V292" s="19"/>
      <c r="W292" s="19"/>
      <c r="X292" s="19"/>
      <c r="Y292" s="19"/>
      <c r="Z292"/>
      <c r="AA292"/>
      <c r="AB292"/>
      <c r="AC292"/>
      <c r="AD292"/>
      <c r="AE292"/>
      <c r="AF292"/>
      <c r="AG292"/>
      <c r="AH292"/>
      <c r="AI292"/>
      <c r="AJ292" s="9" t="s">
        <v>2277</v>
      </c>
      <c r="AK292" s="19"/>
      <c r="AL292" s="19">
        <v>99</v>
      </c>
      <c r="AM292" s="19"/>
      <c r="AN292" s="19"/>
      <c r="AO292" s="19"/>
      <c r="AP292" s="19"/>
      <c r="AQ292" s="19"/>
      <c r="AR292" s="19"/>
      <c r="AS292" s="19"/>
      <c r="AT292" s="19"/>
      <c r="AU292" s="19"/>
      <c r="AV292" s="19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</row>
    <row r="293" spans="2:74" ht="14.25" x14ac:dyDescent="0.2">
      <c r="B293" s="9" t="s">
        <v>2824</v>
      </c>
      <c r="C293" s="19">
        <v>9.7943541780934122</v>
      </c>
      <c r="D293" s="19"/>
      <c r="E293" s="19"/>
      <c r="F293" s="19"/>
      <c r="G293" s="19"/>
      <c r="H293" s="19"/>
      <c r="P293" s="9" t="s">
        <v>2278</v>
      </c>
      <c r="Q293" s="19"/>
      <c r="R293" s="19">
        <v>9.9561219482708356</v>
      </c>
      <c r="S293" s="19"/>
      <c r="T293" s="19"/>
      <c r="U293" s="19"/>
      <c r="V293" s="19"/>
      <c r="W293" s="19"/>
      <c r="X293" s="19"/>
      <c r="Y293" s="19"/>
      <c r="Z293"/>
      <c r="AA293"/>
      <c r="AB293"/>
      <c r="AC293"/>
      <c r="AD293"/>
      <c r="AE293"/>
      <c r="AF293"/>
      <c r="AG293"/>
      <c r="AH293"/>
      <c r="AI293"/>
      <c r="AJ293" s="9" t="s">
        <v>2278</v>
      </c>
      <c r="AK293" s="19"/>
      <c r="AL293" s="19"/>
      <c r="AM293" s="19"/>
      <c r="AN293" s="19"/>
      <c r="AO293" s="19"/>
      <c r="AP293" s="19"/>
      <c r="AQ293" s="19"/>
      <c r="AR293" s="19"/>
      <c r="AS293" s="19"/>
      <c r="AT293" s="19"/>
      <c r="AU293" s="19">
        <v>9.9561219482708356</v>
      </c>
      <c r="AV293" s="19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</row>
    <row r="294" spans="2:74" ht="14.25" x14ac:dyDescent="0.2">
      <c r="B294" s="9" t="s">
        <v>2825</v>
      </c>
      <c r="C294" s="19"/>
      <c r="D294" s="19"/>
      <c r="E294" s="19">
        <v>18.499860539512856</v>
      </c>
      <c r="F294" s="19"/>
      <c r="G294" s="19"/>
      <c r="H294" s="19"/>
      <c r="P294" s="9" t="s">
        <v>2279</v>
      </c>
      <c r="Q294" s="19">
        <v>75</v>
      </c>
      <c r="R294" s="19"/>
      <c r="S294" s="19"/>
      <c r="T294" s="19"/>
      <c r="U294" s="19"/>
      <c r="V294" s="19"/>
      <c r="W294" s="19"/>
      <c r="X294" s="19"/>
      <c r="Y294" s="19"/>
      <c r="Z294"/>
      <c r="AA294"/>
      <c r="AB294"/>
      <c r="AC294"/>
      <c r="AD294"/>
      <c r="AE294"/>
      <c r="AF294"/>
      <c r="AG294"/>
      <c r="AH294"/>
      <c r="AI294"/>
      <c r="AJ294" s="9" t="s">
        <v>2279</v>
      </c>
      <c r="AK294" s="19"/>
      <c r="AL294" s="19">
        <v>75</v>
      </c>
      <c r="AM294" s="19"/>
      <c r="AN294" s="19"/>
      <c r="AO294" s="19"/>
      <c r="AP294" s="19"/>
      <c r="AQ294" s="19"/>
      <c r="AR294" s="19"/>
      <c r="AS294" s="19"/>
      <c r="AT294" s="19"/>
      <c r="AU294" s="19"/>
      <c r="AV294" s="19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</row>
    <row r="295" spans="2:74" ht="14.25" x14ac:dyDescent="0.2">
      <c r="B295" s="9" t="s">
        <v>2826</v>
      </c>
      <c r="C295" s="19"/>
      <c r="D295" s="19"/>
      <c r="E295" s="19">
        <v>19.818231248269083</v>
      </c>
      <c r="F295" s="19"/>
      <c r="G295" s="19"/>
      <c r="H295" s="19"/>
      <c r="P295" s="9" t="s">
        <v>2280</v>
      </c>
      <c r="Q295" s="19"/>
      <c r="R295" s="19">
        <v>80</v>
      </c>
      <c r="S295" s="19"/>
      <c r="T295" s="19"/>
      <c r="U295" s="19"/>
      <c r="V295" s="19"/>
      <c r="W295" s="19"/>
      <c r="X295" s="19"/>
      <c r="Y295" s="19"/>
      <c r="Z295"/>
      <c r="AA295"/>
      <c r="AB295"/>
      <c r="AC295"/>
      <c r="AD295"/>
      <c r="AE295"/>
      <c r="AF295"/>
      <c r="AG295"/>
      <c r="AH295"/>
      <c r="AI295"/>
      <c r="AJ295" s="9" t="s">
        <v>2280</v>
      </c>
      <c r="AK295" s="19"/>
      <c r="AL295" s="19">
        <v>80</v>
      </c>
      <c r="AM295" s="19"/>
      <c r="AN295" s="19"/>
      <c r="AO295" s="19"/>
      <c r="AP295" s="19"/>
      <c r="AQ295" s="19"/>
      <c r="AR295" s="19"/>
      <c r="AS295" s="19"/>
      <c r="AT295" s="19"/>
      <c r="AU295" s="19"/>
      <c r="AV295" s="19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</row>
    <row r="296" spans="2:74" ht="14.25" x14ac:dyDescent="0.2">
      <c r="B296" s="9" t="s">
        <v>2827</v>
      </c>
      <c r="C296" s="19"/>
      <c r="D296" s="19"/>
      <c r="E296" s="19"/>
      <c r="F296" s="19"/>
      <c r="G296" s="19"/>
      <c r="H296" s="19">
        <v>10.684750012465541</v>
      </c>
      <c r="P296" s="9" t="s">
        <v>2281</v>
      </c>
      <c r="Q296" s="19">
        <v>20</v>
      </c>
      <c r="R296" s="19"/>
      <c r="S296" s="19"/>
      <c r="T296" s="19"/>
      <c r="U296" s="19"/>
      <c r="V296" s="19"/>
      <c r="W296" s="19"/>
      <c r="X296" s="19"/>
      <c r="Y296" s="19"/>
      <c r="Z296"/>
      <c r="AA296"/>
      <c r="AB296"/>
      <c r="AC296"/>
      <c r="AD296"/>
      <c r="AE296"/>
      <c r="AF296"/>
      <c r="AG296"/>
      <c r="AH296"/>
      <c r="AI296"/>
      <c r="AJ296" s="9" t="s">
        <v>2281</v>
      </c>
      <c r="AK296" s="19"/>
      <c r="AL296" s="19"/>
      <c r="AM296" s="19"/>
      <c r="AN296" s="19"/>
      <c r="AO296" s="19"/>
      <c r="AP296" s="19"/>
      <c r="AQ296" s="19"/>
      <c r="AR296" s="19"/>
      <c r="AS296" s="19"/>
      <c r="AT296" s="19"/>
      <c r="AU296" s="19"/>
      <c r="AV296" s="19">
        <v>20</v>
      </c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</row>
    <row r="297" spans="2:74" ht="14.25" x14ac:dyDescent="0.2">
      <c r="B297" s="9" t="s">
        <v>2828</v>
      </c>
      <c r="C297" s="19"/>
      <c r="D297" s="19"/>
      <c r="E297" s="19"/>
      <c r="F297" s="19"/>
      <c r="G297" s="19"/>
      <c r="H297" s="19">
        <v>10.684750012465541</v>
      </c>
      <c r="P297" s="9" t="s">
        <v>2282</v>
      </c>
      <c r="Q297" s="19">
        <v>40</v>
      </c>
      <c r="R297" s="19"/>
      <c r="S297" s="19"/>
      <c r="T297" s="19"/>
      <c r="U297" s="19"/>
      <c r="V297" s="19"/>
      <c r="W297" s="19"/>
      <c r="X297" s="19"/>
      <c r="Y297" s="19"/>
      <c r="Z297"/>
      <c r="AA297"/>
      <c r="AB297"/>
      <c r="AC297"/>
      <c r="AD297"/>
      <c r="AE297"/>
      <c r="AF297"/>
      <c r="AG297"/>
      <c r="AH297"/>
      <c r="AI297"/>
      <c r="AJ297" s="9" t="s">
        <v>2282</v>
      </c>
      <c r="AK297" s="19"/>
      <c r="AL297" s="19">
        <v>40</v>
      </c>
      <c r="AM297" s="19"/>
      <c r="AN297" s="19"/>
      <c r="AO297" s="19"/>
      <c r="AP297" s="19"/>
      <c r="AQ297" s="19"/>
      <c r="AR297" s="19"/>
      <c r="AS297" s="19"/>
      <c r="AT297" s="19"/>
      <c r="AU297" s="19"/>
      <c r="AV297" s="19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</row>
    <row r="298" spans="2:74" ht="14.25" x14ac:dyDescent="0.2">
      <c r="B298" s="9" t="s">
        <v>2829</v>
      </c>
      <c r="C298" s="19"/>
      <c r="D298" s="19"/>
      <c r="E298" s="19"/>
      <c r="F298" s="19">
        <v>17.807916687442567</v>
      </c>
      <c r="G298" s="19"/>
      <c r="H298" s="19"/>
      <c r="P298" s="9" t="s">
        <v>2283</v>
      </c>
      <c r="Q298" s="19">
        <v>46</v>
      </c>
      <c r="R298" s="19"/>
      <c r="S298" s="19"/>
      <c r="T298" s="19"/>
      <c r="U298" s="19"/>
      <c r="V298" s="19"/>
      <c r="W298" s="19"/>
      <c r="X298" s="19"/>
      <c r="Y298" s="19"/>
      <c r="Z298"/>
      <c r="AA298"/>
      <c r="AB298"/>
      <c r="AC298"/>
      <c r="AD298"/>
      <c r="AE298"/>
      <c r="AF298"/>
      <c r="AG298"/>
      <c r="AH298"/>
      <c r="AI298"/>
      <c r="AJ298" s="9" t="s">
        <v>2283</v>
      </c>
      <c r="AK298" s="19"/>
      <c r="AL298" s="19">
        <v>46</v>
      </c>
      <c r="AM298" s="19"/>
      <c r="AN298" s="19"/>
      <c r="AO298" s="19"/>
      <c r="AP298" s="19"/>
      <c r="AQ298" s="19"/>
      <c r="AR298" s="19"/>
      <c r="AS298" s="19"/>
      <c r="AT298" s="19"/>
      <c r="AU298" s="19"/>
      <c r="AV298" s="19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</row>
    <row r="299" spans="2:74" ht="14.25" x14ac:dyDescent="0.2">
      <c r="B299" s="9" t="s">
        <v>2830</v>
      </c>
      <c r="C299" s="19"/>
      <c r="D299" s="19"/>
      <c r="E299" s="19">
        <v>13</v>
      </c>
      <c r="F299" s="19"/>
      <c r="G299" s="19"/>
      <c r="H299" s="19"/>
      <c r="P299" s="9" t="s">
        <v>2284</v>
      </c>
      <c r="Q299" s="19">
        <v>14</v>
      </c>
      <c r="R299" s="19"/>
      <c r="S299" s="19"/>
      <c r="T299" s="19"/>
      <c r="U299" s="19"/>
      <c r="V299" s="19"/>
      <c r="W299" s="19"/>
      <c r="X299" s="19"/>
      <c r="Y299" s="19"/>
      <c r="Z299"/>
      <c r="AA299"/>
      <c r="AB299"/>
      <c r="AC299"/>
      <c r="AD299"/>
      <c r="AE299"/>
      <c r="AF299"/>
      <c r="AG299"/>
      <c r="AH299"/>
      <c r="AI299"/>
      <c r="AJ299" s="9" t="s">
        <v>2284</v>
      </c>
      <c r="AK299" s="19"/>
      <c r="AL299" s="19"/>
      <c r="AM299" s="19"/>
      <c r="AN299" s="19"/>
      <c r="AO299" s="19"/>
      <c r="AP299" s="19"/>
      <c r="AQ299" s="19"/>
      <c r="AR299" s="19"/>
      <c r="AS299" s="19"/>
      <c r="AT299" s="19">
        <v>14</v>
      </c>
      <c r="AU299" s="19"/>
      <c r="AV299" s="1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</row>
    <row r="300" spans="2:74" ht="14.25" x14ac:dyDescent="0.2">
      <c r="B300" s="9" t="s">
        <v>2831</v>
      </c>
      <c r="C300" s="19"/>
      <c r="D300" s="19"/>
      <c r="E300" s="19"/>
      <c r="F300" s="19">
        <v>16.02712501869831</v>
      </c>
      <c r="G300" s="19"/>
      <c r="H300" s="19"/>
      <c r="P300" s="9" t="s">
        <v>2285</v>
      </c>
      <c r="Q300" s="19"/>
      <c r="R300" s="19"/>
      <c r="S300" s="19"/>
      <c r="T300" s="19"/>
      <c r="U300" s="19"/>
      <c r="V300" s="19"/>
      <c r="W300" s="19">
        <v>70</v>
      </c>
      <c r="X300" s="19"/>
      <c r="Y300" s="19"/>
      <c r="Z300"/>
      <c r="AA300"/>
      <c r="AB300"/>
      <c r="AC300"/>
      <c r="AD300"/>
      <c r="AE300"/>
      <c r="AF300"/>
      <c r="AG300"/>
      <c r="AH300"/>
      <c r="AI300"/>
      <c r="AJ300" s="9" t="s">
        <v>2285</v>
      </c>
      <c r="AK300" s="19"/>
      <c r="AL300" s="19">
        <v>70</v>
      </c>
      <c r="AM300" s="19"/>
      <c r="AN300" s="19"/>
      <c r="AO300" s="19"/>
      <c r="AP300" s="19"/>
      <c r="AQ300" s="19"/>
      <c r="AR300" s="19"/>
      <c r="AS300" s="19"/>
      <c r="AT300" s="19"/>
      <c r="AU300" s="19"/>
      <c r="AV300" s="19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</row>
    <row r="301" spans="2:74" ht="14.25" x14ac:dyDescent="0.2">
      <c r="B301" s="9" t="s">
        <v>2832</v>
      </c>
      <c r="C301" s="19">
        <v>85</v>
      </c>
      <c r="D301" s="19"/>
      <c r="E301" s="19"/>
      <c r="F301" s="19"/>
      <c r="G301" s="19"/>
      <c r="H301" s="19"/>
      <c r="P301" s="9" t="s">
        <v>2286</v>
      </c>
      <c r="Q301" s="19"/>
      <c r="R301" s="19"/>
      <c r="S301" s="19"/>
      <c r="T301" s="19"/>
      <c r="U301" s="19"/>
      <c r="V301" s="19"/>
      <c r="W301" s="19"/>
      <c r="X301" s="19">
        <v>36</v>
      </c>
      <c r="Y301" s="19"/>
      <c r="Z301"/>
      <c r="AA301"/>
      <c r="AB301"/>
      <c r="AC301"/>
      <c r="AD301"/>
      <c r="AE301"/>
      <c r="AF301"/>
      <c r="AG301"/>
      <c r="AH301"/>
      <c r="AI301"/>
      <c r="AJ301" s="9" t="s">
        <v>2286</v>
      </c>
      <c r="AK301" s="19"/>
      <c r="AL301" s="19"/>
      <c r="AM301" s="19"/>
      <c r="AN301" s="19"/>
      <c r="AO301" s="19"/>
      <c r="AP301" s="19"/>
      <c r="AQ301" s="19">
        <v>36</v>
      </c>
      <c r="AR301" s="19"/>
      <c r="AS301" s="19"/>
      <c r="AT301" s="19"/>
      <c r="AU301" s="19"/>
      <c r="AV301" s="19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</row>
    <row r="302" spans="2:74" ht="14.25" x14ac:dyDescent="0.2">
      <c r="B302" s="9" t="s">
        <v>2833</v>
      </c>
      <c r="C302" s="19"/>
      <c r="D302" s="19"/>
      <c r="E302" s="19"/>
      <c r="F302" s="19">
        <v>6</v>
      </c>
      <c r="G302" s="19"/>
      <c r="H302" s="19"/>
      <c r="P302" s="9" t="s">
        <v>2287</v>
      </c>
      <c r="Q302" s="19"/>
      <c r="R302" s="19">
        <v>15</v>
      </c>
      <c r="S302" s="19"/>
      <c r="T302" s="19"/>
      <c r="U302" s="19"/>
      <c r="V302" s="19"/>
      <c r="W302" s="19"/>
      <c r="X302" s="19"/>
      <c r="Y302" s="19"/>
      <c r="Z302"/>
      <c r="AA302"/>
      <c r="AB302"/>
      <c r="AC302"/>
      <c r="AD302"/>
      <c r="AE302"/>
      <c r="AF302"/>
      <c r="AG302"/>
      <c r="AH302"/>
      <c r="AI302"/>
      <c r="AJ302" s="9" t="s">
        <v>2287</v>
      </c>
      <c r="AK302" s="19"/>
      <c r="AL302" s="19">
        <v>15</v>
      </c>
      <c r="AM302" s="19"/>
      <c r="AN302" s="19"/>
      <c r="AO302" s="19"/>
      <c r="AP302" s="19"/>
      <c r="AQ302" s="19"/>
      <c r="AR302" s="19"/>
      <c r="AS302" s="19"/>
      <c r="AT302" s="19"/>
      <c r="AU302" s="19"/>
      <c r="AV302" s="19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</row>
    <row r="303" spans="2:74" ht="14.25" x14ac:dyDescent="0.2">
      <c r="B303" s="9" t="s">
        <v>2834</v>
      </c>
      <c r="C303" s="19"/>
      <c r="D303" s="19">
        <v>30</v>
      </c>
      <c r="E303" s="19"/>
      <c r="F303" s="19"/>
      <c r="G303" s="19"/>
      <c r="H303" s="19"/>
      <c r="P303" s="9" t="s">
        <v>2288</v>
      </c>
      <c r="Q303" s="19"/>
      <c r="R303" s="19"/>
      <c r="S303" s="19"/>
      <c r="T303" s="19"/>
      <c r="U303" s="19">
        <v>26.711875031163849</v>
      </c>
      <c r="V303" s="19"/>
      <c r="W303" s="19"/>
      <c r="X303" s="19"/>
      <c r="Y303" s="19"/>
      <c r="Z303"/>
      <c r="AA303"/>
      <c r="AB303"/>
      <c r="AC303"/>
      <c r="AD303"/>
      <c r="AE303"/>
      <c r="AF303"/>
      <c r="AG303"/>
      <c r="AH303"/>
      <c r="AI303"/>
      <c r="AJ303" s="9" t="s">
        <v>2288</v>
      </c>
      <c r="AK303" s="19"/>
      <c r="AL303" s="19"/>
      <c r="AM303" s="19"/>
      <c r="AN303" s="19"/>
      <c r="AO303" s="19"/>
      <c r="AP303" s="19"/>
      <c r="AQ303" s="19"/>
      <c r="AR303" s="19"/>
      <c r="AS303" s="19"/>
      <c r="AT303" s="19"/>
      <c r="AU303" s="19"/>
      <c r="AV303" s="19">
        <v>26.711875031163849</v>
      </c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</row>
    <row r="304" spans="2:74" ht="14.25" x14ac:dyDescent="0.2">
      <c r="B304" s="9" t="s">
        <v>2835</v>
      </c>
      <c r="C304" s="19"/>
      <c r="D304" s="19"/>
      <c r="E304" s="19"/>
      <c r="F304" s="19"/>
      <c r="G304" s="19"/>
      <c r="H304" s="19">
        <v>157.61782720672841</v>
      </c>
      <c r="P304" s="9" t="s">
        <v>2289</v>
      </c>
      <c r="Q304" s="19"/>
      <c r="R304" s="19"/>
      <c r="S304" s="19"/>
      <c r="T304" s="19">
        <v>27.22192126875931</v>
      </c>
      <c r="U304" s="19"/>
      <c r="V304" s="19"/>
      <c r="W304" s="19"/>
      <c r="X304" s="19"/>
      <c r="Y304" s="19"/>
      <c r="Z304"/>
      <c r="AA304"/>
      <c r="AB304"/>
      <c r="AC304"/>
      <c r="AD304"/>
      <c r="AE304"/>
      <c r="AF304"/>
      <c r="AG304"/>
      <c r="AH304"/>
      <c r="AI304"/>
      <c r="AJ304" s="9" t="s">
        <v>2289</v>
      </c>
      <c r="AK304" s="19"/>
      <c r="AL304" s="19"/>
      <c r="AM304" s="19"/>
      <c r="AN304" s="19"/>
      <c r="AO304" s="19"/>
      <c r="AP304" s="19"/>
      <c r="AQ304" s="19"/>
      <c r="AR304" s="19"/>
      <c r="AS304" s="19">
        <v>27.22192126875931</v>
      </c>
      <c r="AT304" s="19"/>
      <c r="AU304" s="19"/>
      <c r="AV304" s="19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</row>
    <row r="305" spans="2:74" ht="14.25" x14ac:dyDescent="0.2">
      <c r="B305" s="9" t="s">
        <v>2836</v>
      </c>
      <c r="C305" s="19"/>
      <c r="D305" s="19"/>
      <c r="E305" s="19"/>
      <c r="F305" s="19"/>
      <c r="G305" s="19"/>
      <c r="H305" s="19">
        <v>21.369500024931082</v>
      </c>
      <c r="P305" s="9" t="s">
        <v>2290</v>
      </c>
      <c r="Q305" s="19"/>
      <c r="R305" s="19"/>
      <c r="S305" s="19"/>
      <c r="T305" s="19"/>
      <c r="U305" s="19"/>
      <c r="V305" s="19"/>
      <c r="W305" s="19"/>
      <c r="X305" s="19"/>
      <c r="Y305" s="19">
        <v>22</v>
      </c>
      <c r="Z305"/>
      <c r="AA305"/>
      <c r="AB305"/>
      <c r="AC305"/>
      <c r="AD305"/>
      <c r="AE305"/>
      <c r="AF305"/>
      <c r="AG305"/>
      <c r="AH305"/>
      <c r="AI305"/>
      <c r="AJ305" s="9" t="s">
        <v>2290</v>
      </c>
      <c r="AK305" s="19"/>
      <c r="AL305" s="19"/>
      <c r="AM305" s="19"/>
      <c r="AN305" s="19"/>
      <c r="AO305" s="19"/>
      <c r="AP305" s="19"/>
      <c r="AQ305" s="19"/>
      <c r="AR305" s="19"/>
      <c r="AS305" s="19"/>
      <c r="AT305" s="19"/>
      <c r="AU305" s="19"/>
      <c r="AV305" s="19">
        <v>22</v>
      </c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</row>
    <row r="306" spans="2:74" ht="14.25" x14ac:dyDescent="0.2">
      <c r="B306" s="9" t="s">
        <v>2837</v>
      </c>
      <c r="C306" s="19">
        <v>3.5615833374885137</v>
      </c>
      <c r="D306" s="19"/>
      <c r="E306" s="19"/>
      <c r="F306" s="19"/>
      <c r="G306" s="19"/>
      <c r="H306" s="19"/>
      <c r="P306" s="9" t="s">
        <v>2291</v>
      </c>
      <c r="Q306" s="19"/>
      <c r="R306" s="19">
        <v>68</v>
      </c>
      <c r="S306" s="19"/>
      <c r="T306" s="19"/>
      <c r="U306" s="19"/>
      <c r="V306" s="19"/>
      <c r="W306" s="19"/>
      <c r="X306" s="19"/>
      <c r="Y306" s="19"/>
      <c r="Z306"/>
      <c r="AA306"/>
      <c r="AB306"/>
      <c r="AC306"/>
      <c r="AD306"/>
      <c r="AE306"/>
      <c r="AF306"/>
      <c r="AG306"/>
      <c r="AH306"/>
      <c r="AI306"/>
      <c r="AJ306" s="9" t="s">
        <v>2291</v>
      </c>
      <c r="AK306" s="19"/>
      <c r="AL306" s="19">
        <v>68</v>
      </c>
      <c r="AM306" s="19"/>
      <c r="AN306" s="19"/>
      <c r="AO306" s="19"/>
      <c r="AP306" s="19"/>
      <c r="AQ306" s="19"/>
      <c r="AR306" s="19"/>
      <c r="AS306" s="19"/>
      <c r="AT306" s="19"/>
      <c r="AU306" s="19"/>
      <c r="AV306" s="19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</row>
    <row r="307" spans="2:74" ht="14.25" x14ac:dyDescent="0.2">
      <c r="B307" s="9" t="s">
        <v>2838</v>
      </c>
      <c r="C307" s="19">
        <v>5</v>
      </c>
      <c r="D307" s="19"/>
      <c r="E307" s="19"/>
      <c r="F307" s="19"/>
      <c r="G307" s="19"/>
      <c r="H307" s="19"/>
      <c r="P307" s="9" t="s">
        <v>2292</v>
      </c>
      <c r="Q307" s="19">
        <v>97</v>
      </c>
      <c r="R307" s="19"/>
      <c r="S307" s="19"/>
      <c r="T307" s="19"/>
      <c r="U307" s="19"/>
      <c r="V307" s="19"/>
      <c r="W307" s="19"/>
      <c r="X307" s="19"/>
      <c r="Y307" s="19"/>
      <c r="Z307"/>
      <c r="AA307"/>
      <c r="AB307"/>
      <c r="AC307"/>
      <c r="AD307"/>
      <c r="AE307"/>
      <c r="AF307"/>
      <c r="AG307"/>
      <c r="AH307"/>
      <c r="AI307"/>
      <c r="AJ307" s="9" t="s">
        <v>2292</v>
      </c>
      <c r="AK307" s="19"/>
      <c r="AL307" s="19">
        <v>97</v>
      </c>
      <c r="AM307" s="19"/>
      <c r="AN307" s="19"/>
      <c r="AO307" s="19"/>
      <c r="AP307" s="19"/>
      <c r="AQ307" s="19"/>
      <c r="AR307" s="19"/>
      <c r="AS307" s="19"/>
      <c r="AT307" s="19"/>
      <c r="AU307" s="19"/>
      <c r="AV307" s="19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</row>
    <row r="308" spans="2:74" ht="14.25" x14ac:dyDescent="0.2">
      <c r="B308" s="9" t="s">
        <v>2839</v>
      </c>
      <c r="C308" s="19"/>
      <c r="D308" s="19">
        <v>3.5615833374885137</v>
      </c>
      <c r="E308" s="19"/>
      <c r="F308" s="19"/>
      <c r="G308" s="19"/>
      <c r="H308" s="19"/>
      <c r="P308" s="9" t="s">
        <v>2293</v>
      </c>
      <c r="Q308" s="19"/>
      <c r="R308" s="19"/>
      <c r="S308" s="19"/>
      <c r="T308" s="19"/>
      <c r="U308" s="19"/>
      <c r="V308" s="19"/>
      <c r="W308" s="19">
        <v>48.861526434085803</v>
      </c>
      <c r="X308" s="19"/>
      <c r="Y308" s="19"/>
      <c r="Z308"/>
      <c r="AA308"/>
      <c r="AB308"/>
      <c r="AC308"/>
      <c r="AD308"/>
      <c r="AE308"/>
      <c r="AF308"/>
      <c r="AG308"/>
      <c r="AH308"/>
      <c r="AI308"/>
      <c r="AJ308" s="9" t="s">
        <v>2293</v>
      </c>
      <c r="AK308" s="19"/>
      <c r="AL308" s="19"/>
      <c r="AM308" s="19"/>
      <c r="AN308" s="19">
        <v>48.861526434085803</v>
      </c>
      <c r="AO308" s="19"/>
      <c r="AP308" s="19"/>
      <c r="AQ308" s="19"/>
      <c r="AR308" s="19"/>
      <c r="AS308" s="19"/>
      <c r="AT308" s="19"/>
      <c r="AU308" s="19"/>
      <c r="AV308" s="19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</row>
    <row r="309" spans="2:74" ht="14.25" x14ac:dyDescent="0.2">
      <c r="B309" s="9" t="s">
        <v>2840</v>
      </c>
      <c r="C309" s="19"/>
      <c r="D309" s="19"/>
      <c r="E309" s="19"/>
      <c r="F309" s="19">
        <v>38.111983169748235</v>
      </c>
      <c r="G309" s="19"/>
      <c r="H309" s="19"/>
      <c r="P309" s="9" t="s">
        <v>2294</v>
      </c>
      <c r="Q309" s="19">
        <v>65</v>
      </c>
      <c r="R309" s="19"/>
      <c r="S309" s="19"/>
      <c r="T309" s="19"/>
      <c r="U309" s="19"/>
      <c r="V309" s="19"/>
      <c r="W309" s="19"/>
      <c r="X309" s="19"/>
      <c r="Y309" s="19"/>
      <c r="Z309"/>
      <c r="AA309"/>
      <c r="AB309"/>
      <c r="AC309"/>
      <c r="AD309"/>
      <c r="AE309"/>
      <c r="AF309"/>
      <c r="AG309"/>
      <c r="AH309"/>
      <c r="AI309"/>
      <c r="AJ309" s="9" t="s">
        <v>2294</v>
      </c>
      <c r="AK309" s="19"/>
      <c r="AL309" s="19">
        <v>65</v>
      </c>
      <c r="AM309" s="19"/>
      <c r="AN309" s="19"/>
      <c r="AO309" s="19"/>
      <c r="AP309" s="19"/>
      <c r="AQ309" s="19"/>
      <c r="AR309" s="19"/>
      <c r="AS309" s="19"/>
      <c r="AT309" s="19"/>
      <c r="AU309" s="19"/>
      <c r="AV309" s="1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</row>
    <row r="310" spans="2:74" ht="14.25" x14ac:dyDescent="0.2">
      <c r="B310" s="9" t="s">
        <v>2841</v>
      </c>
      <c r="C310" s="19"/>
      <c r="D310" s="19"/>
      <c r="E310" s="19">
        <v>17.807916687442567</v>
      </c>
      <c r="F310" s="19"/>
      <c r="G310" s="19"/>
      <c r="H310" s="19"/>
      <c r="P310" s="9" t="s">
        <v>2295</v>
      </c>
      <c r="Q310" s="19"/>
      <c r="R310" s="19">
        <v>43.2</v>
      </c>
      <c r="S310" s="19"/>
      <c r="T310" s="19"/>
      <c r="U310" s="19"/>
      <c r="V310" s="19"/>
      <c r="W310" s="19"/>
      <c r="X310" s="19"/>
      <c r="Y310" s="19"/>
      <c r="Z310"/>
      <c r="AA310"/>
      <c r="AB310"/>
      <c r="AC310"/>
      <c r="AD310"/>
      <c r="AE310"/>
      <c r="AF310"/>
      <c r="AG310"/>
      <c r="AH310"/>
      <c r="AI310"/>
      <c r="AJ310" s="9" t="s">
        <v>2295</v>
      </c>
      <c r="AK310" s="19"/>
      <c r="AL310" s="19"/>
      <c r="AM310" s="19"/>
      <c r="AN310" s="19"/>
      <c r="AO310" s="19"/>
      <c r="AP310" s="19"/>
      <c r="AQ310" s="19"/>
      <c r="AR310" s="19"/>
      <c r="AS310" s="19">
        <v>43.2</v>
      </c>
      <c r="AT310" s="19"/>
      <c r="AU310" s="19"/>
      <c r="AV310" s="19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</row>
    <row r="311" spans="2:74" ht="14.25" x14ac:dyDescent="0.2">
      <c r="B311" s="9" t="s">
        <v>2842</v>
      </c>
      <c r="C311" s="19"/>
      <c r="D311" s="19">
        <v>11.575145846837669</v>
      </c>
      <c r="E311" s="19"/>
      <c r="F311" s="19"/>
      <c r="G311" s="19"/>
      <c r="H311" s="19"/>
      <c r="P311" s="9" t="s">
        <v>2296</v>
      </c>
      <c r="Q311" s="19">
        <v>8.0135625093491551</v>
      </c>
      <c r="R311" s="19"/>
      <c r="S311" s="19"/>
      <c r="T311" s="19"/>
      <c r="U311" s="19"/>
      <c r="V311" s="19"/>
      <c r="W311" s="19"/>
      <c r="X311" s="19"/>
      <c r="Y311" s="19"/>
      <c r="Z311"/>
      <c r="AA311"/>
      <c r="AB311"/>
      <c r="AC311"/>
      <c r="AD311"/>
      <c r="AE311"/>
      <c r="AF311"/>
      <c r="AG311"/>
      <c r="AH311"/>
      <c r="AI311"/>
      <c r="AJ311" s="9" t="s">
        <v>2296</v>
      </c>
      <c r="AK311" s="19"/>
      <c r="AL311" s="19"/>
      <c r="AM311" s="19"/>
      <c r="AN311" s="19"/>
      <c r="AO311" s="19"/>
      <c r="AP311" s="19"/>
      <c r="AQ311" s="19"/>
      <c r="AR311" s="19"/>
      <c r="AS311" s="19"/>
      <c r="AT311" s="19"/>
      <c r="AU311" s="19"/>
      <c r="AV311" s="19">
        <v>8.0135625093491551</v>
      </c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</row>
    <row r="312" spans="2:74" ht="14.25" x14ac:dyDescent="0.2">
      <c r="B312" s="9" t="s">
        <v>2843</v>
      </c>
      <c r="C312" s="19"/>
      <c r="D312" s="19"/>
      <c r="E312" s="19"/>
      <c r="F312" s="19">
        <v>98.336152303032691</v>
      </c>
      <c r="G312" s="19"/>
      <c r="H312" s="19"/>
      <c r="P312" s="9" t="s">
        <v>2297</v>
      </c>
      <c r="Q312" s="19">
        <v>50</v>
      </c>
      <c r="R312" s="19"/>
      <c r="S312" s="19"/>
      <c r="T312" s="19"/>
      <c r="U312" s="19"/>
      <c r="V312" s="19"/>
      <c r="W312" s="19"/>
      <c r="X312" s="19"/>
      <c r="Y312" s="19"/>
      <c r="Z312"/>
      <c r="AA312"/>
      <c r="AB312"/>
      <c r="AC312"/>
      <c r="AD312"/>
      <c r="AE312"/>
      <c r="AF312"/>
      <c r="AG312"/>
      <c r="AH312"/>
      <c r="AI312"/>
      <c r="AJ312" s="9" t="s">
        <v>2297</v>
      </c>
      <c r="AK312" s="19"/>
      <c r="AL312" s="19">
        <v>50</v>
      </c>
      <c r="AM312" s="19"/>
      <c r="AN312" s="19"/>
      <c r="AO312" s="19"/>
      <c r="AP312" s="19"/>
      <c r="AQ312" s="19"/>
      <c r="AR312" s="19"/>
      <c r="AS312" s="19"/>
      <c r="AT312" s="19"/>
      <c r="AU312" s="19"/>
      <c r="AV312" s="19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</row>
    <row r="313" spans="2:74" ht="14.25" x14ac:dyDescent="0.2">
      <c r="B313" s="9" t="s">
        <v>2844</v>
      </c>
      <c r="C313" s="19"/>
      <c r="D313" s="19"/>
      <c r="E313" s="19"/>
      <c r="F313" s="19"/>
      <c r="G313" s="19">
        <v>92.5</v>
      </c>
      <c r="H313" s="19"/>
      <c r="P313" s="9" t="s">
        <v>2298</v>
      </c>
      <c r="Q313" s="19">
        <v>45</v>
      </c>
      <c r="R313" s="19"/>
      <c r="S313" s="19"/>
      <c r="T313" s="19"/>
      <c r="U313" s="19"/>
      <c r="V313" s="19"/>
      <c r="W313" s="19"/>
      <c r="X313" s="19"/>
      <c r="Y313" s="19"/>
      <c r="Z313"/>
      <c r="AA313"/>
      <c r="AB313"/>
      <c r="AC313"/>
      <c r="AD313"/>
      <c r="AE313"/>
      <c r="AF313"/>
      <c r="AG313"/>
      <c r="AH313"/>
      <c r="AI313"/>
      <c r="AJ313" s="9" t="s">
        <v>2298</v>
      </c>
      <c r="AK313" s="19"/>
      <c r="AL313" s="19">
        <v>45</v>
      </c>
      <c r="AM313" s="19"/>
      <c r="AN313" s="19"/>
      <c r="AO313" s="19"/>
      <c r="AP313" s="19"/>
      <c r="AQ313" s="19"/>
      <c r="AR313" s="19"/>
      <c r="AS313" s="19"/>
      <c r="AT313" s="19"/>
      <c r="AU313" s="19"/>
      <c r="AV313" s="19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</row>
    <row r="314" spans="2:74" ht="14.25" x14ac:dyDescent="0.2">
      <c r="B314" s="9" t="s">
        <v>2845</v>
      </c>
      <c r="C314" s="19">
        <v>9.7943541780934122</v>
      </c>
      <c r="D314" s="19"/>
      <c r="E314" s="19"/>
      <c r="F314" s="19"/>
      <c r="G314" s="19"/>
      <c r="H314" s="19"/>
      <c r="P314" s="9" t="s">
        <v>2299</v>
      </c>
      <c r="Q314" s="19"/>
      <c r="R314" s="19">
        <v>3.2054250037396623</v>
      </c>
      <c r="S314" s="19"/>
      <c r="T314" s="19"/>
      <c r="U314" s="19"/>
      <c r="V314" s="19"/>
      <c r="W314" s="19"/>
      <c r="X314" s="19"/>
      <c r="Y314" s="19"/>
      <c r="Z314"/>
      <c r="AA314"/>
      <c r="AB314"/>
      <c r="AC314"/>
      <c r="AD314"/>
      <c r="AE314"/>
      <c r="AF314"/>
      <c r="AG314"/>
      <c r="AH314"/>
      <c r="AI314"/>
      <c r="AJ314" s="9" t="s">
        <v>2299</v>
      </c>
      <c r="AK314" s="19"/>
      <c r="AL314" s="19"/>
      <c r="AM314" s="19"/>
      <c r="AN314" s="19"/>
      <c r="AO314" s="19"/>
      <c r="AP314" s="19"/>
      <c r="AQ314" s="19"/>
      <c r="AR314" s="19"/>
      <c r="AS314" s="19"/>
      <c r="AT314" s="19"/>
      <c r="AU314" s="19"/>
      <c r="AV314" s="19">
        <v>3.2054250037396623</v>
      </c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</row>
    <row r="315" spans="2:74" ht="14.25" x14ac:dyDescent="0.2">
      <c r="B315" s="9" t="s">
        <v>2846</v>
      </c>
      <c r="C315" s="19">
        <v>32</v>
      </c>
      <c r="D315" s="19"/>
      <c r="E315" s="19"/>
      <c r="F315" s="19"/>
      <c r="G315" s="19"/>
      <c r="H315" s="19"/>
      <c r="P315" s="9" t="s">
        <v>2300</v>
      </c>
      <c r="Q315" s="19"/>
      <c r="R315" s="19">
        <v>60</v>
      </c>
      <c r="S315" s="19"/>
      <c r="T315" s="19"/>
      <c r="U315" s="19"/>
      <c r="V315" s="19"/>
      <c r="W315" s="19"/>
      <c r="X315" s="19"/>
      <c r="Y315" s="19"/>
      <c r="Z315"/>
      <c r="AA315"/>
      <c r="AB315"/>
      <c r="AC315"/>
      <c r="AD315"/>
      <c r="AE315"/>
      <c r="AF315"/>
      <c r="AG315"/>
      <c r="AH315"/>
      <c r="AI315"/>
      <c r="AJ315" s="9" t="s">
        <v>2300</v>
      </c>
      <c r="AK315" s="19"/>
      <c r="AL315" s="19">
        <v>60</v>
      </c>
      <c r="AM315" s="19"/>
      <c r="AN315" s="19"/>
      <c r="AO315" s="19"/>
      <c r="AP315" s="19"/>
      <c r="AQ315" s="19"/>
      <c r="AR315" s="19"/>
      <c r="AS315" s="19"/>
      <c r="AT315" s="19"/>
      <c r="AU315" s="19"/>
      <c r="AV315" s="19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</row>
    <row r="316" spans="2:74" ht="14.25" x14ac:dyDescent="0.2">
      <c r="B316" s="9" t="s">
        <v>2847</v>
      </c>
      <c r="C316" s="19"/>
      <c r="D316" s="19"/>
      <c r="E316" s="19"/>
      <c r="F316" s="19">
        <v>55</v>
      </c>
      <c r="G316" s="19"/>
      <c r="H316" s="19"/>
      <c r="P316" s="9" t="s">
        <v>2301</v>
      </c>
      <c r="Q316" s="19"/>
      <c r="R316" s="19"/>
      <c r="S316" s="19"/>
      <c r="T316" s="19"/>
      <c r="U316" s="19"/>
      <c r="V316" s="19"/>
      <c r="W316" s="19"/>
      <c r="X316" s="19">
        <v>31</v>
      </c>
      <c r="Y316" s="19"/>
      <c r="Z316"/>
      <c r="AA316"/>
      <c r="AB316"/>
      <c r="AC316"/>
      <c r="AD316"/>
      <c r="AE316"/>
      <c r="AF316"/>
      <c r="AG316"/>
      <c r="AH316"/>
      <c r="AI316"/>
      <c r="AJ316" s="9" t="s">
        <v>2301</v>
      </c>
      <c r="AK316" s="19"/>
      <c r="AL316" s="19">
        <v>31</v>
      </c>
      <c r="AM316" s="19"/>
      <c r="AN316" s="19"/>
      <c r="AO316" s="19"/>
      <c r="AP316" s="19"/>
      <c r="AQ316" s="19"/>
      <c r="AR316" s="19"/>
      <c r="AS316" s="19"/>
      <c r="AT316" s="19"/>
      <c r="AU316" s="19"/>
      <c r="AV316" s="19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</row>
    <row r="317" spans="2:74" ht="14.25" x14ac:dyDescent="0.2">
      <c r="B317" s="9" t="s">
        <v>2848</v>
      </c>
      <c r="C317" s="19"/>
      <c r="D317" s="19"/>
      <c r="E317" s="19">
        <v>40</v>
      </c>
      <c r="F317" s="19"/>
      <c r="G317" s="19"/>
      <c r="H317" s="19"/>
      <c r="P317" s="9" t="s">
        <v>2302</v>
      </c>
      <c r="Q317" s="19">
        <v>75</v>
      </c>
      <c r="R317" s="19"/>
      <c r="S317" s="19"/>
      <c r="T317" s="19"/>
      <c r="U317" s="19"/>
      <c r="V317" s="19"/>
      <c r="W317" s="19"/>
      <c r="X317" s="19"/>
      <c r="Y317" s="19"/>
      <c r="Z317"/>
      <c r="AA317"/>
      <c r="AB317"/>
      <c r="AC317"/>
      <c r="AD317"/>
      <c r="AE317"/>
      <c r="AF317"/>
      <c r="AG317"/>
      <c r="AH317"/>
      <c r="AI317"/>
      <c r="AJ317" s="9" t="s">
        <v>2302</v>
      </c>
      <c r="AK317" s="19"/>
      <c r="AL317" s="19">
        <v>75</v>
      </c>
      <c r="AM317" s="19"/>
      <c r="AN317" s="19"/>
      <c r="AO317" s="19"/>
      <c r="AP317" s="19"/>
      <c r="AQ317" s="19"/>
      <c r="AR317" s="19"/>
      <c r="AS317" s="19"/>
      <c r="AT317" s="19"/>
      <c r="AU317" s="19"/>
      <c r="AV317" s="19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</row>
    <row r="318" spans="2:74" ht="14.25" x14ac:dyDescent="0.2">
      <c r="B318" s="9" t="s">
        <v>2849</v>
      </c>
      <c r="C318" s="19"/>
      <c r="D318" s="19">
        <v>3</v>
      </c>
      <c r="E318" s="19"/>
      <c r="F318" s="19"/>
      <c r="G318" s="19"/>
      <c r="H318" s="19"/>
      <c r="P318" s="9" t="s">
        <v>2303</v>
      </c>
      <c r="Q318" s="19"/>
      <c r="R318" s="19"/>
      <c r="S318" s="19">
        <v>16</v>
      </c>
      <c r="T318" s="19"/>
      <c r="U318" s="19"/>
      <c r="V318" s="19"/>
      <c r="W318" s="19"/>
      <c r="X318" s="19"/>
      <c r="Y318" s="19"/>
      <c r="Z318"/>
      <c r="AA318"/>
      <c r="AB318"/>
      <c r="AC318"/>
      <c r="AD318"/>
      <c r="AE318"/>
      <c r="AF318"/>
      <c r="AG318"/>
      <c r="AH318"/>
      <c r="AI318"/>
      <c r="AJ318" s="9" t="s">
        <v>2303</v>
      </c>
      <c r="AK318" s="19"/>
      <c r="AL318" s="19">
        <v>16</v>
      </c>
      <c r="AM318" s="19"/>
      <c r="AN318" s="19"/>
      <c r="AO318" s="19"/>
      <c r="AP318" s="19"/>
      <c r="AQ318" s="19"/>
      <c r="AR318" s="19"/>
      <c r="AS318" s="19"/>
      <c r="AT318" s="19"/>
      <c r="AU318" s="19"/>
      <c r="AV318" s="19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</row>
    <row r="319" spans="2:74" ht="14.25" x14ac:dyDescent="0.2">
      <c r="B319" s="9" t="s">
        <v>2850</v>
      </c>
      <c r="C319" s="19"/>
      <c r="D319" s="19"/>
      <c r="E319" s="19">
        <v>43.6</v>
      </c>
      <c r="F319" s="19"/>
      <c r="G319" s="19"/>
      <c r="H319" s="19"/>
      <c r="P319" s="9" t="s">
        <v>2304</v>
      </c>
      <c r="Q319" s="19">
        <v>36</v>
      </c>
      <c r="R319" s="19"/>
      <c r="S319" s="19"/>
      <c r="T319" s="19"/>
      <c r="U319" s="19"/>
      <c r="V319" s="19"/>
      <c r="W319" s="19"/>
      <c r="X319" s="19"/>
      <c r="Y319" s="19"/>
      <c r="Z319"/>
      <c r="AA319"/>
      <c r="AB319"/>
      <c r="AC319"/>
      <c r="AD319"/>
      <c r="AE319"/>
      <c r="AF319"/>
      <c r="AG319"/>
      <c r="AH319"/>
      <c r="AI319"/>
      <c r="AJ319" s="9" t="s">
        <v>2304</v>
      </c>
      <c r="AK319" s="19"/>
      <c r="AL319" s="19">
        <v>36</v>
      </c>
      <c r="AM319" s="19"/>
      <c r="AN319" s="19"/>
      <c r="AO319" s="19"/>
      <c r="AP319" s="19"/>
      <c r="AQ319" s="19"/>
      <c r="AR319" s="19"/>
      <c r="AS319" s="19"/>
      <c r="AT319" s="19"/>
      <c r="AU319" s="19"/>
      <c r="AV319" s="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</row>
    <row r="320" spans="2:74" ht="14.25" x14ac:dyDescent="0.2">
      <c r="B320" s="9" t="s">
        <v>2851</v>
      </c>
      <c r="C320" s="19"/>
      <c r="D320" s="19"/>
      <c r="E320" s="19"/>
      <c r="F320" s="19">
        <v>9.6162750112189865</v>
      </c>
      <c r="G320" s="19"/>
      <c r="H320" s="19"/>
      <c r="P320" s="9" t="s">
        <v>2305</v>
      </c>
      <c r="Q320" s="19">
        <v>41.30118396727373</v>
      </c>
      <c r="R320" s="19"/>
      <c r="S320" s="19"/>
      <c r="T320" s="19"/>
      <c r="U320" s="19"/>
      <c r="V320" s="19"/>
      <c r="W320" s="19"/>
      <c r="X320" s="19"/>
      <c r="Y320" s="19"/>
      <c r="Z320"/>
      <c r="AA320"/>
      <c r="AB320"/>
      <c r="AC320"/>
      <c r="AD320"/>
      <c r="AE320"/>
      <c r="AF320"/>
      <c r="AG320"/>
      <c r="AH320"/>
      <c r="AI320"/>
      <c r="AJ320" s="9" t="s">
        <v>2305</v>
      </c>
      <c r="AK320" s="19"/>
      <c r="AL320" s="19"/>
      <c r="AM320" s="19">
        <v>41.30118396727373</v>
      </c>
      <c r="AN320" s="19"/>
      <c r="AO320" s="19"/>
      <c r="AP320" s="19"/>
      <c r="AQ320" s="19"/>
      <c r="AR320" s="19"/>
      <c r="AS320" s="19"/>
      <c r="AT320" s="19"/>
      <c r="AU320" s="19"/>
      <c r="AV320" s="19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</row>
    <row r="321" spans="2:74" ht="14.25" x14ac:dyDescent="0.2">
      <c r="B321" s="9" t="s">
        <v>2852</v>
      </c>
      <c r="C321" s="19"/>
      <c r="D321" s="19"/>
      <c r="E321" s="19"/>
      <c r="F321" s="19">
        <v>35</v>
      </c>
      <c r="G321" s="19"/>
      <c r="H321" s="19"/>
      <c r="P321" s="9" t="s">
        <v>2306</v>
      </c>
      <c r="Q321" s="19">
        <v>53</v>
      </c>
      <c r="R321" s="19"/>
      <c r="S321" s="19"/>
      <c r="T321" s="19"/>
      <c r="U321" s="19"/>
      <c r="V321" s="19"/>
      <c r="W321" s="19"/>
      <c r="X321" s="19"/>
      <c r="Y321" s="19"/>
      <c r="Z321"/>
      <c r="AA321"/>
      <c r="AB321"/>
      <c r="AC321"/>
      <c r="AD321"/>
      <c r="AE321"/>
      <c r="AF321"/>
      <c r="AG321"/>
      <c r="AH321"/>
      <c r="AI321"/>
      <c r="AJ321" s="9" t="s">
        <v>2306</v>
      </c>
      <c r="AK321" s="19"/>
      <c r="AL321" s="19">
        <v>53</v>
      </c>
      <c r="AM321" s="19"/>
      <c r="AN321" s="19"/>
      <c r="AO321" s="19"/>
      <c r="AP321" s="19"/>
      <c r="AQ321" s="19"/>
      <c r="AR321" s="19"/>
      <c r="AS321" s="19"/>
      <c r="AT321" s="19"/>
      <c r="AU321" s="19"/>
      <c r="AV321" s="19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</row>
    <row r="322" spans="2:74" ht="14.25" x14ac:dyDescent="0.2">
      <c r="B322" s="9" t="s">
        <v>2853</v>
      </c>
      <c r="C322" s="19"/>
      <c r="D322" s="19"/>
      <c r="E322" s="19"/>
      <c r="F322" s="19"/>
      <c r="G322" s="19">
        <v>12</v>
      </c>
      <c r="H322" s="19"/>
      <c r="P322" s="9" t="s">
        <v>2307</v>
      </c>
      <c r="Q322" s="19"/>
      <c r="R322" s="19"/>
      <c r="S322" s="19"/>
      <c r="T322" s="19"/>
      <c r="U322" s="19"/>
      <c r="V322" s="19">
        <v>82.575963534454516</v>
      </c>
      <c r="W322" s="19"/>
      <c r="X322" s="19"/>
      <c r="Y322" s="19"/>
      <c r="Z322"/>
      <c r="AA322"/>
      <c r="AB322"/>
      <c r="AC322"/>
      <c r="AD322"/>
      <c r="AE322"/>
      <c r="AF322"/>
      <c r="AG322"/>
      <c r="AH322"/>
      <c r="AI322"/>
      <c r="AJ322" s="9" t="s">
        <v>2307</v>
      </c>
      <c r="AK322" s="19"/>
      <c r="AL322" s="19"/>
      <c r="AM322" s="19"/>
      <c r="AN322" s="19"/>
      <c r="AO322" s="19"/>
      <c r="AP322" s="19">
        <v>82.575963534454516</v>
      </c>
      <c r="AQ322" s="19"/>
      <c r="AR322" s="19"/>
      <c r="AS322" s="19"/>
      <c r="AT322" s="19"/>
      <c r="AU322" s="19"/>
      <c r="AV322" s="19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</row>
    <row r="323" spans="2:74" ht="14.25" x14ac:dyDescent="0.2">
      <c r="B323" s="9" t="s">
        <v>2854</v>
      </c>
      <c r="C323" s="19"/>
      <c r="D323" s="19"/>
      <c r="E323" s="19"/>
      <c r="F323" s="19"/>
      <c r="G323" s="19">
        <v>5</v>
      </c>
      <c r="H323" s="19"/>
      <c r="P323" s="9" t="s">
        <v>2308</v>
      </c>
      <c r="Q323" s="19">
        <v>67</v>
      </c>
      <c r="R323" s="19"/>
      <c r="S323" s="19"/>
      <c r="T323" s="19"/>
      <c r="U323" s="19"/>
      <c r="V323" s="19"/>
      <c r="W323" s="19"/>
      <c r="X323" s="19"/>
      <c r="Y323" s="19"/>
      <c r="Z323"/>
      <c r="AA323"/>
      <c r="AB323"/>
      <c r="AC323"/>
      <c r="AD323"/>
      <c r="AE323"/>
      <c r="AF323"/>
      <c r="AG323"/>
      <c r="AH323"/>
      <c r="AI323"/>
      <c r="AJ323" s="9" t="s">
        <v>2308</v>
      </c>
      <c r="AK323" s="19"/>
      <c r="AL323" s="19">
        <v>67</v>
      </c>
      <c r="AM323" s="19"/>
      <c r="AN323" s="19"/>
      <c r="AO323" s="19"/>
      <c r="AP323" s="19"/>
      <c r="AQ323" s="19"/>
      <c r="AR323" s="19"/>
      <c r="AS323" s="19"/>
      <c r="AT323" s="19"/>
      <c r="AU323" s="19"/>
      <c r="AV323" s="19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</row>
    <row r="324" spans="2:74" ht="14.25" x14ac:dyDescent="0.2">
      <c r="B324" s="9" t="s">
        <v>2855</v>
      </c>
      <c r="C324" s="19"/>
      <c r="D324" s="19">
        <v>16.337518501630093</v>
      </c>
      <c r="E324" s="19"/>
      <c r="F324" s="19"/>
      <c r="G324" s="19"/>
      <c r="H324" s="19"/>
      <c r="P324" s="9" t="s">
        <v>2309</v>
      </c>
      <c r="Q324" s="19">
        <v>12</v>
      </c>
      <c r="R324" s="19"/>
      <c r="S324" s="19"/>
      <c r="T324" s="19"/>
      <c r="U324" s="19"/>
      <c r="V324" s="19"/>
      <c r="W324" s="19"/>
      <c r="X324" s="19"/>
      <c r="Y324" s="19"/>
      <c r="Z324"/>
      <c r="AA324"/>
      <c r="AB324"/>
      <c r="AC324"/>
      <c r="AD324"/>
      <c r="AE324"/>
      <c r="AF324"/>
      <c r="AG324"/>
      <c r="AH324"/>
      <c r="AI324"/>
      <c r="AJ324" s="9" t="s">
        <v>2309</v>
      </c>
      <c r="AK324" s="19"/>
      <c r="AL324" s="19"/>
      <c r="AM324" s="19"/>
      <c r="AN324" s="19"/>
      <c r="AO324" s="19"/>
      <c r="AP324" s="19"/>
      <c r="AQ324" s="19"/>
      <c r="AR324" s="19"/>
      <c r="AS324" s="19"/>
      <c r="AT324" s="19"/>
      <c r="AU324" s="19"/>
      <c r="AV324" s="19">
        <v>12</v>
      </c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</row>
    <row r="325" spans="2:74" ht="14.25" x14ac:dyDescent="0.2">
      <c r="B325" s="9" t="s">
        <v>2856</v>
      </c>
      <c r="C325" s="19"/>
      <c r="D325" s="19"/>
      <c r="E325" s="19"/>
      <c r="F325" s="19">
        <v>65</v>
      </c>
      <c r="G325" s="19"/>
      <c r="H325" s="19"/>
      <c r="P325" s="9" t="s">
        <v>2310</v>
      </c>
      <c r="Q325" s="19"/>
      <c r="R325" s="19"/>
      <c r="S325" s="19"/>
      <c r="T325" s="19"/>
      <c r="U325" s="19"/>
      <c r="V325" s="19">
        <v>85</v>
      </c>
      <c r="W325" s="19"/>
      <c r="X325" s="19"/>
      <c r="Y325" s="19"/>
      <c r="Z325"/>
      <c r="AA325"/>
      <c r="AB325"/>
      <c r="AC325"/>
      <c r="AD325"/>
      <c r="AE325"/>
      <c r="AF325"/>
      <c r="AG325"/>
      <c r="AH325"/>
      <c r="AI325"/>
      <c r="AJ325" s="9" t="s">
        <v>2310</v>
      </c>
      <c r="AK325" s="19"/>
      <c r="AL325" s="19">
        <v>85</v>
      </c>
      <c r="AM325" s="19"/>
      <c r="AN325" s="19"/>
      <c r="AO325" s="19"/>
      <c r="AP325" s="19"/>
      <c r="AQ325" s="19"/>
      <c r="AR325" s="19"/>
      <c r="AS325" s="19"/>
      <c r="AT325" s="19"/>
      <c r="AU325" s="19"/>
      <c r="AV325" s="19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</row>
    <row r="326" spans="2:74" ht="14.25" x14ac:dyDescent="0.2">
      <c r="B326" s="9" t="s">
        <v>2857</v>
      </c>
      <c r="C326" s="19"/>
      <c r="D326" s="19">
        <v>40</v>
      </c>
      <c r="E326" s="19"/>
      <c r="F326" s="19"/>
      <c r="G326" s="19"/>
      <c r="H326" s="19"/>
      <c r="P326" s="9" t="s">
        <v>2311</v>
      </c>
      <c r="Q326" s="19"/>
      <c r="R326" s="19"/>
      <c r="S326" s="19"/>
      <c r="T326" s="19"/>
      <c r="U326" s="19"/>
      <c r="V326" s="19"/>
      <c r="W326" s="19"/>
      <c r="X326" s="19"/>
      <c r="Y326" s="19">
        <v>254.07988779832155</v>
      </c>
      <c r="Z326"/>
      <c r="AA326"/>
      <c r="AB326"/>
      <c r="AC326"/>
      <c r="AD326"/>
      <c r="AE326"/>
      <c r="AF326"/>
      <c r="AG326"/>
      <c r="AH326"/>
      <c r="AI326"/>
      <c r="AJ326" s="9" t="s">
        <v>2311</v>
      </c>
      <c r="AK326" s="19"/>
      <c r="AL326" s="19"/>
      <c r="AM326" s="19"/>
      <c r="AN326" s="19"/>
      <c r="AO326" s="19"/>
      <c r="AP326" s="19">
        <v>254.07988779832155</v>
      </c>
      <c r="AQ326" s="19"/>
      <c r="AR326" s="19"/>
      <c r="AS326" s="19"/>
      <c r="AT326" s="19"/>
      <c r="AU326" s="19"/>
      <c r="AV326" s="19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</row>
    <row r="327" spans="2:74" ht="14.25" x14ac:dyDescent="0.2">
      <c r="B327" s="9" t="s">
        <v>2858</v>
      </c>
      <c r="C327" s="19"/>
      <c r="D327" s="19"/>
      <c r="E327" s="19"/>
      <c r="F327" s="19"/>
      <c r="G327" s="19">
        <v>98</v>
      </c>
      <c r="H327" s="19"/>
      <c r="P327" s="9" t="s">
        <v>2312</v>
      </c>
      <c r="Q327" s="19"/>
      <c r="R327" s="19">
        <v>40</v>
      </c>
      <c r="S327" s="19"/>
      <c r="T327" s="19"/>
      <c r="U327" s="19"/>
      <c r="V327" s="19"/>
      <c r="W327" s="19"/>
      <c r="X327" s="19"/>
      <c r="Y327" s="19"/>
      <c r="Z327"/>
      <c r="AA327"/>
      <c r="AB327"/>
      <c r="AC327"/>
      <c r="AD327"/>
      <c r="AE327"/>
      <c r="AF327"/>
      <c r="AG327"/>
      <c r="AH327"/>
      <c r="AI327"/>
      <c r="AJ327" s="9" t="s">
        <v>2312</v>
      </c>
      <c r="AK327" s="19"/>
      <c r="AL327" s="19">
        <v>40</v>
      </c>
      <c r="AM327" s="19"/>
      <c r="AN327" s="19"/>
      <c r="AO327" s="19"/>
      <c r="AP327" s="19"/>
      <c r="AQ327" s="19"/>
      <c r="AR327" s="19"/>
      <c r="AS327" s="19"/>
      <c r="AT327" s="19"/>
      <c r="AU327" s="19"/>
      <c r="AV327" s="19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</row>
    <row r="328" spans="2:74" ht="14.25" x14ac:dyDescent="0.2">
      <c r="B328" s="9" t="s">
        <v>2859</v>
      </c>
      <c r="C328" s="19"/>
      <c r="D328" s="19"/>
      <c r="E328" s="19"/>
      <c r="F328" s="19"/>
      <c r="G328" s="19">
        <v>50</v>
      </c>
      <c r="H328" s="19"/>
      <c r="P328" s="9" t="s">
        <v>2313</v>
      </c>
      <c r="Q328" s="19"/>
      <c r="R328" s="19"/>
      <c r="S328" s="19"/>
      <c r="T328" s="19"/>
      <c r="U328" s="19"/>
      <c r="V328" s="19"/>
      <c r="W328" s="19">
        <v>31.523565441345685</v>
      </c>
      <c r="X328" s="19"/>
      <c r="Y328" s="19"/>
      <c r="Z328"/>
      <c r="AA328"/>
      <c r="AB328"/>
      <c r="AC328"/>
      <c r="AD328"/>
      <c r="AE328"/>
      <c r="AF328"/>
      <c r="AG328"/>
      <c r="AH328"/>
      <c r="AI328"/>
      <c r="AJ328" s="9" t="s">
        <v>2313</v>
      </c>
      <c r="AK328" s="19"/>
      <c r="AL328" s="19"/>
      <c r="AM328" s="19"/>
      <c r="AN328" s="19">
        <v>31.523565441345685</v>
      </c>
      <c r="AO328" s="19"/>
      <c r="AP328" s="19"/>
      <c r="AQ328" s="19"/>
      <c r="AR328" s="19"/>
      <c r="AS328" s="19"/>
      <c r="AT328" s="19"/>
      <c r="AU328" s="19"/>
      <c r="AV328" s="19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</row>
    <row r="329" spans="2:74" ht="14.25" x14ac:dyDescent="0.2">
      <c r="B329" s="9" t="s">
        <v>2860</v>
      </c>
      <c r="C329" s="19"/>
      <c r="D329" s="19"/>
      <c r="E329" s="19"/>
      <c r="F329" s="19"/>
      <c r="G329" s="19"/>
      <c r="H329" s="19">
        <v>135</v>
      </c>
      <c r="P329" s="9" t="s">
        <v>2314</v>
      </c>
      <c r="Q329" s="19">
        <v>41</v>
      </c>
      <c r="R329" s="19"/>
      <c r="S329" s="19"/>
      <c r="T329" s="19"/>
      <c r="U329" s="19"/>
      <c r="V329" s="19"/>
      <c r="W329" s="19"/>
      <c r="X329" s="19"/>
      <c r="Y329" s="19"/>
      <c r="Z329"/>
      <c r="AA329"/>
      <c r="AB329"/>
      <c r="AC329"/>
      <c r="AD329"/>
      <c r="AE329"/>
      <c r="AF329"/>
      <c r="AG329"/>
      <c r="AH329"/>
      <c r="AI329"/>
      <c r="AJ329" s="9" t="s">
        <v>2314</v>
      </c>
      <c r="AK329" s="19"/>
      <c r="AL329" s="19">
        <v>41</v>
      </c>
      <c r="AM329" s="19"/>
      <c r="AN329" s="19"/>
      <c r="AO329" s="19"/>
      <c r="AP329" s="19"/>
      <c r="AQ329" s="19"/>
      <c r="AR329" s="19"/>
      <c r="AS329" s="19"/>
      <c r="AT329" s="19"/>
      <c r="AU329" s="19"/>
      <c r="AV329" s="1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</row>
    <row r="330" spans="2:74" ht="14.25" x14ac:dyDescent="0.2">
      <c r="B330" s="9" t="s">
        <v>2861</v>
      </c>
      <c r="C330" s="19"/>
      <c r="D330" s="19"/>
      <c r="E330" s="19">
        <v>125</v>
      </c>
      <c r="F330" s="19"/>
      <c r="G330" s="19"/>
      <c r="H330" s="19"/>
      <c r="P330" s="9" t="s">
        <v>2315</v>
      </c>
      <c r="Q330" s="19"/>
      <c r="R330" s="19">
        <v>24.931083362419596</v>
      </c>
      <c r="S330" s="19"/>
      <c r="T330" s="19"/>
      <c r="U330" s="19"/>
      <c r="V330" s="19"/>
      <c r="W330" s="19"/>
      <c r="X330" s="19"/>
      <c r="Y330" s="19"/>
      <c r="Z330"/>
      <c r="AA330"/>
      <c r="AB330"/>
      <c r="AC330"/>
      <c r="AD330"/>
      <c r="AE330"/>
      <c r="AF330"/>
      <c r="AG330"/>
      <c r="AH330"/>
      <c r="AI330"/>
      <c r="AJ330" s="9" t="s">
        <v>2315</v>
      </c>
      <c r="AK330" s="19"/>
      <c r="AL330" s="19"/>
      <c r="AM330" s="19"/>
      <c r="AN330" s="19"/>
      <c r="AO330" s="19"/>
      <c r="AP330" s="19"/>
      <c r="AQ330" s="19"/>
      <c r="AR330" s="19"/>
      <c r="AS330" s="19"/>
      <c r="AT330" s="19"/>
      <c r="AU330" s="19"/>
      <c r="AV330" s="19">
        <v>24.931083362419596</v>
      </c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</row>
    <row r="331" spans="2:74" ht="14.25" x14ac:dyDescent="0.2">
      <c r="B331" s="9" t="s">
        <v>2862</v>
      </c>
      <c r="C331" s="19"/>
      <c r="D331" s="19"/>
      <c r="E331" s="19">
        <v>4.5</v>
      </c>
      <c r="F331" s="19"/>
      <c r="G331" s="19"/>
      <c r="H331" s="19"/>
      <c r="P331" s="9" t="s">
        <v>2316</v>
      </c>
      <c r="Q331" s="19"/>
      <c r="R331" s="19">
        <v>125</v>
      </c>
      <c r="S331" s="19"/>
      <c r="T331" s="19"/>
      <c r="U331" s="19"/>
      <c r="V331" s="19"/>
      <c r="W331" s="19"/>
      <c r="X331" s="19"/>
      <c r="Y331" s="19"/>
      <c r="Z331"/>
      <c r="AA331"/>
      <c r="AB331"/>
      <c r="AC331"/>
      <c r="AD331"/>
      <c r="AE331"/>
      <c r="AF331"/>
      <c r="AG331"/>
      <c r="AH331"/>
      <c r="AI331"/>
      <c r="AJ331" s="9" t="s">
        <v>2316</v>
      </c>
      <c r="AK331" s="19"/>
      <c r="AL331" s="19">
        <v>125</v>
      </c>
      <c r="AM331" s="19"/>
      <c r="AN331" s="19"/>
      <c r="AO331" s="19"/>
      <c r="AP331" s="19"/>
      <c r="AQ331" s="19"/>
      <c r="AR331" s="19"/>
      <c r="AS331" s="19"/>
      <c r="AT331" s="19"/>
      <c r="AU331" s="19"/>
      <c r="AV331" s="19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</row>
    <row r="332" spans="2:74" ht="14.25" x14ac:dyDescent="0.2">
      <c r="B332" s="9" t="s">
        <v>2863</v>
      </c>
      <c r="C332" s="19"/>
      <c r="D332" s="19"/>
      <c r="E332" s="19"/>
      <c r="F332" s="19">
        <v>115</v>
      </c>
      <c r="G332" s="19"/>
      <c r="H332" s="19"/>
      <c r="P332" s="9" t="s">
        <v>2317</v>
      </c>
      <c r="Q332" s="19">
        <v>59.001691381819612</v>
      </c>
      <c r="R332" s="19"/>
      <c r="S332" s="19"/>
      <c r="T332" s="19"/>
      <c r="U332" s="19"/>
      <c r="V332" s="19"/>
      <c r="W332" s="19"/>
      <c r="X332" s="19"/>
      <c r="Y332" s="19"/>
      <c r="Z332"/>
      <c r="AA332"/>
      <c r="AB332"/>
      <c r="AC332"/>
      <c r="AD332"/>
      <c r="AE332"/>
      <c r="AF332"/>
      <c r="AG332"/>
      <c r="AH332"/>
      <c r="AI332"/>
      <c r="AJ332" s="9" t="s">
        <v>2317</v>
      </c>
      <c r="AK332" s="19"/>
      <c r="AL332" s="19"/>
      <c r="AM332" s="19">
        <v>59.001691381819612</v>
      </c>
      <c r="AN332" s="19"/>
      <c r="AO332" s="19"/>
      <c r="AP332" s="19"/>
      <c r="AQ332" s="19"/>
      <c r="AR332" s="19"/>
      <c r="AS332" s="19"/>
      <c r="AT332" s="19"/>
      <c r="AU332" s="19"/>
      <c r="AV332" s="19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</row>
    <row r="333" spans="2:74" ht="14.25" x14ac:dyDescent="0.2">
      <c r="B333" s="9" t="s">
        <v>2864</v>
      </c>
      <c r="C333" s="19"/>
      <c r="D333" s="19"/>
      <c r="E333" s="19"/>
      <c r="F333" s="19"/>
      <c r="G333" s="19">
        <v>70</v>
      </c>
      <c r="H333" s="19"/>
      <c r="P333" s="9" t="s">
        <v>2318</v>
      </c>
      <c r="Q333" s="19">
        <v>10.956982885192733</v>
      </c>
      <c r="R333" s="19"/>
      <c r="S333" s="19"/>
      <c r="T333" s="19"/>
      <c r="U333" s="19"/>
      <c r="V333" s="19"/>
      <c r="W333" s="19"/>
      <c r="X333" s="19"/>
      <c r="Y333" s="19"/>
      <c r="Z333"/>
      <c r="AA333"/>
      <c r="AB333"/>
      <c r="AC333"/>
      <c r="AD333"/>
      <c r="AE333"/>
      <c r="AF333"/>
      <c r="AG333"/>
      <c r="AH333"/>
      <c r="AI333"/>
      <c r="AJ333" s="9" t="s">
        <v>2318</v>
      </c>
      <c r="AK333" s="19"/>
      <c r="AL333" s="19"/>
      <c r="AM333" s="19"/>
      <c r="AN333" s="19"/>
      <c r="AO333" s="19"/>
      <c r="AP333" s="19"/>
      <c r="AQ333" s="19"/>
      <c r="AR333" s="19"/>
      <c r="AS333" s="19"/>
      <c r="AT333" s="19">
        <v>10.956982885192733</v>
      </c>
      <c r="AU333" s="19"/>
      <c r="AV333" s="19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</row>
    <row r="334" spans="2:74" ht="14.25" x14ac:dyDescent="0.2">
      <c r="B334" s="9" t="s">
        <v>2865</v>
      </c>
      <c r="C334" s="19"/>
      <c r="D334" s="19"/>
      <c r="E334" s="19"/>
      <c r="F334" s="19">
        <v>60</v>
      </c>
      <c r="G334" s="19"/>
      <c r="H334" s="19"/>
      <c r="P334" s="9" t="s">
        <v>2319</v>
      </c>
      <c r="Q334" s="19">
        <v>70</v>
      </c>
      <c r="R334" s="19"/>
      <c r="S334" s="19"/>
      <c r="T334" s="19"/>
      <c r="U334" s="19"/>
      <c r="V334" s="19"/>
      <c r="W334" s="19"/>
      <c r="X334" s="19"/>
      <c r="Y334" s="19"/>
      <c r="Z334"/>
      <c r="AA334"/>
      <c r="AB334"/>
      <c r="AC334"/>
      <c r="AD334"/>
      <c r="AE334"/>
      <c r="AF334"/>
      <c r="AG334"/>
      <c r="AH334"/>
      <c r="AI334"/>
      <c r="AJ334" s="9" t="s">
        <v>2319</v>
      </c>
      <c r="AK334" s="19"/>
      <c r="AL334" s="19">
        <v>70</v>
      </c>
      <c r="AM334" s="19"/>
      <c r="AN334" s="19"/>
      <c r="AO334" s="19"/>
      <c r="AP334" s="19"/>
      <c r="AQ334" s="19"/>
      <c r="AR334" s="19"/>
      <c r="AS334" s="19"/>
      <c r="AT334" s="19"/>
      <c r="AU334" s="19"/>
      <c r="AV334" s="19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</row>
    <row r="335" spans="2:74" ht="14.25" x14ac:dyDescent="0.2">
      <c r="B335" s="9" t="s">
        <v>2866</v>
      </c>
      <c r="C335" s="19"/>
      <c r="D335" s="19"/>
      <c r="E335" s="19"/>
      <c r="F335" s="19"/>
      <c r="G335" s="19">
        <v>87.456000000000003</v>
      </c>
      <c r="H335" s="19"/>
      <c r="P335" s="9" t="s">
        <v>2320</v>
      </c>
      <c r="Q335" s="19"/>
      <c r="R335" s="19"/>
      <c r="S335" s="19"/>
      <c r="T335" s="19"/>
      <c r="U335" s="19"/>
      <c r="V335" s="19"/>
      <c r="W335" s="19"/>
      <c r="X335" s="19">
        <v>400</v>
      </c>
      <c r="Y335" s="19"/>
      <c r="Z335"/>
      <c r="AA335"/>
      <c r="AB335"/>
      <c r="AC335"/>
      <c r="AD335"/>
      <c r="AE335"/>
      <c r="AF335"/>
      <c r="AG335"/>
      <c r="AH335"/>
      <c r="AI335"/>
      <c r="AJ335" s="9" t="s">
        <v>2320</v>
      </c>
      <c r="AK335" s="19"/>
      <c r="AL335" s="19">
        <v>400</v>
      </c>
      <c r="AM335" s="19"/>
      <c r="AN335" s="19"/>
      <c r="AO335" s="19"/>
      <c r="AP335" s="19"/>
      <c r="AQ335" s="19"/>
      <c r="AR335" s="19"/>
      <c r="AS335" s="19"/>
      <c r="AT335" s="19"/>
      <c r="AU335" s="19"/>
      <c r="AV335" s="19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</row>
    <row r="336" spans="2:74" ht="14.25" x14ac:dyDescent="0.2">
      <c r="B336" s="9" t="s">
        <v>2867</v>
      </c>
      <c r="C336" s="19"/>
      <c r="D336" s="19"/>
      <c r="E336" s="19">
        <v>26.4</v>
      </c>
      <c r="F336" s="19"/>
      <c r="G336" s="19"/>
      <c r="H336" s="19"/>
      <c r="P336" s="9" t="s">
        <v>2321</v>
      </c>
      <c r="Q336" s="19">
        <v>55</v>
      </c>
      <c r="R336" s="19"/>
      <c r="S336" s="19"/>
      <c r="T336" s="19"/>
      <c r="U336" s="19"/>
      <c r="V336" s="19"/>
      <c r="W336" s="19"/>
      <c r="X336" s="19"/>
      <c r="Y336" s="19"/>
      <c r="Z336"/>
      <c r="AA336"/>
      <c r="AB336"/>
      <c r="AC336"/>
      <c r="AD336"/>
      <c r="AE336"/>
      <c r="AF336"/>
      <c r="AG336"/>
      <c r="AH336"/>
      <c r="AI336"/>
      <c r="AJ336" s="9" t="s">
        <v>2321</v>
      </c>
      <c r="AK336" s="19"/>
      <c r="AL336" s="19">
        <v>55</v>
      </c>
      <c r="AM336" s="19"/>
      <c r="AN336" s="19"/>
      <c r="AO336" s="19"/>
      <c r="AP336" s="19"/>
      <c r="AQ336" s="19"/>
      <c r="AR336" s="19"/>
      <c r="AS336" s="19"/>
      <c r="AT336" s="19"/>
      <c r="AU336" s="19"/>
      <c r="AV336" s="19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</row>
    <row r="337" spans="2:74" ht="14.25" x14ac:dyDescent="0.2">
      <c r="B337" s="9" t="s">
        <v>2868</v>
      </c>
      <c r="C337" s="19"/>
      <c r="D337" s="19"/>
      <c r="E337" s="19"/>
      <c r="F337" s="19"/>
      <c r="G337" s="19"/>
      <c r="H337" s="19">
        <v>12</v>
      </c>
      <c r="P337" s="9" t="s">
        <v>2322</v>
      </c>
      <c r="Q337" s="19">
        <v>60</v>
      </c>
      <c r="R337" s="19"/>
      <c r="S337" s="19"/>
      <c r="T337" s="19"/>
      <c r="U337" s="19"/>
      <c r="V337" s="19"/>
      <c r="W337" s="19"/>
      <c r="X337" s="19"/>
      <c r="Y337" s="19"/>
      <c r="Z337"/>
      <c r="AA337"/>
      <c r="AB337"/>
      <c r="AC337"/>
      <c r="AD337"/>
      <c r="AE337"/>
      <c r="AF337"/>
      <c r="AG337"/>
      <c r="AH337"/>
      <c r="AI337"/>
      <c r="AJ337" s="9" t="s">
        <v>2322</v>
      </c>
      <c r="AK337" s="19"/>
      <c r="AL337" s="19">
        <v>60</v>
      </c>
      <c r="AM337" s="19"/>
      <c r="AN337" s="19"/>
      <c r="AO337" s="19"/>
      <c r="AP337" s="19"/>
      <c r="AQ337" s="19"/>
      <c r="AR337" s="19"/>
      <c r="AS337" s="19"/>
      <c r="AT337" s="19"/>
      <c r="AU337" s="19"/>
      <c r="AV337" s="19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</row>
    <row r="338" spans="2:74" ht="14.25" x14ac:dyDescent="0.2">
      <c r="B338" s="9" t="s">
        <v>2869</v>
      </c>
      <c r="C338" s="19">
        <v>2.5643400029917296</v>
      </c>
      <c r="D338" s="19"/>
      <c r="E338" s="19"/>
      <c r="F338" s="19"/>
      <c r="G338" s="19"/>
      <c r="H338" s="19"/>
      <c r="P338" s="9" t="s">
        <v>2323</v>
      </c>
      <c r="Q338" s="19"/>
      <c r="R338" s="19">
        <v>17.807916687442567</v>
      </c>
      <c r="S338" s="19"/>
      <c r="T338" s="19"/>
      <c r="U338" s="19"/>
      <c r="V338" s="19"/>
      <c r="W338" s="19"/>
      <c r="X338" s="19"/>
      <c r="Y338" s="19"/>
      <c r="Z338"/>
      <c r="AA338"/>
      <c r="AB338"/>
      <c r="AC338"/>
      <c r="AD338"/>
      <c r="AE338"/>
      <c r="AF338"/>
      <c r="AG338"/>
      <c r="AH338"/>
      <c r="AI338"/>
      <c r="AJ338" s="9" t="s">
        <v>2323</v>
      </c>
      <c r="AK338" s="19"/>
      <c r="AL338" s="19"/>
      <c r="AM338" s="19"/>
      <c r="AN338" s="19"/>
      <c r="AO338" s="19"/>
      <c r="AP338" s="19"/>
      <c r="AQ338" s="19"/>
      <c r="AR338" s="19"/>
      <c r="AS338" s="19"/>
      <c r="AT338" s="19"/>
      <c r="AU338" s="19"/>
      <c r="AV338" s="19">
        <v>17.807916687442567</v>
      </c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</row>
    <row r="339" spans="2:74" ht="14.25" x14ac:dyDescent="0.2">
      <c r="B339" s="9" t="s">
        <v>2870</v>
      </c>
      <c r="C339" s="19"/>
      <c r="D339" s="19"/>
      <c r="E339" s="19"/>
      <c r="F339" s="19"/>
      <c r="G339" s="19">
        <v>62</v>
      </c>
      <c r="H339" s="19"/>
      <c r="P339" s="9" t="s">
        <v>2324</v>
      </c>
      <c r="Q339" s="19"/>
      <c r="R339" s="19">
        <v>40</v>
      </c>
      <c r="S339" s="19"/>
      <c r="T339" s="19"/>
      <c r="U339" s="19"/>
      <c r="V339" s="19"/>
      <c r="W339" s="19"/>
      <c r="X339" s="19"/>
      <c r="Y339" s="19"/>
      <c r="Z339"/>
      <c r="AA339"/>
      <c r="AB339"/>
      <c r="AC339"/>
      <c r="AD339"/>
      <c r="AE339"/>
      <c r="AF339"/>
      <c r="AG339"/>
      <c r="AH339"/>
      <c r="AI339"/>
      <c r="AJ339" s="9" t="s">
        <v>2324</v>
      </c>
      <c r="AK339" s="19"/>
      <c r="AL339" s="19"/>
      <c r="AM339" s="19"/>
      <c r="AN339" s="19"/>
      <c r="AO339" s="19">
        <v>40</v>
      </c>
      <c r="AP339" s="19"/>
      <c r="AQ339" s="19"/>
      <c r="AR339" s="19"/>
      <c r="AS339" s="19"/>
      <c r="AT339" s="19"/>
      <c r="AU339" s="19"/>
      <c r="AV339" s="1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</row>
    <row r="340" spans="2:74" ht="14.25" x14ac:dyDescent="0.2">
      <c r="B340" s="9" t="s">
        <v>2871</v>
      </c>
      <c r="C340" s="19"/>
      <c r="D340" s="19"/>
      <c r="E340" s="19"/>
      <c r="F340" s="19">
        <v>5.3423750062327704</v>
      </c>
      <c r="G340" s="19"/>
      <c r="H340" s="19"/>
      <c r="P340" s="9" t="s">
        <v>2325</v>
      </c>
      <c r="Q340" s="19">
        <v>137.5</v>
      </c>
      <c r="R340" s="19"/>
      <c r="S340" s="19"/>
      <c r="T340" s="19"/>
      <c r="U340" s="19"/>
      <c r="V340" s="19"/>
      <c r="W340" s="19"/>
      <c r="X340" s="19"/>
      <c r="Y340" s="19"/>
      <c r="Z340"/>
      <c r="AA340"/>
      <c r="AB340"/>
      <c r="AC340"/>
      <c r="AD340"/>
      <c r="AE340"/>
      <c r="AF340"/>
      <c r="AG340"/>
      <c r="AH340"/>
      <c r="AI340"/>
      <c r="AJ340" s="9" t="s">
        <v>2325</v>
      </c>
      <c r="AK340" s="19"/>
      <c r="AL340" s="19">
        <v>137.5</v>
      </c>
      <c r="AM340" s="19"/>
      <c r="AN340" s="19"/>
      <c r="AO340" s="19"/>
      <c r="AP340" s="19"/>
      <c r="AQ340" s="19"/>
      <c r="AR340" s="19"/>
      <c r="AS340" s="19"/>
      <c r="AT340" s="19"/>
      <c r="AU340" s="19"/>
      <c r="AV340" s="19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</row>
    <row r="341" spans="2:74" ht="14.25" x14ac:dyDescent="0.2">
      <c r="B341" s="9" t="s">
        <v>2872</v>
      </c>
      <c r="C341" s="19"/>
      <c r="D341" s="19"/>
      <c r="E341" s="19">
        <v>50.815977559664312</v>
      </c>
      <c r="F341" s="19"/>
      <c r="G341" s="19"/>
      <c r="H341" s="19"/>
      <c r="P341" s="9" t="s">
        <v>2326</v>
      </c>
      <c r="Q341" s="19">
        <v>4.5449999999999999</v>
      </c>
      <c r="R341" s="19"/>
      <c r="S341" s="19"/>
      <c r="T341" s="19"/>
      <c r="U341" s="19"/>
      <c r="V341" s="19"/>
      <c r="W341" s="19"/>
      <c r="X341" s="19"/>
      <c r="Y341" s="19"/>
      <c r="Z341"/>
      <c r="AA341"/>
      <c r="AB341"/>
      <c r="AC341"/>
      <c r="AD341"/>
      <c r="AE341"/>
      <c r="AF341"/>
      <c r="AG341"/>
      <c r="AH341"/>
      <c r="AI341"/>
      <c r="AJ341" s="9" t="s">
        <v>2326</v>
      </c>
      <c r="AK341" s="19"/>
      <c r="AL341" s="19"/>
      <c r="AM341" s="19"/>
      <c r="AN341" s="19"/>
      <c r="AO341" s="19"/>
      <c r="AP341" s="19"/>
      <c r="AQ341" s="19"/>
      <c r="AR341" s="19"/>
      <c r="AS341" s="19"/>
      <c r="AT341" s="19">
        <v>4.5449999999999999</v>
      </c>
      <c r="AU341" s="19"/>
      <c r="AV341" s="19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</row>
    <row r="342" spans="2:74" ht="14.25" x14ac:dyDescent="0.2">
      <c r="B342" s="9" t="s">
        <v>2873</v>
      </c>
      <c r="C342" s="19"/>
      <c r="D342" s="19">
        <v>25.56</v>
      </c>
      <c r="E342" s="19"/>
      <c r="F342" s="19"/>
      <c r="G342" s="19"/>
      <c r="H342" s="19"/>
      <c r="P342" s="9" t="s">
        <v>2327</v>
      </c>
      <c r="Q342" s="19">
        <v>45.709169889951241</v>
      </c>
      <c r="R342" s="19"/>
      <c r="S342" s="19"/>
      <c r="T342" s="19"/>
      <c r="U342" s="19"/>
      <c r="V342" s="19"/>
      <c r="W342" s="19"/>
      <c r="X342" s="19"/>
      <c r="Y342" s="19"/>
      <c r="Z342"/>
      <c r="AA342"/>
      <c r="AB342"/>
      <c r="AC342"/>
      <c r="AD342"/>
      <c r="AE342"/>
      <c r="AF342"/>
      <c r="AG342"/>
      <c r="AH342"/>
      <c r="AI342"/>
      <c r="AJ342" s="9" t="s">
        <v>2327</v>
      </c>
      <c r="AK342" s="19"/>
      <c r="AL342" s="19"/>
      <c r="AM342" s="19"/>
      <c r="AN342" s="19">
        <v>45.709169889951241</v>
      </c>
      <c r="AO342" s="19"/>
      <c r="AP342" s="19"/>
      <c r="AQ342" s="19"/>
      <c r="AR342" s="19"/>
      <c r="AS342" s="19"/>
      <c r="AT342" s="19"/>
      <c r="AU342" s="19"/>
      <c r="AV342" s="19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</row>
    <row r="343" spans="2:74" ht="14.25" x14ac:dyDescent="0.2">
      <c r="B343" s="9" t="s">
        <v>2874</v>
      </c>
      <c r="C343" s="19"/>
      <c r="D343" s="19">
        <v>12.821700014958649</v>
      </c>
      <c r="E343" s="19"/>
      <c r="F343" s="19"/>
      <c r="G343" s="19"/>
      <c r="H343" s="19"/>
      <c r="P343" s="9" t="s">
        <v>2328</v>
      </c>
      <c r="Q343" s="19"/>
      <c r="R343" s="19"/>
      <c r="S343" s="19"/>
      <c r="T343" s="19"/>
      <c r="U343" s="19"/>
      <c r="V343" s="19"/>
      <c r="W343" s="19"/>
      <c r="X343" s="19">
        <v>47</v>
      </c>
      <c r="Y343" s="19"/>
      <c r="Z343"/>
      <c r="AA343"/>
      <c r="AB343"/>
      <c r="AC343"/>
      <c r="AD343"/>
      <c r="AE343"/>
      <c r="AF343"/>
      <c r="AG343"/>
      <c r="AH343"/>
      <c r="AI343"/>
      <c r="AJ343" s="9" t="s">
        <v>2328</v>
      </c>
      <c r="AK343" s="19"/>
      <c r="AL343" s="19">
        <v>47</v>
      </c>
      <c r="AM343" s="19"/>
      <c r="AN343" s="19"/>
      <c r="AO343" s="19"/>
      <c r="AP343" s="19"/>
      <c r="AQ343" s="19"/>
      <c r="AR343" s="19"/>
      <c r="AS343" s="19"/>
      <c r="AT343" s="19"/>
      <c r="AU343" s="19"/>
      <c r="AV343" s="19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</row>
    <row r="344" spans="2:74" ht="14.25" x14ac:dyDescent="0.2">
      <c r="B344" s="9" t="s">
        <v>2875</v>
      </c>
      <c r="C344" s="19"/>
      <c r="D344" s="19"/>
      <c r="E344" s="19">
        <v>10.684750012465541</v>
      </c>
      <c r="F344" s="19"/>
      <c r="G344" s="19"/>
      <c r="H344" s="19"/>
      <c r="P344" s="9" t="s">
        <v>2329</v>
      </c>
      <c r="Q344" s="19">
        <v>65</v>
      </c>
      <c r="R344" s="19"/>
      <c r="S344" s="19"/>
      <c r="T344" s="19"/>
      <c r="U344" s="19"/>
      <c r="V344" s="19"/>
      <c r="W344" s="19"/>
      <c r="X344" s="19"/>
      <c r="Y344" s="19"/>
      <c r="Z344"/>
      <c r="AA344"/>
      <c r="AB344"/>
      <c r="AC344"/>
      <c r="AD344"/>
      <c r="AE344"/>
      <c r="AF344"/>
      <c r="AG344"/>
      <c r="AH344"/>
      <c r="AI344"/>
      <c r="AJ344" s="9" t="s">
        <v>2329</v>
      </c>
      <c r="AK344" s="19"/>
      <c r="AL344" s="19">
        <v>65</v>
      </c>
      <c r="AM344" s="19"/>
      <c r="AN344" s="19"/>
      <c r="AO344" s="19"/>
      <c r="AP344" s="19"/>
      <c r="AQ344" s="19"/>
      <c r="AR344" s="19"/>
      <c r="AS344" s="19"/>
      <c r="AT344" s="19"/>
      <c r="AU344" s="19"/>
      <c r="AV344" s="19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</row>
    <row r="345" spans="2:74" ht="14.25" x14ac:dyDescent="0.2">
      <c r="B345" s="9" t="s">
        <v>2876</v>
      </c>
      <c r="C345" s="19"/>
      <c r="D345" s="19"/>
      <c r="E345" s="19">
        <v>4.457917261055635</v>
      </c>
      <c r="F345" s="19"/>
      <c r="G345" s="19"/>
      <c r="H345" s="19"/>
      <c r="P345" s="9" t="s">
        <v>2330</v>
      </c>
      <c r="Q345" s="19"/>
      <c r="R345" s="19"/>
      <c r="S345" s="19"/>
      <c r="T345" s="19"/>
      <c r="U345" s="19"/>
      <c r="V345" s="19"/>
      <c r="W345" s="19"/>
      <c r="X345" s="19"/>
      <c r="Y345" s="19">
        <v>10.809503829551192</v>
      </c>
      <c r="Z345"/>
      <c r="AA345"/>
      <c r="AB345"/>
      <c r="AC345"/>
      <c r="AD345"/>
      <c r="AE345"/>
      <c r="AF345"/>
      <c r="AG345"/>
      <c r="AH345"/>
      <c r="AI345"/>
      <c r="AJ345" s="9" t="s">
        <v>2330</v>
      </c>
      <c r="AK345" s="19"/>
      <c r="AL345" s="19"/>
      <c r="AM345" s="19"/>
      <c r="AN345" s="19"/>
      <c r="AO345" s="19"/>
      <c r="AP345" s="19"/>
      <c r="AQ345" s="19"/>
      <c r="AR345" s="19"/>
      <c r="AS345" s="19"/>
      <c r="AT345" s="19"/>
      <c r="AU345" s="19">
        <v>10.809503829551192</v>
      </c>
      <c r="AV345" s="19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</row>
    <row r="346" spans="2:74" ht="14.25" x14ac:dyDescent="0.2">
      <c r="B346" s="9" t="s">
        <v>2877</v>
      </c>
      <c r="C346" s="19"/>
      <c r="D346" s="19"/>
      <c r="E346" s="19"/>
      <c r="F346" s="19"/>
      <c r="G346" s="19"/>
      <c r="H346" s="19">
        <v>125</v>
      </c>
      <c r="P346" s="9" t="s">
        <v>2331</v>
      </c>
      <c r="Q346" s="19"/>
      <c r="R346" s="19">
        <v>92</v>
      </c>
      <c r="S346" s="19"/>
      <c r="T346" s="19"/>
      <c r="U346" s="19"/>
      <c r="V346" s="19"/>
      <c r="W346" s="19"/>
      <c r="X346" s="19"/>
      <c r="Y346" s="19"/>
      <c r="Z346"/>
      <c r="AA346"/>
      <c r="AB346"/>
      <c r="AC346"/>
      <c r="AD346"/>
      <c r="AE346"/>
      <c r="AF346"/>
      <c r="AG346"/>
      <c r="AH346"/>
      <c r="AI346"/>
      <c r="AJ346" s="9" t="s">
        <v>2331</v>
      </c>
      <c r="AK346" s="19"/>
      <c r="AL346" s="19">
        <v>92</v>
      </c>
      <c r="AM346" s="19"/>
      <c r="AN346" s="19"/>
      <c r="AO346" s="19"/>
      <c r="AP346" s="19"/>
      <c r="AQ346" s="19"/>
      <c r="AR346" s="19"/>
      <c r="AS346" s="19"/>
      <c r="AT346" s="19"/>
      <c r="AU346" s="19"/>
      <c r="AV346" s="19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</row>
    <row r="347" spans="2:74" ht="14.25" x14ac:dyDescent="0.2">
      <c r="B347" s="9" t="s">
        <v>2878</v>
      </c>
      <c r="C347" s="19">
        <v>43</v>
      </c>
      <c r="D347" s="19"/>
      <c r="E347" s="19"/>
      <c r="F347" s="19"/>
      <c r="G347" s="19"/>
      <c r="H347" s="19"/>
      <c r="P347" s="9" t="s">
        <v>2332</v>
      </c>
      <c r="Q347" s="19"/>
      <c r="R347" s="19">
        <v>22</v>
      </c>
      <c r="S347" s="19"/>
      <c r="T347" s="19"/>
      <c r="U347" s="19"/>
      <c r="V347" s="19"/>
      <c r="W347" s="19"/>
      <c r="X347" s="19"/>
      <c r="Y347" s="19"/>
      <c r="Z347"/>
      <c r="AA347"/>
      <c r="AB347"/>
      <c r="AC347"/>
      <c r="AD347"/>
      <c r="AE347"/>
      <c r="AF347"/>
      <c r="AG347"/>
      <c r="AH347"/>
      <c r="AI347"/>
      <c r="AJ347" s="9" t="s">
        <v>2332</v>
      </c>
      <c r="AK347" s="19"/>
      <c r="AL347" s="19"/>
      <c r="AM347" s="19"/>
      <c r="AN347" s="19"/>
      <c r="AO347" s="19"/>
      <c r="AP347" s="19"/>
      <c r="AQ347" s="19"/>
      <c r="AR347" s="19"/>
      <c r="AS347" s="19"/>
      <c r="AT347" s="19">
        <v>22</v>
      </c>
      <c r="AU347" s="19"/>
      <c r="AV347" s="19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</row>
    <row r="348" spans="2:74" ht="14.25" x14ac:dyDescent="0.2">
      <c r="B348" s="9" t="s">
        <v>2879</v>
      </c>
      <c r="C348" s="19"/>
      <c r="D348" s="19"/>
      <c r="E348" s="19">
        <v>7.1231666749770275</v>
      </c>
      <c r="F348" s="19"/>
      <c r="G348" s="19"/>
      <c r="H348" s="19"/>
      <c r="P348" s="9" t="s">
        <v>2333</v>
      </c>
      <c r="Q348" s="19"/>
      <c r="R348" s="19">
        <v>108</v>
      </c>
      <c r="S348" s="19"/>
      <c r="T348" s="19"/>
      <c r="U348" s="19"/>
      <c r="V348" s="19"/>
      <c r="W348" s="19"/>
      <c r="X348" s="19"/>
      <c r="Y348" s="19"/>
      <c r="Z348"/>
      <c r="AA348"/>
      <c r="AB348"/>
      <c r="AC348"/>
      <c r="AD348"/>
      <c r="AE348"/>
      <c r="AF348"/>
      <c r="AG348"/>
      <c r="AH348"/>
      <c r="AI348"/>
      <c r="AJ348" s="9" t="s">
        <v>2333</v>
      </c>
      <c r="AK348" s="19"/>
      <c r="AL348" s="19">
        <v>108</v>
      </c>
      <c r="AM348" s="19"/>
      <c r="AN348" s="19"/>
      <c r="AO348" s="19"/>
      <c r="AP348" s="19"/>
      <c r="AQ348" s="19"/>
      <c r="AR348" s="19"/>
      <c r="AS348" s="19"/>
      <c r="AT348" s="19"/>
      <c r="AU348" s="19"/>
      <c r="AV348" s="19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</row>
    <row r="349" spans="2:74" ht="14.25" x14ac:dyDescent="0.2">
      <c r="B349" s="9" t="s">
        <v>2880</v>
      </c>
      <c r="C349" s="19"/>
      <c r="D349" s="19"/>
      <c r="E349" s="19">
        <v>10</v>
      </c>
      <c r="F349" s="19"/>
      <c r="G349" s="19"/>
      <c r="H349" s="19"/>
      <c r="P349" s="9" t="s">
        <v>2334</v>
      </c>
      <c r="Q349" s="19">
        <v>61</v>
      </c>
      <c r="R349" s="19"/>
      <c r="S349" s="19"/>
      <c r="T349" s="19"/>
      <c r="U349" s="19"/>
      <c r="V349" s="19"/>
      <c r="W349" s="19"/>
      <c r="X349" s="19"/>
      <c r="Y349" s="19"/>
      <c r="Z349"/>
      <c r="AA349"/>
      <c r="AB349"/>
      <c r="AC349"/>
      <c r="AD349"/>
      <c r="AE349"/>
      <c r="AF349"/>
      <c r="AG349"/>
      <c r="AH349"/>
      <c r="AI349"/>
      <c r="AJ349" s="9" t="s">
        <v>2334</v>
      </c>
      <c r="AK349" s="19"/>
      <c r="AL349" s="19">
        <v>61</v>
      </c>
      <c r="AM349" s="19"/>
      <c r="AN349" s="19"/>
      <c r="AO349" s="19"/>
      <c r="AP349" s="19"/>
      <c r="AQ349" s="19"/>
      <c r="AR349" s="19"/>
      <c r="AS349" s="19"/>
      <c r="AT349" s="19"/>
      <c r="AU349" s="19"/>
      <c r="AV349" s="1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</row>
    <row r="350" spans="2:74" ht="14.25" x14ac:dyDescent="0.2">
      <c r="B350" s="9" t="s">
        <v>2881</v>
      </c>
      <c r="C350" s="19"/>
      <c r="D350" s="19"/>
      <c r="E350" s="19">
        <v>8.9039583437212837</v>
      </c>
      <c r="F350" s="19"/>
      <c r="G350" s="19"/>
      <c r="H350" s="19"/>
      <c r="P350" s="9" t="s">
        <v>2335</v>
      </c>
      <c r="Q350" s="19"/>
      <c r="R350" s="19">
        <v>63.918498996971245</v>
      </c>
      <c r="S350" s="19"/>
      <c r="T350" s="19"/>
      <c r="U350" s="19"/>
      <c r="V350" s="19"/>
      <c r="W350" s="19"/>
      <c r="X350" s="19"/>
      <c r="Y350" s="19"/>
      <c r="Z350"/>
      <c r="AA350"/>
      <c r="AB350"/>
      <c r="AC350"/>
      <c r="AD350"/>
      <c r="AE350"/>
      <c r="AF350"/>
      <c r="AG350"/>
      <c r="AH350"/>
      <c r="AI350"/>
      <c r="AJ350" s="9" t="s">
        <v>2335</v>
      </c>
      <c r="AK350" s="19"/>
      <c r="AL350" s="19"/>
      <c r="AM350" s="19">
        <v>63.918498996971245</v>
      </c>
      <c r="AN350" s="19"/>
      <c r="AO350" s="19"/>
      <c r="AP350" s="19"/>
      <c r="AQ350" s="19"/>
      <c r="AR350" s="19"/>
      <c r="AS350" s="19"/>
      <c r="AT350" s="19"/>
      <c r="AU350" s="19"/>
      <c r="AV350" s="19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</row>
    <row r="351" spans="2:74" ht="14.25" x14ac:dyDescent="0.2">
      <c r="B351" s="9" t="s">
        <v>2882</v>
      </c>
      <c r="C351" s="19"/>
      <c r="D351" s="19"/>
      <c r="E351" s="19"/>
      <c r="F351" s="19"/>
      <c r="G351" s="19">
        <v>36.5</v>
      </c>
      <c r="H351" s="19"/>
      <c r="P351" s="9" t="s">
        <v>2336</v>
      </c>
      <c r="Q351" s="19">
        <v>50</v>
      </c>
      <c r="R351" s="19"/>
      <c r="S351" s="19"/>
      <c r="T351" s="19"/>
      <c r="U351" s="19"/>
      <c r="V351" s="19"/>
      <c r="W351" s="19"/>
      <c r="X351" s="19"/>
      <c r="Y351" s="19"/>
      <c r="Z351"/>
      <c r="AA351"/>
      <c r="AB351"/>
      <c r="AC351"/>
      <c r="AD351"/>
      <c r="AE351"/>
      <c r="AF351"/>
      <c r="AG351"/>
      <c r="AH351"/>
      <c r="AI351"/>
      <c r="AJ351" s="9" t="s">
        <v>2336</v>
      </c>
      <c r="AK351" s="19"/>
      <c r="AL351" s="19">
        <v>50</v>
      </c>
      <c r="AM351" s="19"/>
      <c r="AN351" s="19"/>
      <c r="AO351" s="19"/>
      <c r="AP351" s="19"/>
      <c r="AQ351" s="19"/>
      <c r="AR351" s="19"/>
      <c r="AS351" s="19"/>
      <c r="AT351" s="19"/>
      <c r="AU351" s="19"/>
      <c r="AV351" s="19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</row>
    <row r="352" spans="2:74" ht="14.25" x14ac:dyDescent="0.2">
      <c r="B352" s="9" t="s">
        <v>2883</v>
      </c>
      <c r="C352" s="19"/>
      <c r="D352" s="19"/>
      <c r="E352" s="19"/>
      <c r="F352" s="19">
        <v>100</v>
      </c>
      <c r="G352" s="19"/>
      <c r="H352" s="19"/>
      <c r="P352" s="9" t="s">
        <v>2337</v>
      </c>
      <c r="Q352" s="19"/>
      <c r="R352" s="19"/>
      <c r="S352" s="19"/>
      <c r="T352" s="19">
        <v>150</v>
      </c>
      <c r="U352" s="19"/>
      <c r="V352" s="19"/>
      <c r="W352" s="19"/>
      <c r="X352" s="19"/>
      <c r="Y352" s="19"/>
      <c r="Z352"/>
      <c r="AA352"/>
      <c r="AB352"/>
      <c r="AC352"/>
      <c r="AD352"/>
      <c r="AE352"/>
      <c r="AF352"/>
      <c r="AG352"/>
      <c r="AH352"/>
      <c r="AI352"/>
      <c r="AJ352" s="9" t="s">
        <v>2337</v>
      </c>
      <c r="AK352" s="19"/>
      <c r="AL352" s="19">
        <v>150</v>
      </c>
      <c r="AM352" s="19"/>
      <c r="AN352" s="19"/>
      <c r="AO352" s="19"/>
      <c r="AP352" s="19"/>
      <c r="AQ352" s="19"/>
      <c r="AR352" s="19"/>
      <c r="AS352" s="19"/>
      <c r="AT352" s="19"/>
      <c r="AU352" s="19"/>
      <c r="AV352" s="19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</row>
    <row r="353" spans="2:74" ht="14.25" x14ac:dyDescent="0.2">
      <c r="B353" s="9" t="s">
        <v>2884</v>
      </c>
      <c r="C353" s="19"/>
      <c r="D353" s="19"/>
      <c r="E353" s="19"/>
      <c r="F353" s="19">
        <v>7.1231666749770275</v>
      </c>
      <c r="G353" s="19"/>
      <c r="H353" s="19"/>
      <c r="P353" s="9" t="s">
        <v>2338</v>
      </c>
      <c r="Q353" s="19">
        <v>7.1231666749770275</v>
      </c>
      <c r="R353" s="19"/>
      <c r="S353" s="19"/>
      <c r="T353" s="19"/>
      <c r="U353" s="19"/>
      <c r="V353" s="19"/>
      <c r="W353" s="19"/>
      <c r="X353" s="19"/>
      <c r="Y353" s="19"/>
      <c r="Z353"/>
      <c r="AA353"/>
      <c r="AB353"/>
      <c r="AC353"/>
      <c r="AD353"/>
      <c r="AE353"/>
      <c r="AF353"/>
      <c r="AG353"/>
      <c r="AH353"/>
      <c r="AI353"/>
      <c r="AJ353" s="9" t="s">
        <v>2338</v>
      </c>
      <c r="AK353" s="19"/>
      <c r="AL353" s="19"/>
      <c r="AM353" s="19"/>
      <c r="AN353" s="19"/>
      <c r="AO353" s="19"/>
      <c r="AP353" s="19"/>
      <c r="AQ353" s="19"/>
      <c r="AR353" s="19"/>
      <c r="AS353" s="19"/>
      <c r="AT353" s="19"/>
      <c r="AU353" s="19"/>
      <c r="AV353" s="19">
        <v>7.1231666749770275</v>
      </c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</row>
    <row r="354" spans="2:74" ht="14.25" x14ac:dyDescent="0.2">
      <c r="B354" s="9" t="s">
        <v>2885</v>
      </c>
      <c r="C354" s="19"/>
      <c r="D354" s="19"/>
      <c r="E354" s="19"/>
      <c r="F354" s="19">
        <v>40.958208381117906</v>
      </c>
      <c r="G354" s="19"/>
      <c r="H354" s="19"/>
      <c r="P354" s="9" t="s">
        <v>2339</v>
      </c>
      <c r="Q354" s="19"/>
      <c r="R354" s="19">
        <v>150</v>
      </c>
      <c r="S354" s="19"/>
      <c r="T354" s="19"/>
      <c r="U354" s="19"/>
      <c r="V354" s="19"/>
      <c r="W354" s="19"/>
      <c r="X354" s="19"/>
      <c r="Y354" s="19"/>
      <c r="Z354"/>
      <c r="AA354"/>
      <c r="AB354"/>
      <c r="AC354"/>
      <c r="AD354"/>
      <c r="AE354"/>
      <c r="AF354"/>
      <c r="AG354"/>
      <c r="AH354"/>
      <c r="AI354"/>
      <c r="AJ354" s="9" t="s">
        <v>2339</v>
      </c>
      <c r="AK354" s="19"/>
      <c r="AL354" s="19"/>
      <c r="AM354" s="19"/>
      <c r="AN354" s="19"/>
      <c r="AO354" s="19"/>
      <c r="AP354" s="19"/>
      <c r="AQ354" s="19"/>
      <c r="AR354" s="19"/>
      <c r="AS354" s="19">
        <v>150</v>
      </c>
      <c r="AT354" s="19"/>
      <c r="AU354" s="19"/>
      <c r="AV354" s="19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</row>
    <row r="355" spans="2:74" ht="14.25" x14ac:dyDescent="0.2">
      <c r="B355" s="9" t="s">
        <v>2886</v>
      </c>
      <c r="C355" s="19"/>
      <c r="D355" s="19"/>
      <c r="E355" s="19"/>
      <c r="F355" s="19"/>
      <c r="G355" s="19"/>
      <c r="H355" s="19">
        <v>21.369500024931082</v>
      </c>
      <c r="P355" s="9" t="s">
        <v>2340</v>
      </c>
      <c r="Q355" s="19"/>
      <c r="R355" s="19"/>
      <c r="S355" s="19"/>
      <c r="T355" s="19"/>
      <c r="U355" s="19"/>
      <c r="V355" s="19"/>
      <c r="W355" s="19"/>
      <c r="X355" s="19">
        <v>45</v>
      </c>
      <c r="Y355" s="19"/>
      <c r="Z355"/>
      <c r="AA355"/>
      <c r="AB355"/>
      <c r="AC355"/>
      <c r="AD355"/>
      <c r="AE355"/>
      <c r="AF355"/>
      <c r="AG355"/>
      <c r="AH355"/>
      <c r="AI355"/>
      <c r="AJ355" s="9" t="s">
        <v>2340</v>
      </c>
      <c r="AK355" s="19"/>
      <c r="AL355" s="19">
        <v>45</v>
      </c>
      <c r="AM355" s="19"/>
      <c r="AN355" s="19"/>
      <c r="AO355" s="19"/>
      <c r="AP355" s="19"/>
      <c r="AQ355" s="19"/>
      <c r="AR355" s="19"/>
      <c r="AS355" s="19"/>
      <c r="AT355" s="19"/>
      <c r="AU355" s="19"/>
      <c r="AV355" s="19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</row>
    <row r="356" spans="2:74" ht="14.25" x14ac:dyDescent="0.2">
      <c r="B356" s="9" t="s">
        <v>2887</v>
      </c>
      <c r="C356" s="19"/>
      <c r="D356" s="19"/>
      <c r="E356" s="19">
        <v>2.1369500024931081</v>
      </c>
      <c r="F356" s="19"/>
      <c r="G356" s="19"/>
      <c r="H356" s="19"/>
      <c r="P356" s="9" t="s">
        <v>2341</v>
      </c>
      <c r="Q356" s="19"/>
      <c r="R356" s="19">
        <v>135</v>
      </c>
      <c r="S356" s="19"/>
      <c r="T356" s="19"/>
      <c r="U356" s="19"/>
      <c r="V356" s="19"/>
      <c r="W356" s="19"/>
      <c r="X356" s="19"/>
      <c r="Y356" s="19"/>
      <c r="Z356"/>
      <c r="AA356"/>
      <c r="AB356"/>
      <c r="AC356"/>
      <c r="AD356"/>
      <c r="AE356"/>
      <c r="AF356"/>
      <c r="AG356"/>
      <c r="AH356"/>
      <c r="AI356"/>
      <c r="AJ356" s="9" t="s">
        <v>2341</v>
      </c>
      <c r="AK356" s="19"/>
      <c r="AL356" s="19">
        <v>135</v>
      </c>
      <c r="AM356" s="19"/>
      <c r="AN356" s="19"/>
      <c r="AO356" s="19"/>
      <c r="AP356" s="19"/>
      <c r="AQ356" s="19"/>
      <c r="AR356" s="19"/>
      <c r="AS356" s="19"/>
      <c r="AT356" s="19"/>
      <c r="AU356" s="19"/>
      <c r="AV356" s="19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</row>
    <row r="357" spans="2:74" ht="14.25" x14ac:dyDescent="0.2">
      <c r="B357" s="9" t="s">
        <v>2888</v>
      </c>
      <c r="C357" s="19"/>
      <c r="D357" s="19">
        <v>8.9039583437212837</v>
      </c>
      <c r="E357" s="19"/>
      <c r="F357" s="19"/>
      <c r="G357" s="19"/>
      <c r="H357" s="19"/>
      <c r="P357" s="9" t="s">
        <v>2342</v>
      </c>
      <c r="Q357" s="19">
        <v>6.4108500074793247</v>
      </c>
      <c r="R357" s="19"/>
      <c r="S357" s="19"/>
      <c r="T357" s="19"/>
      <c r="U357" s="19"/>
      <c r="V357" s="19"/>
      <c r="W357" s="19"/>
      <c r="X357" s="19"/>
      <c r="Y357" s="19"/>
      <c r="Z357"/>
      <c r="AA357"/>
      <c r="AB357"/>
      <c r="AC357"/>
      <c r="AD357"/>
      <c r="AE357"/>
      <c r="AF357"/>
      <c r="AG357"/>
      <c r="AH357"/>
      <c r="AI357"/>
      <c r="AJ357" s="9" t="s">
        <v>2342</v>
      </c>
      <c r="AK357" s="19"/>
      <c r="AL357" s="19"/>
      <c r="AM357" s="19"/>
      <c r="AN357" s="19"/>
      <c r="AO357" s="19"/>
      <c r="AP357" s="19"/>
      <c r="AQ357" s="19"/>
      <c r="AR357" s="19"/>
      <c r="AS357" s="19"/>
      <c r="AT357" s="19"/>
      <c r="AU357" s="19"/>
      <c r="AV357" s="19">
        <v>6.4108500074793247</v>
      </c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</row>
    <row r="358" spans="2:74" ht="14.25" x14ac:dyDescent="0.2">
      <c r="B358" s="9" t="s">
        <v>2889</v>
      </c>
      <c r="C358" s="19"/>
      <c r="D358" s="19"/>
      <c r="E358" s="19">
        <v>17.807916687442567</v>
      </c>
      <c r="F358" s="19"/>
      <c r="G358" s="19"/>
      <c r="H358" s="19"/>
      <c r="P358" s="9" t="s">
        <v>2343</v>
      </c>
      <c r="Q358" s="19"/>
      <c r="R358" s="19">
        <v>29</v>
      </c>
      <c r="S358" s="19"/>
      <c r="T358" s="19"/>
      <c r="U358" s="19"/>
      <c r="V358" s="19"/>
      <c r="W358" s="19"/>
      <c r="X358" s="19"/>
      <c r="Y358" s="19"/>
      <c r="Z358"/>
      <c r="AA358"/>
      <c r="AB358"/>
      <c r="AC358"/>
      <c r="AD358"/>
      <c r="AE358"/>
      <c r="AF358"/>
      <c r="AG358"/>
      <c r="AH358"/>
      <c r="AI358"/>
      <c r="AJ358" s="9" t="s">
        <v>2343</v>
      </c>
      <c r="AK358" s="19"/>
      <c r="AL358" s="19">
        <v>29</v>
      </c>
      <c r="AM358" s="19"/>
      <c r="AN358" s="19"/>
      <c r="AO358" s="19"/>
      <c r="AP358" s="19"/>
      <c r="AQ358" s="19"/>
      <c r="AR358" s="19"/>
      <c r="AS358" s="19"/>
      <c r="AT358" s="19"/>
      <c r="AU358" s="19"/>
      <c r="AV358" s="19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</row>
    <row r="359" spans="2:74" ht="14.25" x14ac:dyDescent="0.2">
      <c r="B359" s="9" t="s">
        <v>2890</v>
      </c>
      <c r="C359" s="19"/>
      <c r="D359" s="19">
        <v>15.136729184326184</v>
      </c>
      <c r="E359" s="19"/>
      <c r="F359" s="19"/>
      <c r="G359" s="19"/>
      <c r="H359" s="19"/>
      <c r="P359" s="9" t="s">
        <v>2344</v>
      </c>
      <c r="Q359" s="19"/>
      <c r="R359" s="19">
        <v>13</v>
      </c>
      <c r="S359" s="19"/>
      <c r="T359" s="19"/>
      <c r="U359" s="19"/>
      <c r="V359" s="19"/>
      <c r="W359" s="19"/>
      <c r="X359" s="19"/>
      <c r="Y359" s="19"/>
      <c r="Z359"/>
      <c r="AA359"/>
      <c r="AB359"/>
      <c r="AC359"/>
      <c r="AD359"/>
      <c r="AE359"/>
      <c r="AF359"/>
      <c r="AG359"/>
      <c r="AH359"/>
      <c r="AI359"/>
      <c r="AJ359" s="9" t="s">
        <v>2344</v>
      </c>
      <c r="AK359" s="19"/>
      <c r="AL359" s="19"/>
      <c r="AM359" s="19"/>
      <c r="AN359" s="19"/>
      <c r="AO359" s="19"/>
      <c r="AP359" s="19"/>
      <c r="AQ359" s="19"/>
      <c r="AR359" s="19"/>
      <c r="AS359" s="19"/>
      <c r="AT359" s="19"/>
      <c r="AU359" s="19"/>
      <c r="AV359" s="19">
        <v>13</v>
      </c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</row>
    <row r="360" spans="2:74" ht="14.25" x14ac:dyDescent="0.2">
      <c r="B360" s="9" t="s">
        <v>2891</v>
      </c>
      <c r="C360" s="19"/>
      <c r="D360" s="19"/>
      <c r="E360" s="19"/>
      <c r="F360" s="19">
        <v>3.9824487793083341</v>
      </c>
      <c r="G360" s="19"/>
      <c r="H360" s="19"/>
      <c r="P360" s="9" t="s">
        <v>2345</v>
      </c>
      <c r="Q360" s="19">
        <v>63</v>
      </c>
      <c r="R360" s="19"/>
      <c r="S360" s="19"/>
      <c r="T360" s="19"/>
      <c r="U360" s="19"/>
      <c r="V360" s="19"/>
      <c r="W360" s="19"/>
      <c r="X360" s="19"/>
      <c r="Y360" s="19"/>
      <c r="Z360"/>
      <c r="AA360"/>
      <c r="AB360"/>
      <c r="AC360"/>
      <c r="AD360"/>
      <c r="AE360"/>
      <c r="AF360"/>
      <c r="AG360"/>
      <c r="AH360"/>
      <c r="AI360"/>
      <c r="AJ360" s="9" t="s">
        <v>2345</v>
      </c>
      <c r="AK360" s="19"/>
      <c r="AL360" s="19">
        <v>63</v>
      </c>
      <c r="AM360" s="19"/>
      <c r="AN360" s="19"/>
      <c r="AO360" s="19"/>
      <c r="AP360" s="19"/>
      <c r="AQ360" s="19"/>
      <c r="AR360" s="19"/>
      <c r="AS360" s="19"/>
      <c r="AT360" s="19"/>
      <c r="AU360" s="19"/>
      <c r="AV360" s="19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</row>
    <row r="361" spans="2:74" ht="14.25" x14ac:dyDescent="0.2">
      <c r="B361" s="9" t="s">
        <v>2892</v>
      </c>
      <c r="C361" s="19"/>
      <c r="D361" s="19"/>
      <c r="E361" s="19"/>
      <c r="F361" s="19"/>
      <c r="G361" s="19">
        <v>15.6</v>
      </c>
      <c r="H361" s="19"/>
      <c r="P361" s="9" t="s">
        <v>2346</v>
      </c>
      <c r="Q361" s="19">
        <v>95</v>
      </c>
      <c r="R361" s="19"/>
      <c r="S361" s="19"/>
      <c r="T361" s="19"/>
      <c r="U361" s="19"/>
      <c r="V361" s="19"/>
      <c r="W361" s="19"/>
      <c r="X361" s="19"/>
      <c r="Y361" s="19"/>
      <c r="Z361"/>
      <c r="AA361"/>
      <c r="AB361"/>
      <c r="AC361"/>
      <c r="AD361"/>
      <c r="AE361"/>
      <c r="AF361"/>
      <c r="AG361"/>
      <c r="AH361"/>
      <c r="AI361"/>
      <c r="AJ361" s="9" t="s">
        <v>2346</v>
      </c>
      <c r="AK361" s="19"/>
      <c r="AL361" s="19">
        <v>95</v>
      </c>
      <c r="AM361" s="19"/>
      <c r="AN361" s="19"/>
      <c r="AO361" s="19"/>
      <c r="AP361" s="19"/>
      <c r="AQ361" s="19"/>
      <c r="AR361" s="19"/>
      <c r="AS361" s="19"/>
      <c r="AT361" s="19"/>
      <c r="AU361" s="19"/>
      <c r="AV361" s="19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</row>
    <row r="362" spans="2:74" ht="14.25" x14ac:dyDescent="0.2">
      <c r="B362" s="9" t="s">
        <v>2893</v>
      </c>
      <c r="C362" s="19"/>
      <c r="D362" s="19">
        <v>3.2054250037396623</v>
      </c>
      <c r="E362" s="19"/>
      <c r="F362" s="19"/>
      <c r="G362" s="19"/>
      <c r="H362" s="19"/>
      <c r="P362" s="9" t="s">
        <v>2347</v>
      </c>
      <c r="Q362" s="19">
        <v>100</v>
      </c>
      <c r="R362" s="19"/>
      <c r="S362" s="19"/>
      <c r="T362" s="19"/>
      <c r="U362" s="19"/>
      <c r="V362" s="19"/>
      <c r="W362" s="19"/>
      <c r="X362" s="19"/>
      <c r="Y362" s="19"/>
      <c r="Z362"/>
      <c r="AA362"/>
      <c r="AB362"/>
      <c r="AC362"/>
      <c r="AD362"/>
      <c r="AE362"/>
      <c r="AF362"/>
      <c r="AG362"/>
      <c r="AH362"/>
      <c r="AI362"/>
      <c r="AJ362" s="9" t="s">
        <v>2347</v>
      </c>
      <c r="AK362" s="19"/>
      <c r="AL362" s="19"/>
      <c r="AM362" s="19"/>
      <c r="AN362" s="19">
        <v>100</v>
      </c>
      <c r="AO362" s="19"/>
      <c r="AP362" s="19"/>
      <c r="AQ362" s="19"/>
      <c r="AR362" s="19"/>
      <c r="AS362" s="19"/>
      <c r="AT362" s="19"/>
      <c r="AU362" s="19"/>
      <c r="AV362" s="19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</row>
    <row r="363" spans="2:74" ht="14.25" x14ac:dyDescent="0.2">
      <c r="B363" s="9" t="s">
        <v>2894</v>
      </c>
      <c r="C363" s="19"/>
      <c r="D363" s="19"/>
      <c r="E363" s="19">
        <v>10</v>
      </c>
      <c r="F363" s="19"/>
      <c r="G363" s="19"/>
      <c r="H363" s="19"/>
      <c r="P363" s="9" t="s">
        <v>2348</v>
      </c>
      <c r="Q363" s="19"/>
      <c r="R363" s="19"/>
      <c r="S363" s="19"/>
      <c r="T363" s="19"/>
      <c r="U363" s="19"/>
      <c r="V363" s="19"/>
      <c r="W363" s="19"/>
      <c r="X363" s="19"/>
      <c r="Y363" s="19">
        <v>3.8</v>
      </c>
      <c r="Z363"/>
      <c r="AA363"/>
      <c r="AB363"/>
      <c r="AC363"/>
      <c r="AD363"/>
      <c r="AE363"/>
      <c r="AF363"/>
      <c r="AG363"/>
      <c r="AH363"/>
      <c r="AI363"/>
      <c r="AJ363" s="9" t="s">
        <v>2348</v>
      </c>
      <c r="AK363" s="19"/>
      <c r="AL363" s="19"/>
      <c r="AM363" s="19"/>
      <c r="AN363" s="19"/>
      <c r="AO363" s="19"/>
      <c r="AP363" s="19"/>
      <c r="AQ363" s="19"/>
      <c r="AR363" s="19"/>
      <c r="AS363" s="19"/>
      <c r="AT363" s="19"/>
      <c r="AU363" s="19"/>
      <c r="AV363" s="19">
        <v>3.8</v>
      </c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</row>
    <row r="364" spans="2:74" ht="14.25" x14ac:dyDescent="0.2">
      <c r="B364" s="9" t="s">
        <v>2895</v>
      </c>
      <c r="C364" s="19"/>
      <c r="D364" s="19"/>
      <c r="E364" s="19">
        <v>75.010000000000005</v>
      </c>
      <c r="F364" s="19"/>
      <c r="G364" s="19"/>
      <c r="H364" s="19"/>
      <c r="P364" s="9" t="s">
        <v>2349</v>
      </c>
      <c r="Q364" s="19"/>
      <c r="R364" s="19"/>
      <c r="S364" s="19"/>
      <c r="T364" s="19"/>
      <c r="U364" s="19">
        <v>11.4</v>
      </c>
      <c r="V364" s="19"/>
      <c r="W364" s="19"/>
      <c r="X364" s="19"/>
      <c r="Y364" s="19"/>
      <c r="Z364"/>
      <c r="AA364"/>
      <c r="AB364"/>
      <c r="AC364"/>
      <c r="AD364"/>
      <c r="AE364"/>
      <c r="AF364"/>
      <c r="AG364"/>
      <c r="AH364"/>
      <c r="AI364"/>
      <c r="AJ364" s="9" t="s">
        <v>2349</v>
      </c>
      <c r="AK364" s="19"/>
      <c r="AL364" s="19"/>
      <c r="AM364" s="19"/>
      <c r="AN364" s="19"/>
      <c r="AO364" s="19"/>
      <c r="AP364" s="19"/>
      <c r="AQ364" s="19"/>
      <c r="AR364" s="19"/>
      <c r="AS364" s="19"/>
      <c r="AT364" s="19">
        <v>11.4</v>
      </c>
      <c r="AU364" s="19"/>
      <c r="AV364" s="19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</row>
    <row r="365" spans="2:74" ht="14.25" x14ac:dyDescent="0.2">
      <c r="B365" s="9" t="s">
        <v>2896</v>
      </c>
      <c r="C365" s="19"/>
      <c r="D365" s="19"/>
      <c r="E365" s="19"/>
      <c r="F365" s="19">
        <v>10.684750012465541</v>
      </c>
      <c r="G365" s="19"/>
      <c r="H365" s="19"/>
      <c r="P365" s="9" t="s">
        <v>2350</v>
      </c>
      <c r="Q365" s="19">
        <v>55.068245289698304</v>
      </c>
      <c r="R365" s="19"/>
      <c r="S365" s="19"/>
      <c r="T365" s="19"/>
      <c r="U365" s="19"/>
      <c r="V365" s="19"/>
      <c r="W365" s="19"/>
      <c r="X365" s="19"/>
      <c r="Y365" s="19"/>
      <c r="Z365"/>
      <c r="AA365"/>
      <c r="AB365"/>
      <c r="AC365"/>
      <c r="AD365"/>
      <c r="AE365"/>
      <c r="AF365"/>
      <c r="AG365"/>
      <c r="AH365"/>
      <c r="AI365"/>
      <c r="AJ365" s="9" t="s">
        <v>2350</v>
      </c>
      <c r="AK365" s="19"/>
      <c r="AL365" s="19"/>
      <c r="AM365" s="19">
        <v>55.068245289698304</v>
      </c>
      <c r="AN365" s="19"/>
      <c r="AO365" s="19"/>
      <c r="AP365" s="19"/>
      <c r="AQ365" s="19"/>
      <c r="AR365" s="19"/>
      <c r="AS365" s="19"/>
      <c r="AT365" s="19"/>
      <c r="AU365" s="19"/>
      <c r="AV365" s="19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</row>
    <row r="366" spans="2:74" ht="14.25" x14ac:dyDescent="0.2">
      <c r="B366" s="9" t="s">
        <v>2897</v>
      </c>
      <c r="C366" s="19"/>
      <c r="D366" s="19"/>
      <c r="E366" s="19">
        <v>16.350000000000001</v>
      </c>
      <c r="F366" s="19"/>
      <c r="G366" s="19"/>
      <c r="H366" s="19"/>
      <c r="P366" s="9" t="s">
        <v>2351</v>
      </c>
      <c r="Q366" s="19"/>
      <c r="R366" s="19">
        <v>53</v>
      </c>
      <c r="S366" s="19"/>
      <c r="T366" s="19"/>
      <c r="U366" s="19"/>
      <c r="V366" s="19"/>
      <c r="W366" s="19"/>
      <c r="X366" s="19"/>
      <c r="Y366" s="19"/>
      <c r="Z366"/>
      <c r="AA366"/>
      <c r="AB366"/>
      <c r="AC366"/>
      <c r="AD366"/>
      <c r="AE366"/>
      <c r="AF366"/>
      <c r="AG366"/>
      <c r="AH366"/>
      <c r="AI366"/>
      <c r="AJ366" s="9" t="s">
        <v>2351</v>
      </c>
      <c r="AK366" s="19"/>
      <c r="AL366" s="19">
        <v>53</v>
      </c>
      <c r="AM366" s="19"/>
      <c r="AN366" s="19"/>
      <c r="AO366" s="19"/>
      <c r="AP366" s="19"/>
      <c r="AQ366" s="19"/>
      <c r="AR366" s="19"/>
      <c r="AS366" s="19"/>
      <c r="AT366" s="19"/>
      <c r="AU366" s="19"/>
      <c r="AV366" s="19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</row>
    <row r="367" spans="2:74" ht="14.25" x14ac:dyDescent="0.2">
      <c r="B367" s="9" t="s">
        <v>2898</v>
      </c>
      <c r="C367" s="19"/>
      <c r="D367" s="19"/>
      <c r="E367" s="19"/>
      <c r="F367" s="19">
        <v>126.09426176538274</v>
      </c>
      <c r="G367" s="19"/>
      <c r="H367" s="19"/>
      <c r="P367" s="9" t="s">
        <v>2352</v>
      </c>
      <c r="Q367" s="19"/>
      <c r="R367" s="19"/>
      <c r="S367" s="19"/>
      <c r="T367" s="19"/>
      <c r="U367" s="19"/>
      <c r="V367" s="19"/>
      <c r="W367" s="19">
        <v>130</v>
      </c>
      <c r="X367" s="19"/>
      <c r="Y367" s="19"/>
      <c r="Z367"/>
      <c r="AA367"/>
      <c r="AB367"/>
      <c r="AC367"/>
      <c r="AD367"/>
      <c r="AE367"/>
      <c r="AF367"/>
      <c r="AG367"/>
      <c r="AH367"/>
      <c r="AI367"/>
      <c r="AJ367" s="9" t="s">
        <v>2352</v>
      </c>
      <c r="AK367" s="19"/>
      <c r="AL367" s="19">
        <v>130</v>
      </c>
      <c r="AM367" s="19"/>
      <c r="AN367" s="19"/>
      <c r="AO367" s="19"/>
      <c r="AP367" s="19"/>
      <c r="AQ367" s="19"/>
      <c r="AR367" s="19"/>
      <c r="AS367" s="19"/>
      <c r="AT367" s="19"/>
      <c r="AU367" s="19"/>
      <c r="AV367" s="19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</row>
    <row r="368" spans="2:74" ht="14.25" x14ac:dyDescent="0.2">
      <c r="B368" s="9" t="s">
        <v>2899</v>
      </c>
      <c r="C368" s="19"/>
      <c r="D368" s="19"/>
      <c r="E368" s="19"/>
      <c r="F368" s="19">
        <v>60</v>
      </c>
      <c r="G368" s="19"/>
      <c r="H368" s="19"/>
      <c r="P368" s="9" t="s">
        <v>2353</v>
      </c>
      <c r="Q368" s="19">
        <v>6.5889291743537504</v>
      </c>
      <c r="R368" s="19"/>
      <c r="S368" s="19"/>
      <c r="T368" s="19"/>
      <c r="U368" s="19"/>
      <c r="V368" s="19"/>
      <c r="W368" s="19"/>
      <c r="X368" s="19"/>
      <c r="Y368" s="19"/>
      <c r="Z368"/>
      <c r="AA368"/>
      <c r="AB368"/>
      <c r="AC368"/>
      <c r="AD368"/>
      <c r="AE368"/>
      <c r="AF368"/>
      <c r="AG368"/>
      <c r="AH368"/>
      <c r="AI368"/>
      <c r="AJ368" s="9" t="s">
        <v>2353</v>
      </c>
      <c r="AK368" s="19"/>
      <c r="AL368" s="19"/>
      <c r="AM368" s="19"/>
      <c r="AN368" s="19"/>
      <c r="AO368" s="19"/>
      <c r="AP368" s="19"/>
      <c r="AQ368" s="19"/>
      <c r="AR368" s="19"/>
      <c r="AS368" s="19"/>
      <c r="AT368" s="19"/>
      <c r="AU368" s="19"/>
      <c r="AV368" s="19">
        <v>6.5889291743537504</v>
      </c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</row>
    <row r="369" spans="2:74" ht="14.25" x14ac:dyDescent="0.2">
      <c r="B369" s="9" t="s">
        <v>2900</v>
      </c>
      <c r="C369" s="19"/>
      <c r="D369" s="19">
        <v>23.150291693675339</v>
      </c>
      <c r="E369" s="19"/>
      <c r="F369" s="19"/>
      <c r="G369" s="19"/>
      <c r="H369" s="19"/>
      <c r="P369" s="9" t="s">
        <v>2354</v>
      </c>
      <c r="Q369" s="19"/>
      <c r="R369" s="19"/>
      <c r="S369" s="19"/>
      <c r="T369" s="19"/>
      <c r="U369" s="19">
        <v>157.33784368485229</v>
      </c>
      <c r="V369" s="19"/>
      <c r="W369" s="19"/>
      <c r="X369" s="19"/>
      <c r="Y369" s="19"/>
      <c r="Z369"/>
      <c r="AA369"/>
      <c r="AB369"/>
      <c r="AC369"/>
      <c r="AD369"/>
      <c r="AE369"/>
      <c r="AF369"/>
      <c r="AG369"/>
      <c r="AH369"/>
      <c r="AI369"/>
      <c r="AJ369" s="9" t="s">
        <v>2354</v>
      </c>
      <c r="AK369" s="19"/>
      <c r="AL369" s="19"/>
      <c r="AM369" s="19">
        <v>157.33784368485229</v>
      </c>
      <c r="AN369" s="19"/>
      <c r="AO369" s="19"/>
      <c r="AP369" s="19"/>
      <c r="AQ369" s="19"/>
      <c r="AR369" s="19"/>
      <c r="AS369" s="19"/>
      <c r="AT369" s="19"/>
      <c r="AU369" s="19"/>
      <c r="AV369" s="1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</row>
    <row r="370" spans="2:74" ht="14.25" x14ac:dyDescent="0.2">
      <c r="B370" s="9" t="s">
        <v>2901</v>
      </c>
      <c r="C370" s="19"/>
      <c r="D370" s="19">
        <v>13.801135432767991</v>
      </c>
      <c r="E370" s="19"/>
      <c r="F370" s="19"/>
      <c r="G370" s="19"/>
      <c r="H370" s="19"/>
      <c r="P370" s="9" t="s">
        <v>2355</v>
      </c>
      <c r="Q370" s="19">
        <v>44.2</v>
      </c>
      <c r="R370" s="19"/>
      <c r="S370" s="19"/>
      <c r="T370" s="19"/>
      <c r="U370" s="19"/>
      <c r="V370" s="19"/>
      <c r="W370" s="19"/>
      <c r="X370" s="19"/>
      <c r="Y370" s="19"/>
      <c r="Z370"/>
      <c r="AA370"/>
      <c r="AB370"/>
      <c r="AC370"/>
      <c r="AD370"/>
      <c r="AE370"/>
      <c r="AF370"/>
      <c r="AG370"/>
      <c r="AH370"/>
      <c r="AI370"/>
      <c r="AJ370" s="9" t="s">
        <v>2355</v>
      </c>
      <c r="AK370" s="19"/>
      <c r="AL370" s="19">
        <v>44.2</v>
      </c>
      <c r="AM370" s="19"/>
      <c r="AN370" s="19"/>
      <c r="AO370" s="19"/>
      <c r="AP370" s="19"/>
      <c r="AQ370" s="19"/>
      <c r="AR370" s="19"/>
      <c r="AS370" s="19"/>
      <c r="AT370" s="19"/>
      <c r="AU370" s="19"/>
      <c r="AV370" s="19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</row>
    <row r="371" spans="2:74" ht="14.25" x14ac:dyDescent="0.2">
      <c r="B371" s="9" t="s">
        <v>2902</v>
      </c>
      <c r="C371" s="19"/>
      <c r="D371" s="19"/>
      <c r="E371" s="19">
        <v>18.698312521814696</v>
      </c>
      <c r="F371" s="19"/>
      <c r="G371" s="19"/>
      <c r="H371" s="19"/>
      <c r="P371" s="9" t="s">
        <v>2356</v>
      </c>
      <c r="Q371" s="19"/>
      <c r="R371" s="19">
        <v>56</v>
      </c>
      <c r="S371" s="19"/>
      <c r="T371" s="19"/>
      <c r="U371" s="19"/>
      <c r="V371" s="19"/>
      <c r="W371" s="19"/>
      <c r="X371" s="19"/>
      <c r="Y371" s="19"/>
      <c r="Z371"/>
      <c r="AA371"/>
      <c r="AB371"/>
      <c r="AC371"/>
      <c r="AD371"/>
      <c r="AE371"/>
      <c r="AF371"/>
      <c r="AG371"/>
      <c r="AH371"/>
      <c r="AI371"/>
      <c r="AJ371" s="9" t="s">
        <v>2356</v>
      </c>
      <c r="AK371" s="19"/>
      <c r="AL371" s="19">
        <v>56</v>
      </c>
      <c r="AM371" s="19"/>
      <c r="AN371" s="19"/>
      <c r="AO371" s="19"/>
      <c r="AP371" s="19"/>
      <c r="AQ371" s="19"/>
      <c r="AR371" s="19"/>
      <c r="AS371" s="19"/>
      <c r="AT371" s="19"/>
      <c r="AU371" s="19"/>
      <c r="AV371" s="19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</row>
    <row r="372" spans="2:74" ht="14.25" x14ac:dyDescent="0.2">
      <c r="B372" s="9" t="s">
        <v>2903</v>
      </c>
      <c r="C372" s="19"/>
      <c r="D372" s="19"/>
      <c r="E372" s="19"/>
      <c r="F372" s="19">
        <v>36</v>
      </c>
      <c r="G372" s="19"/>
      <c r="H372" s="19"/>
      <c r="P372" s="9" t="s">
        <v>2357</v>
      </c>
      <c r="Q372" s="19"/>
      <c r="R372" s="19"/>
      <c r="S372" s="19"/>
      <c r="T372" s="19"/>
      <c r="U372" s="19"/>
      <c r="V372" s="19"/>
      <c r="W372" s="19">
        <v>72.5</v>
      </c>
      <c r="X372" s="19"/>
      <c r="Y372" s="19"/>
      <c r="Z372"/>
      <c r="AA372"/>
      <c r="AB372"/>
      <c r="AC372"/>
      <c r="AD372"/>
      <c r="AE372"/>
      <c r="AF372"/>
      <c r="AG372"/>
      <c r="AH372"/>
      <c r="AI372"/>
      <c r="AJ372" s="9" t="s">
        <v>2357</v>
      </c>
      <c r="AK372" s="19"/>
      <c r="AL372" s="19">
        <v>72.5</v>
      </c>
      <c r="AM372" s="19"/>
      <c r="AN372" s="19"/>
      <c r="AO372" s="19"/>
      <c r="AP372" s="19"/>
      <c r="AQ372" s="19"/>
      <c r="AR372" s="19"/>
      <c r="AS372" s="19"/>
      <c r="AT372" s="19"/>
      <c r="AU372" s="19"/>
      <c r="AV372" s="19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</row>
    <row r="373" spans="2:74" ht="14.25" x14ac:dyDescent="0.2">
      <c r="B373" s="9" t="s">
        <v>2904</v>
      </c>
      <c r="C373" s="19"/>
      <c r="D373" s="19"/>
      <c r="E373" s="19">
        <v>8.654647510097087</v>
      </c>
      <c r="F373" s="19"/>
      <c r="G373" s="19"/>
      <c r="H373" s="19"/>
      <c r="P373" s="9" t="s">
        <v>2358</v>
      </c>
      <c r="Q373" s="19">
        <v>73.752114227274518</v>
      </c>
      <c r="R373" s="19"/>
      <c r="S373" s="19"/>
      <c r="T373" s="19"/>
      <c r="U373" s="19"/>
      <c r="V373" s="19"/>
      <c r="W373" s="19"/>
      <c r="X373" s="19"/>
      <c r="Y373" s="19"/>
      <c r="Z373"/>
      <c r="AA373"/>
      <c r="AB373"/>
      <c r="AC373"/>
      <c r="AD373"/>
      <c r="AE373"/>
      <c r="AF373"/>
      <c r="AG373"/>
      <c r="AH373"/>
      <c r="AI373"/>
      <c r="AJ373" s="9" t="s">
        <v>2358</v>
      </c>
      <c r="AK373" s="19"/>
      <c r="AL373" s="19"/>
      <c r="AM373" s="19">
        <v>73.752114227274518</v>
      </c>
      <c r="AN373" s="19"/>
      <c r="AO373" s="19"/>
      <c r="AP373" s="19"/>
      <c r="AQ373" s="19"/>
      <c r="AR373" s="19"/>
      <c r="AS373" s="19"/>
      <c r="AT373" s="19"/>
      <c r="AU373" s="19"/>
      <c r="AV373" s="19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</row>
    <row r="374" spans="2:74" ht="14.25" x14ac:dyDescent="0.2">
      <c r="B374" s="9" t="s">
        <v>2905</v>
      </c>
      <c r="C374" s="19"/>
      <c r="D374" s="19"/>
      <c r="E374" s="19"/>
      <c r="F374" s="19"/>
      <c r="G374" s="19">
        <v>102.45158768437348</v>
      </c>
      <c r="H374" s="19"/>
      <c r="P374" s="9" t="s">
        <v>2359</v>
      </c>
      <c r="Q374" s="19">
        <v>170</v>
      </c>
      <c r="R374" s="19"/>
      <c r="S374" s="19"/>
      <c r="T374" s="19"/>
      <c r="U374" s="19"/>
      <c r="V374" s="19"/>
      <c r="W374" s="19"/>
      <c r="X374" s="19"/>
      <c r="Y374" s="19"/>
      <c r="Z374"/>
      <c r="AA374"/>
      <c r="AB374"/>
      <c r="AC374"/>
      <c r="AD374"/>
      <c r="AE374"/>
      <c r="AF374"/>
      <c r="AG374"/>
      <c r="AH374"/>
      <c r="AI374"/>
      <c r="AJ374" s="9" t="s">
        <v>2359</v>
      </c>
      <c r="AK374" s="19"/>
      <c r="AL374" s="19"/>
      <c r="AM374" s="19"/>
      <c r="AN374" s="19">
        <v>170</v>
      </c>
      <c r="AO374" s="19"/>
      <c r="AP374" s="19"/>
      <c r="AQ374" s="19"/>
      <c r="AR374" s="19"/>
      <c r="AS374" s="19"/>
      <c r="AT374" s="19"/>
      <c r="AU374" s="19"/>
      <c r="AV374" s="19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</row>
    <row r="375" spans="2:74" ht="14.25" x14ac:dyDescent="0.2">
      <c r="B375" s="9" t="s">
        <v>2906</v>
      </c>
      <c r="C375" s="19"/>
      <c r="D375" s="19"/>
      <c r="E375" s="19"/>
      <c r="F375" s="19"/>
      <c r="G375" s="19"/>
      <c r="H375" s="19">
        <v>36.4</v>
      </c>
      <c r="P375" s="9" t="s">
        <v>2360</v>
      </c>
      <c r="Q375" s="19"/>
      <c r="R375" s="19">
        <v>68</v>
      </c>
      <c r="S375" s="19"/>
      <c r="T375" s="19"/>
      <c r="U375" s="19"/>
      <c r="V375" s="19"/>
      <c r="W375" s="19"/>
      <c r="X375" s="19"/>
      <c r="Y375" s="19"/>
      <c r="Z375"/>
      <c r="AA375"/>
      <c r="AB375"/>
      <c r="AC375"/>
      <c r="AD375"/>
      <c r="AE375"/>
      <c r="AF375"/>
      <c r="AG375"/>
      <c r="AH375"/>
      <c r="AI375"/>
      <c r="AJ375" s="9" t="s">
        <v>2360</v>
      </c>
      <c r="AK375" s="19"/>
      <c r="AL375" s="19">
        <v>68</v>
      </c>
      <c r="AM375" s="19"/>
      <c r="AN375" s="19"/>
      <c r="AO375" s="19"/>
      <c r="AP375" s="19"/>
      <c r="AQ375" s="19"/>
      <c r="AR375" s="19"/>
      <c r="AS375" s="19"/>
      <c r="AT375" s="19"/>
      <c r="AU375" s="19"/>
      <c r="AV375" s="19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</row>
    <row r="376" spans="2:74" ht="14.25" x14ac:dyDescent="0.2">
      <c r="B376" s="9" t="s">
        <v>2907</v>
      </c>
      <c r="C376" s="19"/>
      <c r="D376" s="19"/>
      <c r="E376" s="19"/>
      <c r="F376" s="19"/>
      <c r="G376" s="19"/>
      <c r="H376" s="19">
        <v>101.20640684944031</v>
      </c>
      <c r="P376" s="9" t="s">
        <v>2361</v>
      </c>
      <c r="Q376" s="19">
        <v>75</v>
      </c>
      <c r="R376" s="19"/>
      <c r="S376" s="19"/>
      <c r="T376" s="19"/>
      <c r="U376" s="19"/>
      <c r="V376" s="19"/>
      <c r="W376" s="19"/>
      <c r="X376" s="19"/>
      <c r="Y376" s="19"/>
      <c r="Z376"/>
      <c r="AA376"/>
      <c r="AB376"/>
      <c r="AC376"/>
      <c r="AD376"/>
      <c r="AE376"/>
      <c r="AF376"/>
      <c r="AG376"/>
      <c r="AH376"/>
      <c r="AI376"/>
      <c r="AJ376" s="9" t="s">
        <v>2361</v>
      </c>
      <c r="AK376" s="19"/>
      <c r="AL376" s="19">
        <v>75</v>
      </c>
      <c r="AM376" s="19"/>
      <c r="AN376" s="19"/>
      <c r="AO376" s="19"/>
      <c r="AP376" s="19"/>
      <c r="AQ376" s="19"/>
      <c r="AR376" s="19"/>
      <c r="AS376" s="19"/>
      <c r="AT376" s="19"/>
      <c r="AU376" s="19"/>
      <c r="AV376" s="19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</row>
    <row r="377" spans="2:74" ht="14.25" x14ac:dyDescent="0.2">
      <c r="B377" s="9" t="s">
        <v>2908</v>
      </c>
      <c r="C377" s="19">
        <v>5.3423750062327704</v>
      </c>
      <c r="D377" s="19"/>
      <c r="E377" s="19"/>
      <c r="F377" s="19"/>
      <c r="G377" s="19"/>
      <c r="H377" s="19"/>
      <c r="P377" s="9" t="s">
        <v>2362</v>
      </c>
      <c r="Q377" s="19"/>
      <c r="R377" s="19"/>
      <c r="S377" s="19">
        <v>62.5</v>
      </c>
      <c r="T377" s="19"/>
      <c r="U377" s="19"/>
      <c r="V377" s="19"/>
      <c r="W377" s="19"/>
      <c r="X377" s="19"/>
      <c r="Y377" s="19"/>
      <c r="Z377"/>
      <c r="AA377"/>
      <c r="AB377"/>
      <c r="AC377"/>
      <c r="AD377"/>
      <c r="AE377"/>
      <c r="AF377"/>
      <c r="AG377"/>
      <c r="AH377"/>
      <c r="AI377"/>
      <c r="AJ377" s="9" t="s">
        <v>2362</v>
      </c>
      <c r="AK377" s="19"/>
      <c r="AL377" s="19">
        <v>62.5</v>
      </c>
      <c r="AM377" s="19"/>
      <c r="AN377" s="19"/>
      <c r="AO377" s="19"/>
      <c r="AP377" s="19"/>
      <c r="AQ377" s="19"/>
      <c r="AR377" s="19"/>
      <c r="AS377" s="19"/>
      <c r="AT377" s="19"/>
      <c r="AU377" s="19"/>
      <c r="AV377" s="19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</row>
    <row r="378" spans="2:74" ht="14.25" x14ac:dyDescent="0.2">
      <c r="B378" s="9" t="s">
        <v>2909</v>
      </c>
      <c r="C378" s="19"/>
      <c r="D378" s="19"/>
      <c r="E378" s="19"/>
      <c r="F378" s="19"/>
      <c r="G378" s="19">
        <v>28.310798119509681</v>
      </c>
      <c r="H378" s="19"/>
      <c r="P378" s="9" t="s">
        <v>2363</v>
      </c>
      <c r="Q378" s="19"/>
      <c r="R378" s="19">
        <v>25</v>
      </c>
      <c r="S378" s="19"/>
      <c r="T378" s="19"/>
      <c r="U378" s="19"/>
      <c r="V378" s="19"/>
      <c r="W378" s="19"/>
      <c r="X378" s="19"/>
      <c r="Y378" s="19"/>
      <c r="Z378"/>
      <c r="AA378"/>
      <c r="AB378"/>
      <c r="AC378"/>
      <c r="AD378"/>
      <c r="AE378"/>
      <c r="AF378"/>
      <c r="AG378"/>
      <c r="AH378"/>
      <c r="AI378"/>
      <c r="AJ378" s="9" t="s">
        <v>2363</v>
      </c>
      <c r="AK378" s="19"/>
      <c r="AL378" s="19"/>
      <c r="AM378" s="19"/>
      <c r="AN378" s="19"/>
      <c r="AO378" s="19"/>
      <c r="AP378" s="19"/>
      <c r="AQ378" s="19"/>
      <c r="AR378" s="19"/>
      <c r="AS378" s="19"/>
      <c r="AT378" s="19"/>
      <c r="AU378" s="19"/>
      <c r="AV378" s="19">
        <v>25</v>
      </c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</row>
    <row r="379" spans="2:74" ht="14.25" x14ac:dyDescent="0.2">
      <c r="B379" s="9" t="s">
        <v>2910</v>
      </c>
      <c r="C379" s="19"/>
      <c r="D379" s="19"/>
      <c r="E379" s="19"/>
      <c r="F379" s="19">
        <v>26.043188499327961</v>
      </c>
      <c r="G379" s="19"/>
      <c r="H379" s="19"/>
      <c r="P379" s="9" t="s">
        <v>2364</v>
      </c>
      <c r="Q379" s="19"/>
      <c r="R379" s="19"/>
      <c r="S379" s="19"/>
      <c r="T379" s="19"/>
      <c r="U379" s="19">
        <v>68.954520184280966</v>
      </c>
      <c r="V379" s="19"/>
      <c r="W379" s="19"/>
      <c r="X379" s="19"/>
      <c r="Y379" s="19"/>
      <c r="Z379"/>
      <c r="AA379"/>
      <c r="AB379"/>
      <c r="AC379"/>
      <c r="AD379"/>
      <c r="AE379"/>
      <c r="AF379"/>
      <c r="AG379"/>
      <c r="AH379"/>
      <c r="AI379"/>
      <c r="AJ379" s="9" t="s">
        <v>2364</v>
      </c>
      <c r="AK379" s="19"/>
      <c r="AL379" s="19"/>
      <c r="AM379" s="19"/>
      <c r="AN379" s="19"/>
      <c r="AO379" s="19">
        <v>68.954520184280966</v>
      </c>
      <c r="AP379" s="19"/>
      <c r="AQ379" s="19"/>
      <c r="AR379" s="19"/>
      <c r="AS379" s="19"/>
      <c r="AT379" s="19"/>
      <c r="AU379" s="19"/>
      <c r="AV379" s="1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</row>
    <row r="380" spans="2:74" ht="14.25" x14ac:dyDescent="0.2">
      <c r="B380" s="9" t="s">
        <v>2911</v>
      </c>
      <c r="C380" s="19"/>
      <c r="D380" s="19"/>
      <c r="E380" s="19"/>
      <c r="F380" s="19">
        <v>96.891417358250408</v>
      </c>
      <c r="G380" s="19"/>
      <c r="H380" s="19"/>
      <c r="P380" s="9" t="s">
        <v>2365</v>
      </c>
      <c r="Q380" s="19">
        <v>85</v>
      </c>
      <c r="R380" s="19"/>
      <c r="S380" s="19"/>
      <c r="T380" s="19"/>
      <c r="U380" s="19"/>
      <c r="V380" s="19"/>
      <c r="W380" s="19"/>
      <c r="X380" s="19"/>
      <c r="Y380" s="19"/>
      <c r="Z380"/>
      <c r="AA380"/>
      <c r="AB380"/>
      <c r="AC380"/>
      <c r="AD380"/>
      <c r="AE380"/>
      <c r="AF380"/>
      <c r="AG380"/>
      <c r="AH380"/>
      <c r="AI380"/>
      <c r="AJ380" s="9" t="s">
        <v>2365</v>
      </c>
      <c r="AK380" s="19"/>
      <c r="AL380" s="19">
        <v>85</v>
      </c>
      <c r="AM380" s="19"/>
      <c r="AN380" s="19"/>
      <c r="AO380" s="19"/>
      <c r="AP380" s="19"/>
      <c r="AQ380" s="19"/>
      <c r="AR380" s="19"/>
      <c r="AS380" s="19"/>
      <c r="AT380" s="19"/>
      <c r="AU380" s="19"/>
      <c r="AV380" s="19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</row>
    <row r="381" spans="2:74" ht="14.25" x14ac:dyDescent="0.2">
      <c r="B381" s="9" t="s">
        <v>2912</v>
      </c>
      <c r="C381" s="19"/>
      <c r="D381" s="19"/>
      <c r="E381" s="19">
        <v>2.5643400029917296</v>
      </c>
      <c r="F381" s="19"/>
      <c r="G381" s="19"/>
      <c r="H381" s="19"/>
      <c r="P381" s="9" t="s">
        <v>2366</v>
      </c>
      <c r="Q381" s="19"/>
      <c r="R381" s="19">
        <v>67.775665698893221</v>
      </c>
      <c r="S381" s="19"/>
      <c r="T381" s="19"/>
      <c r="U381" s="19"/>
      <c r="V381" s="19"/>
      <c r="W381" s="19"/>
      <c r="X381" s="19"/>
      <c r="Y381" s="19"/>
      <c r="Z381"/>
      <c r="AA381"/>
      <c r="AB381"/>
      <c r="AC381"/>
      <c r="AD381"/>
      <c r="AE381"/>
      <c r="AF381"/>
      <c r="AG381"/>
      <c r="AH381"/>
      <c r="AI381"/>
      <c r="AJ381" s="9" t="s">
        <v>2366</v>
      </c>
      <c r="AK381" s="19"/>
      <c r="AL381" s="19"/>
      <c r="AM381" s="19"/>
      <c r="AN381" s="19">
        <v>67.775665698893221</v>
      </c>
      <c r="AO381" s="19"/>
      <c r="AP381" s="19"/>
      <c r="AQ381" s="19"/>
      <c r="AR381" s="19"/>
      <c r="AS381" s="19"/>
      <c r="AT381" s="19"/>
      <c r="AU381" s="19"/>
      <c r="AV381" s="19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</row>
    <row r="382" spans="2:74" ht="14.25" x14ac:dyDescent="0.2">
      <c r="B382" s="9" t="s">
        <v>2913</v>
      </c>
      <c r="C382" s="19"/>
      <c r="D382" s="19"/>
      <c r="E382" s="19"/>
      <c r="F382" s="19">
        <v>3.2054250037396623</v>
      </c>
      <c r="G382" s="19"/>
      <c r="H382" s="19"/>
      <c r="P382" s="9" t="s">
        <v>2367</v>
      </c>
      <c r="Q382" s="19"/>
      <c r="R382" s="19">
        <v>89</v>
      </c>
      <c r="S382" s="19"/>
      <c r="T382" s="19"/>
      <c r="U382" s="19"/>
      <c r="V382" s="19"/>
      <c r="W382" s="19"/>
      <c r="X382" s="19"/>
      <c r="Y382" s="19"/>
      <c r="Z382"/>
      <c r="AA382"/>
      <c r="AB382"/>
      <c r="AC382"/>
      <c r="AD382"/>
      <c r="AE382"/>
      <c r="AF382"/>
      <c r="AG382"/>
      <c r="AH382"/>
      <c r="AI382"/>
      <c r="AJ382" s="9" t="s">
        <v>2367</v>
      </c>
      <c r="AK382" s="19"/>
      <c r="AL382" s="19">
        <v>89</v>
      </c>
      <c r="AM382" s="19"/>
      <c r="AN382" s="19"/>
      <c r="AO382" s="19"/>
      <c r="AP382" s="19"/>
      <c r="AQ382" s="19"/>
      <c r="AR382" s="19"/>
      <c r="AS382" s="19"/>
      <c r="AT382" s="19"/>
      <c r="AU382" s="19"/>
      <c r="AV382" s="19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</row>
    <row r="383" spans="2:74" ht="14.25" x14ac:dyDescent="0.2">
      <c r="B383" s="9" t="s">
        <v>2914</v>
      </c>
      <c r="C383" s="19"/>
      <c r="D383" s="19"/>
      <c r="E383" s="19"/>
      <c r="F383" s="19">
        <v>10.684750012465541</v>
      </c>
      <c r="G383" s="19"/>
      <c r="H383" s="19"/>
      <c r="P383" s="9" t="s">
        <v>2368</v>
      </c>
      <c r="Q383" s="19">
        <v>35</v>
      </c>
      <c r="R383" s="19"/>
      <c r="S383" s="19"/>
      <c r="T383" s="19"/>
      <c r="U383" s="19"/>
      <c r="V383" s="19"/>
      <c r="W383" s="19"/>
      <c r="X383" s="19"/>
      <c r="Y383" s="19"/>
      <c r="Z383"/>
      <c r="AA383"/>
      <c r="AB383"/>
      <c r="AC383"/>
      <c r="AD383"/>
      <c r="AE383"/>
      <c r="AF383"/>
      <c r="AG383"/>
      <c r="AH383"/>
      <c r="AI383"/>
      <c r="AJ383" s="9" t="s">
        <v>2368</v>
      </c>
      <c r="AK383" s="19"/>
      <c r="AL383" s="19"/>
      <c r="AM383" s="19"/>
      <c r="AN383" s="19"/>
      <c r="AO383" s="19"/>
      <c r="AP383" s="19"/>
      <c r="AQ383" s="19"/>
      <c r="AR383" s="19"/>
      <c r="AS383" s="19"/>
      <c r="AT383" s="19">
        <v>35</v>
      </c>
      <c r="AU383" s="19"/>
      <c r="AV383" s="19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</row>
    <row r="384" spans="2:74" ht="14.25" x14ac:dyDescent="0.2">
      <c r="B384" s="9" t="s">
        <v>2915</v>
      </c>
      <c r="C384" s="19"/>
      <c r="D384" s="19"/>
      <c r="E384" s="19"/>
      <c r="F384" s="19"/>
      <c r="G384" s="19"/>
      <c r="H384" s="19">
        <v>150</v>
      </c>
      <c r="P384" s="9" t="s">
        <v>2369</v>
      </c>
      <c r="Q384" s="19"/>
      <c r="R384" s="19">
        <v>47.5</v>
      </c>
      <c r="S384" s="19"/>
      <c r="T384" s="19"/>
      <c r="U384" s="19"/>
      <c r="V384" s="19"/>
      <c r="W384" s="19"/>
      <c r="X384" s="19"/>
      <c r="Y384" s="19"/>
      <c r="Z384"/>
      <c r="AA384"/>
      <c r="AB384"/>
      <c r="AC384"/>
      <c r="AD384"/>
      <c r="AE384"/>
      <c r="AF384"/>
      <c r="AG384"/>
      <c r="AH384"/>
      <c r="AI384"/>
      <c r="AJ384" s="9" t="s">
        <v>2369</v>
      </c>
      <c r="AK384" s="19"/>
      <c r="AL384" s="19">
        <v>47.5</v>
      </c>
      <c r="AM384" s="19"/>
      <c r="AN384" s="19"/>
      <c r="AO384" s="19"/>
      <c r="AP384" s="19"/>
      <c r="AQ384" s="19"/>
      <c r="AR384" s="19"/>
      <c r="AS384" s="19"/>
      <c r="AT384" s="19"/>
      <c r="AU384" s="19"/>
      <c r="AV384" s="19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</row>
    <row r="385" spans="2:74" ht="14.25" x14ac:dyDescent="0.2">
      <c r="B385" s="9" t="s">
        <v>2916</v>
      </c>
      <c r="C385" s="19"/>
      <c r="D385" s="19">
        <v>12.465541681209798</v>
      </c>
      <c r="E385" s="19"/>
      <c r="F385" s="19"/>
      <c r="G385" s="19"/>
      <c r="H385" s="19"/>
      <c r="P385" s="9" t="s">
        <v>2370</v>
      </c>
      <c r="Q385" s="19"/>
      <c r="R385" s="19">
        <v>130</v>
      </c>
      <c r="S385" s="19"/>
      <c r="T385" s="19"/>
      <c r="U385" s="19"/>
      <c r="V385" s="19"/>
      <c r="W385" s="19"/>
      <c r="X385" s="19"/>
      <c r="Y385" s="19"/>
      <c r="Z385"/>
      <c r="AA385"/>
      <c r="AB385"/>
      <c r="AC385"/>
      <c r="AD385"/>
      <c r="AE385"/>
      <c r="AF385"/>
      <c r="AG385"/>
      <c r="AH385"/>
      <c r="AI385"/>
      <c r="AJ385" s="9" t="s">
        <v>2370</v>
      </c>
      <c r="AK385" s="19"/>
      <c r="AL385" s="19">
        <v>130</v>
      </c>
      <c r="AM385" s="19"/>
      <c r="AN385" s="19"/>
      <c r="AO385" s="19"/>
      <c r="AP385" s="19"/>
      <c r="AQ385" s="19"/>
      <c r="AR385" s="19"/>
      <c r="AS385" s="19"/>
      <c r="AT385" s="19"/>
      <c r="AU385" s="19"/>
      <c r="AV385" s="19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</row>
    <row r="386" spans="2:74" ht="14.25" x14ac:dyDescent="0.2">
      <c r="B386" s="9" t="s">
        <v>2917</v>
      </c>
      <c r="C386" s="19"/>
      <c r="D386" s="19"/>
      <c r="E386" s="19">
        <v>19.055991584874118</v>
      </c>
      <c r="F386" s="19"/>
      <c r="G386" s="19"/>
      <c r="H386" s="19"/>
      <c r="P386" s="9" t="s">
        <v>2371</v>
      </c>
      <c r="Q386" s="19"/>
      <c r="R386" s="19"/>
      <c r="S386" s="19">
        <v>18</v>
      </c>
      <c r="T386" s="19"/>
      <c r="U386" s="19"/>
      <c r="V386" s="19"/>
      <c r="W386" s="19"/>
      <c r="X386" s="19"/>
      <c r="Y386" s="19"/>
      <c r="Z386"/>
      <c r="AA386"/>
      <c r="AB386"/>
      <c r="AC386"/>
      <c r="AD386"/>
      <c r="AE386"/>
      <c r="AF386"/>
      <c r="AG386"/>
      <c r="AH386"/>
      <c r="AI386"/>
      <c r="AJ386" s="9" t="s">
        <v>2371</v>
      </c>
      <c r="AK386" s="19"/>
      <c r="AL386" s="19"/>
      <c r="AM386" s="19"/>
      <c r="AN386" s="19"/>
      <c r="AO386" s="19"/>
      <c r="AP386" s="19"/>
      <c r="AQ386" s="19"/>
      <c r="AR386" s="19"/>
      <c r="AS386" s="19"/>
      <c r="AT386" s="19"/>
      <c r="AU386" s="19"/>
      <c r="AV386" s="19">
        <v>18</v>
      </c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</row>
    <row r="387" spans="2:74" ht="14.25" x14ac:dyDescent="0.2">
      <c r="B387" s="9" t="s">
        <v>2918</v>
      </c>
      <c r="C387" s="19"/>
      <c r="D387" s="19"/>
      <c r="E387" s="19"/>
      <c r="F387" s="19"/>
      <c r="G387" s="19"/>
      <c r="H387" s="19">
        <v>105</v>
      </c>
      <c r="P387" s="9" t="s">
        <v>2372</v>
      </c>
      <c r="Q387" s="19"/>
      <c r="R387" s="19">
        <v>8.5478000099724323</v>
      </c>
      <c r="S387" s="19"/>
      <c r="T387" s="19"/>
      <c r="U387" s="19"/>
      <c r="V387" s="19"/>
      <c r="W387" s="19"/>
      <c r="X387" s="19"/>
      <c r="Y387" s="19"/>
      <c r="Z387"/>
      <c r="AA387"/>
      <c r="AB387"/>
      <c r="AC387"/>
      <c r="AD387"/>
      <c r="AE387"/>
      <c r="AF387"/>
      <c r="AG387"/>
      <c r="AH387"/>
      <c r="AI387"/>
      <c r="AJ387" s="9" t="s">
        <v>2372</v>
      </c>
      <c r="AK387" s="19"/>
      <c r="AL387" s="19"/>
      <c r="AM387" s="19"/>
      <c r="AN387" s="19"/>
      <c r="AO387" s="19"/>
      <c r="AP387" s="19"/>
      <c r="AQ387" s="19"/>
      <c r="AR387" s="19"/>
      <c r="AS387" s="19"/>
      <c r="AT387" s="19"/>
      <c r="AU387" s="19"/>
      <c r="AV387" s="19">
        <v>8.5478000099724323</v>
      </c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</row>
    <row r="388" spans="2:74" ht="14.25" x14ac:dyDescent="0.2">
      <c r="B388" s="9" t="s">
        <v>2919</v>
      </c>
      <c r="C388" s="19"/>
      <c r="D388" s="19">
        <v>24</v>
      </c>
      <c r="E388" s="19"/>
      <c r="F388" s="19"/>
      <c r="G388" s="19"/>
      <c r="H388" s="19"/>
      <c r="P388" s="9" t="s">
        <v>2373</v>
      </c>
      <c r="Q388" s="19"/>
      <c r="R388" s="19">
        <v>41.932000000000002</v>
      </c>
      <c r="S388" s="19"/>
      <c r="T388" s="19"/>
      <c r="U388" s="19"/>
      <c r="V388" s="19"/>
      <c r="W388" s="19"/>
      <c r="X388" s="19"/>
      <c r="Y388" s="19"/>
      <c r="Z388"/>
      <c r="AA388"/>
      <c r="AB388"/>
      <c r="AC388"/>
      <c r="AD388"/>
      <c r="AE388"/>
      <c r="AF388"/>
      <c r="AG388"/>
      <c r="AH388"/>
      <c r="AI388"/>
      <c r="AJ388" s="9" t="s">
        <v>2373</v>
      </c>
      <c r="AK388" s="19"/>
      <c r="AL388" s="19">
        <v>41.932000000000002</v>
      </c>
      <c r="AM388" s="19"/>
      <c r="AN388" s="19"/>
      <c r="AO388" s="19"/>
      <c r="AP388" s="19"/>
      <c r="AQ388" s="19"/>
      <c r="AR388" s="19"/>
      <c r="AS388" s="19"/>
      <c r="AT388" s="19"/>
      <c r="AU388" s="19"/>
      <c r="AV388" s="19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</row>
    <row r="389" spans="2:74" ht="14.25" x14ac:dyDescent="0.2">
      <c r="B389" s="9" t="s">
        <v>2920</v>
      </c>
      <c r="C389" s="19"/>
      <c r="D389" s="19"/>
      <c r="E389" s="19"/>
      <c r="F389" s="19">
        <v>78.808913603364203</v>
      </c>
      <c r="G389" s="19"/>
      <c r="H389" s="19"/>
      <c r="P389" s="9" t="s">
        <v>2374</v>
      </c>
      <c r="Q389" s="19"/>
      <c r="R389" s="19"/>
      <c r="S389" s="19"/>
      <c r="T389" s="19"/>
      <c r="U389" s="19">
        <v>220.7</v>
      </c>
      <c r="V389" s="19"/>
      <c r="W389" s="19"/>
      <c r="X389" s="19"/>
      <c r="Y389" s="19"/>
      <c r="Z389"/>
      <c r="AA389"/>
      <c r="AB389"/>
      <c r="AC389"/>
      <c r="AD389"/>
      <c r="AE389"/>
      <c r="AF389"/>
      <c r="AG389"/>
      <c r="AH389"/>
      <c r="AI389"/>
      <c r="AJ389" s="9" t="s">
        <v>2374</v>
      </c>
      <c r="AK389" s="19"/>
      <c r="AL389" s="19"/>
      <c r="AM389" s="19"/>
      <c r="AN389" s="19"/>
      <c r="AO389" s="19"/>
      <c r="AP389" s="19"/>
      <c r="AQ389" s="19"/>
      <c r="AR389" s="19"/>
      <c r="AS389" s="19"/>
      <c r="AT389" s="19">
        <v>220.7</v>
      </c>
      <c r="AU389" s="19"/>
      <c r="AV389" s="1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</row>
    <row r="390" spans="2:74" ht="14.25" x14ac:dyDescent="0.2">
      <c r="B390" s="9" t="s">
        <v>2921</v>
      </c>
      <c r="C390" s="19"/>
      <c r="D390" s="19"/>
      <c r="E390" s="19"/>
      <c r="F390" s="19"/>
      <c r="G390" s="19">
        <v>42</v>
      </c>
      <c r="H390" s="19"/>
      <c r="P390" s="9" t="s">
        <v>2375</v>
      </c>
      <c r="Q390" s="19"/>
      <c r="R390" s="19"/>
      <c r="S390" s="19">
        <v>194</v>
      </c>
      <c r="T390" s="19"/>
      <c r="U390" s="19"/>
      <c r="V390" s="19"/>
      <c r="W390" s="19"/>
      <c r="X390" s="19"/>
      <c r="Y390" s="19"/>
      <c r="Z390"/>
      <c r="AA390"/>
      <c r="AB390"/>
      <c r="AC390"/>
      <c r="AD390"/>
      <c r="AE390"/>
      <c r="AF390"/>
      <c r="AG390"/>
      <c r="AH390"/>
      <c r="AI390"/>
      <c r="AJ390" s="9" t="s">
        <v>2375</v>
      </c>
      <c r="AK390" s="19"/>
      <c r="AL390" s="19">
        <v>194</v>
      </c>
      <c r="AM390" s="19"/>
      <c r="AN390" s="19"/>
      <c r="AO390" s="19"/>
      <c r="AP390" s="19"/>
      <c r="AQ390" s="19"/>
      <c r="AR390" s="19"/>
      <c r="AS390" s="19"/>
      <c r="AT390" s="19"/>
      <c r="AU390" s="19"/>
      <c r="AV390" s="19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</row>
    <row r="391" spans="2:74" ht="14.25" x14ac:dyDescent="0.2">
      <c r="B391" s="9" t="s">
        <v>2922</v>
      </c>
      <c r="C391" s="19"/>
      <c r="D391" s="19"/>
      <c r="E391" s="19"/>
      <c r="F391" s="19">
        <v>9.4901984044603918</v>
      </c>
      <c r="G391" s="19"/>
      <c r="H391" s="19"/>
      <c r="P391" s="9" t="s">
        <v>2376</v>
      </c>
      <c r="Q391" s="19">
        <v>160.27125018698311</v>
      </c>
      <c r="R391" s="19"/>
      <c r="S391" s="19"/>
      <c r="T391" s="19"/>
      <c r="U391" s="19"/>
      <c r="V391" s="19"/>
      <c r="W391" s="19"/>
      <c r="X391" s="19"/>
      <c r="Y391" s="19"/>
      <c r="Z391"/>
      <c r="AA391"/>
      <c r="AB391"/>
      <c r="AC391"/>
      <c r="AD391"/>
      <c r="AE391"/>
      <c r="AF391"/>
      <c r="AG391"/>
      <c r="AH391"/>
      <c r="AI391"/>
      <c r="AJ391" s="9" t="s">
        <v>2376</v>
      </c>
      <c r="AK391" s="19"/>
      <c r="AL391" s="19"/>
      <c r="AM391" s="19"/>
      <c r="AN391" s="19"/>
      <c r="AO391" s="19"/>
      <c r="AP391" s="19"/>
      <c r="AQ391" s="19"/>
      <c r="AR391" s="19"/>
      <c r="AS391" s="19"/>
      <c r="AT391" s="19"/>
      <c r="AU391" s="19"/>
      <c r="AV391" s="19">
        <v>160.27125018698311</v>
      </c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</row>
    <row r="392" spans="2:74" ht="14.25" x14ac:dyDescent="0.2">
      <c r="B392" s="9" t="s">
        <v>2923</v>
      </c>
      <c r="C392" s="19"/>
      <c r="D392" s="19"/>
      <c r="E392" s="19">
        <v>60</v>
      </c>
      <c r="F392" s="19"/>
      <c r="G392" s="19"/>
      <c r="H392" s="19"/>
      <c r="P392" s="9" t="s">
        <v>2377</v>
      </c>
      <c r="Q392" s="19"/>
      <c r="R392" s="19">
        <v>8.9039583437212837</v>
      </c>
      <c r="S392" s="19"/>
      <c r="T392" s="19"/>
      <c r="U392" s="19"/>
      <c r="V392" s="19"/>
      <c r="W392" s="19"/>
      <c r="X392" s="19"/>
      <c r="Y392" s="19"/>
      <c r="Z392"/>
      <c r="AA392"/>
      <c r="AB392"/>
      <c r="AC392"/>
      <c r="AD392"/>
      <c r="AE392"/>
      <c r="AF392"/>
      <c r="AG392"/>
      <c r="AH392"/>
      <c r="AI392"/>
      <c r="AJ392" s="9" t="s">
        <v>2377</v>
      </c>
      <c r="AK392" s="19"/>
      <c r="AL392" s="19"/>
      <c r="AM392" s="19"/>
      <c r="AN392" s="19"/>
      <c r="AO392" s="19"/>
      <c r="AP392" s="19"/>
      <c r="AQ392" s="19"/>
      <c r="AR392" s="19"/>
      <c r="AS392" s="19"/>
      <c r="AT392" s="19"/>
      <c r="AU392" s="19"/>
      <c r="AV392" s="19">
        <v>8.9039583437212837</v>
      </c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</row>
    <row r="393" spans="2:74" ht="14.25" x14ac:dyDescent="0.2">
      <c r="B393" s="9" t="s">
        <v>2924</v>
      </c>
      <c r="C393" s="19"/>
      <c r="D393" s="19"/>
      <c r="E393" s="19"/>
      <c r="F393" s="19">
        <v>17.807916687442567</v>
      </c>
      <c r="G393" s="19"/>
      <c r="H393" s="19"/>
      <c r="P393" s="9" t="s">
        <v>2378</v>
      </c>
      <c r="Q393" s="19">
        <v>78.668921842426144</v>
      </c>
      <c r="R393" s="19"/>
      <c r="S393" s="19"/>
      <c r="T393" s="19"/>
      <c r="U393" s="19"/>
      <c r="V393" s="19"/>
      <c r="W393" s="19"/>
      <c r="X393" s="19"/>
      <c r="Y393" s="19"/>
      <c r="Z393"/>
      <c r="AA393"/>
      <c r="AB393"/>
      <c r="AC393"/>
      <c r="AD393"/>
      <c r="AE393"/>
      <c r="AF393"/>
      <c r="AG393"/>
      <c r="AH393"/>
      <c r="AI393"/>
      <c r="AJ393" s="9" t="s">
        <v>2378</v>
      </c>
      <c r="AK393" s="19"/>
      <c r="AL393" s="19"/>
      <c r="AM393" s="19">
        <v>78.668921842426144</v>
      </c>
      <c r="AN393" s="19"/>
      <c r="AO393" s="19"/>
      <c r="AP393" s="19"/>
      <c r="AQ393" s="19"/>
      <c r="AR393" s="19"/>
      <c r="AS393" s="19"/>
      <c r="AT393" s="19"/>
      <c r="AU393" s="19"/>
      <c r="AV393" s="19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</row>
    <row r="394" spans="2:74" ht="14.25" x14ac:dyDescent="0.2">
      <c r="B394" s="9" t="s">
        <v>2925</v>
      </c>
      <c r="C394" s="19">
        <v>12.465541681209798</v>
      </c>
      <c r="D394" s="19"/>
      <c r="E394" s="19"/>
      <c r="F394" s="19"/>
      <c r="G394" s="19"/>
      <c r="H394" s="19"/>
      <c r="P394" s="9" t="s">
        <v>2379</v>
      </c>
      <c r="Q394" s="19"/>
      <c r="R394" s="19">
        <v>22.867189901848938</v>
      </c>
      <c r="S394" s="19"/>
      <c r="T394" s="19"/>
      <c r="U394" s="19"/>
      <c r="V394" s="19"/>
      <c r="W394" s="19"/>
      <c r="X394" s="19"/>
      <c r="Y394" s="19"/>
      <c r="Z394"/>
      <c r="AA394"/>
      <c r="AB394"/>
      <c r="AC394"/>
      <c r="AD394"/>
      <c r="AE394"/>
      <c r="AF394"/>
      <c r="AG394"/>
      <c r="AH394"/>
      <c r="AI394"/>
      <c r="AJ394" s="9" t="s">
        <v>2379</v>
      </c>
      <c r="AK394" s="19"/>
      <c r="AL394" s="19"/>
      <c r="AM394" s="19"/>
      <c r="AN394" s="19"/>
      <c r="AO394" s="19"/>
      <c r="AP394" s="19">
        <v>22.867189901848938</v>
      </c>
      <c r="AQ394" s="19"/>
      <c r="AR394" s="19"/>
      <c r="AS394" s="19"/>
      <c r="AT394" s="19"/>
      <c r="AU394" s="19"/>
      <c r="AV394" s="19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</row>
    <row r="395" spans="2:74" ht="14.25" x14ac:dyDescent="0.2">
      <c r="B395" s="9" t="s">
        <v>2926</v>
      </c>
      <c r="C395" s="19"/>
      <c r="D395" s="19"/>
      <c r="E395" s="19"/>
      <c r="F395" s="19">
        <v>20.571000000000002</v>
      </c>
      <c r="G395" s="19"/>
      <c r="H395" s="19"/>
      <c r="P395" s="9" t="s">
        <v>2380</v>
      </c>
      <c r="Q395" s="19"/>
      <c r="R395" s="19"/>
      <c r="S395" s="19">
        <v>94.570696324037058</v>
      </c>
      <c r="T395" s="19"/>
      <c r="U395" s="19"/>
      <c r="V395" s="19"/>
      <c r="W395" s="19"/>
      <c r="X395" s="19"/>
      <c r="Y395" s="19"/>
      <c r="Z395"/>
      <c r="AA395"/>
      <c r="AB395"/>
      <c r="AC395"/>
      <c r="AD395"/>
      <c r="AE395"/>
      <c r="AF395"/>
      <c r="AG395"/>
      <c r="AH395"/>
      <c r="AI395"/>
      <c r="AJ395" s="9" t="s">
        <v>2380</v>
      </c>
      <c r="AK395" s="19"/>
      <c r="AL395" s="19"/>
      <c r="AM395" s="19"/>
      <c r="AN395" s="19">
        <v>94.570696324037058</v>
      </c>
      <c r="AO395" s="19"/>
      <c r="AP395" s="19"/>
      <c r="AQ395" s="19"/>
      <c r="AR395" s="19"/>
      <c r="AS395" s="19"/>
      <c r="AT395" s="19"/>
      <c r="AU395" s="19"/>
      <c r="AV395" s="19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</row>
    <row r="396" spans="2:74" ht="14.25" x14ac:dyDescent="0.2">
      <c r="B396" s="9" t="s">
        <v>2927</v>
      </c>
      <c r="C396" s="19"/>
      <c r="D396" s="19"/>
      <c r="E396" s="19">
        <v>3.48</v>
      </c>
      <c r="F396" s="19"/>
      <c r="G396" s="19"/>
      <c r="H396" s="19"/>
      <c r="P396" s="9" t="s">
        <v>2381</v>
      </c>
      <c r="Q396" s="19">
        <v>95</v>
      </c>
      <c r="R396" s="19"/>
      <c r="S396" s="19"/>
      <c r="T396" s="19"/>
      <c r="U396" s="19"/>
      <c r="V396" s="19"/>
      <c r="W396" s="19"/>
      <c r="X396" s="19"/>
      <c r="Y396" s="19"/>
      <c r="Z396"/>
      <c r="AA396"/>
      <c r="AB396"/>
      <c r="AC396"/>
      <c r="AD396"/>
      <c r="AE396"/>
      <c r="AF396"/>
      <c r="AG396"/>
      <c r="AH396"/>
      <c r="AI396"/>
      <c r="AJ396" s="9" t="s">
        <v>2381</v>
      </c>
      <c r="AK396" s="19"/>
      <c r="AL396" s="19">
        <v>95</v>
      </c>
      <c r="AM396" s="19"/>
      <c r="AN396" s="19"/>
      <c r="AO396" s="19"/>
      <c r="AP396" s="19"/>
      <c r="AQ396" s="19"/>
      <c r="AR396" s="19"/>
      <c r="AS396" s="19"/>
      <c r="AT396" s="19"/>
      <c r="AU396" s="19"/>
      <c r="AV396" s="19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</row>
    <row r="397" spans="2:74" ht="14.25" x14ac:dyDescent="0.2">
      <c r="B397" s="9" t="s">
        <v>2928</v>
      </c>
      <c r="C397" s="19"/>
      <c r="D397" s="19"/>
      <c r="E397" s="19"/>
      <c r="F397" s="19"/>
      <c r="G397" s="19">
        <v>18.059999999999999</v>
      </c>
      <c r="H397" s="19"/>
      <c r="P397" s="9" t="s">
        <v>2382</v>
      </c>
      <c r="Q397" s="19"/>
      <c r="R397" s="19"/>
      <c r="S397" s="19"/>
      <c r="T397" s="19"/>
      <c r="U397" s="19"/>
      <c r="V397" s="19"/>
      <c r="W397" s="19">
        <v>9.6162750112189865</v>
      </c>
      <c r="X397" s="19"/>
      <c r="Y397" s="19"/>
      <c r="Z397"/>
      <c r="AA397"/>
      <c r="AB397"/>
      <c r="AC397"/>
      <c r="AD397"/>
      <c r="AE397"/>
      <c r="AF397"/>
      <c r="AG397"/>
      <c r="AH397"/>
      <c r="AI397"/>
      <c r="AJ397" s="9" t="s">
        <v>2382</v>
      </c>
      <c r="AK397" s="19"/>
      <c r="AL397" s="19"/>
      <c r="AM397" s="19"/>
      <c r="AN397" s="19"/>
      <c r="AO397" s="19"/>
      <c r="AP397" s="19"/>
      <c r="AQ397" s="19"/>
      <c r="AR397" s="19"/>
      <c r="AS397" s="19"/>
      <c r="AT397" s="19"/>
      <c r="AU397" s="19"/>
      <c r="AV397" s="19">
        <v>9.6162750112189865</v>
      </c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</row>
    <row r="398" spans="2:74" ht="14.25" x14ac:dyDescent="0.2">
      <c r="B398" s="9" t="s">
        <v>2929</v>
      </c>
      <c r="C398" s="19"/>
      <c r="D398" s="19"/>
      <c r="E398" s="19"/>
      <c r="F398" s="19"/>
      <c r="G398" s="19"/>
      <c r="H398" s="19">
        <v>30</v>
      </c>
      <c r="P398" s="9" t="s">
        <v>2383</v>
      </c>
      <c r="Q398" s="19">
        <v>48</v>
      </c>
      <c r="R398" s="19"/>
      <c r="S398" s="19"/>
      <c r="T398" s="19"/>
      <c r="U398" s="19"/>
      <c r="V398" s="19"/>
      <c r="W398" s="19"/>
      <c r="X398" s="19"/>
      <c r="Y398" s="19"/>
      <c r="Z398"/>
      <c r="AA398"/>
      <c r="AB398"/>
      <c r="AC398"/>
      <c r="AD398"/>
      <c r="AE398"/>
      <c r="AF398"/>
      <c r="AG398"/>
      <c r="AH398"/>
      <c r="AI398"/>
      <c r="AJ398" s="9" t="s">
        <v>2383</v>
      </c>
      <c r="AK398" s="19"/>
      <c r="AL398" s="19">
        <v>48</v>
      </c>
      <c r="AM398" s="19"/>
      <c r="AN398" s="19"/>
      <c r="AO398" s="19"/>
      <c r="AP398" s="19"/>
      <c r="AQ398" s="19"/>
      <c r="AR398" s="19"/>
      <c r="AS398" s="19"/>
      <c r="AT398" s="19"/>
      <c r="AU398" s="19"/>
      <c r="AV398" s="19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</row>
    <row r="399" spans="2:74" ht="14.25" x14ac:dyDescent="0.2">
      <c r="B399" s="9" t="s">
        <v>2930</v>
      </c>
      <c r="C399" s="19"/>
      <c r="D399" s="19"/>
      <c r="E399" s="19"/>
      <c r="F399" s="19">
        <v>24</v>
      </c>
      <c r="G399" s="19"/>
      <c r="H399" s="19"/>
      <c r="P399" s="9" t="s">
        <v>2384</v>
      </c>
      <c r="Q399" s="19">
        <v>46</v>
      </c>
      <c r="R399" s="19"/>
      <c r="S399" s="19"/>
      <c r="T399" s="19"/>
      <c r="U399" s="19"/>
      <c r="V399" s="19"/>
      <c r="W399" s="19"/>
      <c r="X399" s="19"/>
      <c r="Y399" s="19"/>
      <c r="Z399"/>
      <c r="AA399"/>
      <c r="AB399"/>
      <c r="AC399"/>
      <c r="AD399"/>
      <c r="AE399"/>
      <c r="AF399"/>
      <c r="AG399"/>
      <c r="AH399"/>
      <c r="AI399"/>
      <c r="AJ399" s="9" t="s">
        <v>2384</v>
      </c>
      <c r="AK399" s="19"/>
      <c r="AL399" s="19">
        <v>46</v>
      </c>
      <c r="AM399" s="19"/>
      <c r="AN399" s="19"/>
      <c r="AO399" s="19"/>
      <c r="AP399" s="19"/>
      <c r="AQ399" s="19"/>
      <c r="AR399" s="19"/>
      <c r="AS399" s="19"/>
      <c r="AT399" s="19"/>
      <c r="AU399" s="19"/>
      <c r="AV399" s="1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</row>
    <row r="400" spans="2:74" ht="14.25" x14ac:dyDescent="0.2">
      <c r="B400" s="9" t="s">
        <v>2931</v>
      </c>
      <c r="C400" s="19"/>
      <c r="D400" s="19">
        <v>80.289244544269621</v>
      </c>
      <c r="E400" s="19"/>
      <c r="F400" s="19"/>
      <c r="G400" s="19"/>
      <c r="H400" s="19"/>
      <c r="P400" s="9" t="s">
        <v>2385</v>
      </c>
      <c r="Q400" s="19"/>
      <c r="R400" s="19"/>
      <c r="S400" s="19"/>
      <c r="T400" s="19"/>
      <c r="U400" s="19"/>
      <c r="V400" s="19"/>
      <c r="W400" s="19"/>
      <c r="X400" s="19"/>
      <c r="Y400" s="19">
        <v>15</v>
      </c>
      <c r="Z400"/>
      <c r="AA400"/>
      <c r="AB400"/>
      <c r="AC400"/>
      <c r="AD400"/>
      <c r="AE400"/>
      <c r="AF400"/>
      <c r="AG400"/>
      <c r="AH400"/>
      <c r="AI400"/>
      <c r="AJ400" s="9" t="s">
        <v>2385</v>
      </c>
      <c r="AK400" s="19"/>
      <c r="AL400" s="19"/>
      <c r="AM400" s="19"/>
      <c r="AN400" s="19"/>
      <c r="AO400" s="19"/>
      <c r="AP400" s="19"/>
      <c r="AQ400" s="19">
        <v>15</v>
      </c>
      <c r="AR400" s="19"/>
      <c r="AS400" s="19"/>
      <c r="AT400" s="19"/>
      <c r="AU400" s="19"/>
      <c r="AV400" s="19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</row>
    <row r="401" spans="2:74" ht="14.25" x14ac:dyDescent="0.2">
      <c r="B401" s="9" t="s">
        <v>2932</v>
      </c>
      <c r="C401" s="19"/>
      <c r="D401" s="19"/>
      <c r="E401" s="19">
        <v>70</v>
      </c>
      <c r="F401" s="19"/>
      <c r="G401" s="19"/>
      <c r="H401" s="19"/>
      <c r="P401" s="9" t="s">
        <v>2386</v>
      </c>
      <c r="Q401" s="19"/>
      <c r="R401" s="19">
        <v>11.040908346214392</v>
      </c>
      <c r="S401" s="19"/>
      <c r="T401" s="19"/>
      <c r="U401" s="19"/>
      <c r="V401" s="19"/>
      <c r="W401" s="19"/>
      <c r="X401" s="19"/>
      <c r="Y401" s="19"/>
      <c r="Z401"/>
      <c r="AA401"/>
      <c r="AB401"/>
      <c r="AC401"/>
      <c r="AD401"/>
      <c r="AE401"/>
      <c r="AF401"/>
      <c r="AG401"/>
      <c r="AH401"/>
      <c r="AI401"/>
      <c r="AJ401" s="9" t="s">
        <v>2386</v>
      </c>
      <c r="AK401" s="19"/>
      <c r="AL401" s="19"/>
      <c r="AM401" s="19"/>
      <c r="AN401" s="19"/>
      <c r="AO401" s="19"/>
      <c r="AP401" s="19"/>
      <c r="AQ401" s="19"/>
      <c r="AR401" s="19"/>
      <c r="AS401" s="19"/>
      <c r="AT401" s="19"/>
      <c r="AU401" s="19"/>
      <c r="AV401" s="19">
        <v>11.040908346214392</v>
      </c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</row>
    <row r="402" spans="2:74" ht="14.25" x14ac:dyDescent="0.2">
      <c r="B402" s="9" t="s">
        <v>2933</v>
      </c>
      <c r="C402" s="19"/>
      <c r="D402" s="19">
        <v>8.5478000099724323</v>
      </c>
      <c r="E402" s="19"/>
      <c r="F402" s="19"/>
      <c r="G402" s="19"/>
      <c r="H402" s="19"/>
      <c r="P402" s="9" t="s">
        <v>2387</v>
      </c>
      <c r="Q402" s="19"/>
      <c r="R402" s="19">
        <v>44.132991617883953</v>
      </c>
      <c r="S402" s="19"/>
      <c r="T402" s="19"/>
      <c r="U402" s="19"/>
      <c r="V402" s="19"/>
      <c r="W402" s="19"/>
      <c r="X402" s="19"/>
      <c r="Y402" s="19"/>
      <c r="Z402"/>
      <c r="AA402"/>
      <c r="AB402"/>
      <c r="AC402"/>
      <c r="AD402"/>
      <c r="AE402"/>
      <c r="AF402"/>
      <c r="AG402"/>
      <c r="AH402"/>
      <c r="AI402"/>
      <c r="AJ402" s="9" t="s">
        <v>2387</v>
      </c>
      <c r="AK402" s="19"/>
      <c r="AL402" s="19"/>
      <c r="AM402" s="19"/>
      <c r="AN402" s="19">
        <v>44.132991617883953</v>
      </c>
      <c r="AO402" s="19"/>
      <c r="AP402" s="19"/>
      <c r="AQ402" s="19"/>
      <c r="AR402" s="19"/>
      <c r="AS402" s="19"/>
      <c r="AT402" s="19"/>
      <c r="AU402" s="19"/>
      <c r="AV402" s="19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</row>
    <row r="403" spans="2:74" ht="14.25" x14ac:dyDescent="0.2">
      <c r="B403" s="9" t="s">
        <v>2934</v>
      </c>
      <c r="C403" s="19"/>
      <c r="D403" s="19"/>
      <c r="E403" s="19"/>
      <c r="F403" s="19"/>
      <c r="G403" s="19">
        <v>10.684750012465541</v>
      </c>
      <c r="H403" s="19"/>
      <c r="P403" s="9" t="s">
        <v>2388</v>
      </c>
      <c r="Q403" s="19"/>
      <c r="R403" s="19">
        <v>47</v>
      </c>
      <c r="S403" s="19"/>
      <c r="T403" s="19"/>
      <c r="U403" s="19"/>
      <c r="V403" s="19"/>
      <c r="W403" s="19"/>
      <c r="X403" s="19"/>
      <c r="Y403" s="19"/>
      <c r="Z403"/>
      <c r="AA403"/>
      <c r="AB403"/>
      <c r="AC403"/>
      <c r="AD403"/>
      <c r="AE403"/>
      <c r="AF403"/>
      <c r="AG403"/>
      <c r="AH403"/>
      <c r="AI403"/>
      <c r="AJ403" s="9" t="s">
        <v>2388</v>
      </c>
      <c r="AK403" s="19"/>
      <c r="AL403" s="19">
        <v>47</v>
      </c>
      <c r="AM403" s="19"/>
      <c r="AN403" s="19"/>
      <c r="AO403" s="19"/>
      <c r="AP403" s="19"/>
      <c r="AQ403" s="19"/>
      <c r="AR403" s="19"/>
      <c r="AS403" s="19"/>
      <c r="AT403" s="19"/>
      <c r="AU403" s="19"/>
      <c r="AV403" s="19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</row>
    <row r="404" spans="2:74" ht="14.25" x14ac:dyDescent="0.2">
      <c r="B404" s="9" t="s">
        <v>2935</v>
      </c>
      <c r="C404" s="19"/>
      <c r="D404" s="19"/>
      <c r="E404" s="19">
        <v>10.684750012465541</v>
      </c>
      <c r="F404" s="19"/>
      <c r="G404" s="19"/>
      <c r="H404" s="19"/>
      <c r="P404" s="9" t="s">
        <v>2389</v>
      </c>
      <c r="Q404" s="19">
        <v>44</v>
      </c>
      <c r="R404" s="19"/>
      <c r="S404" s="19"/>
      <c r="T404" s="19"/>
      <c r="U404" s="19"/>
      <c r="V404" s="19"/>
      <c r="W404" s="19"/>
      <c r="X404" s="19"/>
      <c r="Y404" s="19"/>
      <c r="Z404"/>
      <c r="AA404"/>
      <c r="AB404"/>
      <c r="AC404"/>
      <c r="AD404"/>
      <c r="AE404"/>
      <c r="AF404"/>
      <c r="AG404"/>
      <c r="AH404"/>
      <c r="AI404"/>
      <c r="AJ404" s="9" t="s">
        <v>2389</v>
      </c>
      <c r="AK404" s="19"/>
      <c r="AL404" s="19">
        <v>44</v>
      </c>
      <c r="AM404" s="19"/>
      <c r="AN404" s="19"/>
      <c r="AO404" s="19"/>
      <c r="AP404" s="19"/>
      <c r="AQ404" s="19"/>
      <c r="AR404" s="19"/>
      <c r="AS404" s="19"/>
      <c r="AT404" s="19"/>
      <c r="AU404" s="19"/>
      <c r="AV404" s="19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</row>
    <row r="405" spans="2:74" ht="14.25" x14ac:dyDescent="0.2">
      <c r="B405" s="9" t="s">
        <v>2936</v>
      </c>
      <c r="C405" s="19"/>
      <c r="D405" s="19">
        <v>20</v>
      </c>
      <c r="E405" s="19"/>
      <c r="F405" s="19"/>
      <c r="G405" s="19"/>
      <c r="H405" s="19"/>
      <c r="P405" s="9" t="s">
        <v>2390</v>
      </c>
      <c r="Q405" s="19"/>
      <c r="R405" s="19"/>
      <c r="S405" s="19"/>
      <c r="T405" s="19">
        <v>55</v>
      </c>
      <c r="U405" s="19"/>
      <c r="V405" s="19"/>
      <c r="W405" s="19"/>
      <c r="X405" s="19"/>
      <c r="Y405" s="19"/>
      <c r="Z405"/>
      <c r="AA405"/>
      <c r="AB405"/>
      <c r="AC405"/>
      <c r="AD405"/>
      <c r="AE405"/>
      <c r="AF405"/>
      <c r="AG405"/>
      <c r="AH405"/>
      <c r="AI405"/>
      <c r="AJ405" s="9" t="s">
        <v>2390</v>
      </c>
      <c r="AK405" s="19"/>
      <c r="AL405" s="19">
        <v>55</v>
      </c>
      <c r="AM405" s="19"/>
      <c r="AN405" s="19"/>
      <c r="AO405" s="19"/>
      <c r="AP405" s="19"/>
      <c r="AQ405" s="19"/>
      <c r="AR405" s="19"/>
      <c r="AS405" s="19"/>
      <c r="AT405" s="19"/>
      <c r="AU405" s="19"/>
      <c r="AV405" s="19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</row>
    <row r="406" spans="2:74" ht="14.25" x14ac:dyDescent="0.2">
      <c r="B406" s="9" t="s">
        <v>2937</v>
      </c>
      <c r="C406" s="19"/>
      <c r="D406" s="19">
        <v>53.356776437647525</v>
      </c>
      <c r="E406" s="19"/>
      <c r="F406" s="19"/>
      <c r="G406" s="19"/>
      <c r="H406" s="19"/>
      <c r="P406" s="9" t="s">
        <v>2391</v>
      </c>
      <c r="Q406" s="19"/>
      <c r="R406" s="19"/>
      <c r="S406" s="19"/>
      <c r="T406" s="19"/>
      <c r="U406" s="19"/>
      <c r="V406" s="19"/>
      <c r="W406" s="19"/>
      <c r="X406" s="19"/>
      <c r="Y406" s="19">
        <v>12</v>
      </c>
      <c r="Z406"/>
      <c r="AA406"/>
      <c r="AB406"/>
      <c r="AC406"/>
      <c r="AD406"/>
      <c r="AE406"/>
      <c r="AF406"/>
      <c r="AG406"/>
      <c r="AH406"/>
      <c r="AI406"/>
      <c r="AJ406" s="9" t="s">
        <v>2391</v>
      </c>
      <c r="AK406" s="19"/>
      <c r="AL406" s="19"/>
      <c r="AM406" s="19"/>
      <c r="AN406" s="19"/>
      <c r="AO406" s="19"/>
      <c r="AP406" s="19"/>
      <c r="AQ406" s="19"/>
      <c r="AR406" s="19">
        <v>12</v>
      </c>
      <c r="AS406" s="19"/>
      <c r="AT406" s="19"/>
      <c r="AU406" s="19"/>
      <c r="AV406" s="19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</row>
    <row r="407" spans="2:74" ht="14.25" x14ac:dyDescent="0.2">
      <c r="B407" s="9" t="s">
        <v>2938</v>
      </c>
      <c r="C407" s="19"/>
      <c r="D407" s="19"/>
      <c r="E407" s="19">
        <v>36</v>
      </c>
      <c r="F407" s="19"/>
      <c r="G407" s="19"/>
      <c r="H407" s="19"/>
      <c r="P407" s="9" t="s">
        <v>2392</v>
      </c>
      <c r="Q407" s="19"/>
      <c r="R407" s="19">
        <v>50</v>
      </c>
      <c r="S407" s="19"/>
      <c r="T407" s="19"/>
      <c r="U407" s="19"/>
      <c r="V407" s="19"/>
      <c r="W407" s="19"/>
      <c r="X407" s="19"/>
      <c r="Y407" s="19"/>
      <c r="Z407"/>
      <c r="AA407"/>
      <c r="AB407"/>
      <c r="AC407"/>
      <c r="AD407"/>
      <c r="AE407"/>
      <c r="AF407"/>
      <c r="AG407"/>
      <c r="AH407"/>
      <c r="AI407"/>
      <c r="AJ407" s="9" t="s">
        <v>2392</v>
      </c>
      <c r="AK407" s="19"/>
      <c r="AL407" s="19">
        <v>50</v>
      </c>
      <c r="AM407" s="19"/>
      <c r="AN407" s="19"/>
      <c r="AO407" s="19"/>
      <c r="AP407" s="19"/>
      <c r="AQ407" s="19"/>
      <c r="AR407" s="19"/>
      <c r="AS407" s="19"/>
      <c r="AT407" s="19"/>
      <c r="AU407" s="19"/>
      <c r="AV407" s="19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</row>
    <row r="408" spans="2:74" ht="14.25" x14ac:dyDescent="0.2">
      <c r="B408" s="9" t="s">
        <v>2939</v>
      </c>
      <c r="C408" s="19"/>
      <c r="D408" s="19"/>
      <c r="E408" s="19">
        <v>57</v>
      </c>
      <c r="F408" s="19"/>
      <c r="G408" s="19"/>
      <c r="H408" s="19"/>
      <c r="P408" s="9" t="s">
        <v>2393</v>
      </c>
      <c r="Q408" s="19">
        <v>13.355937515581925</v>
      </c>
      <c r="R408" s="19"/>
      <c r="S408" s="19"/>
      <c r="T408" s="19"/>
      <c r="U408" s="19"/>
      <c r="V408" s="19"/>
      <c r="W408" s="19"/>
      <c r="X408" s="19"/>
      <c r="Y408" s="19"/>
      <c r="Z408"/>
      <c r="AA408"/>
      <c r="AB408"/>
      <c r="AC408"/>
      <c r="AD408"/>
      <c r="AE408"/>
      <c r="AF408"/>
      <c r="AG408"/>
      <c r="AH408"/>
      <c r="AI408"/>
      <c r="AJ408" s="9" t="s">
        <v>2393</v>
      </c>
      <c r="AK408" s="19"/>
      <c r="AL408" s="19"/>
      <c r="AM408" s="19"/>
      <c r="AN408" s="19"/>
      <c r="AO408" s="19"/>
      <c r="AP408" s="19"/>
      <c r="AQ408" s="19"/>
      <c r="AR408" s="19"/>
      <c r="AS408" s="19"/>
      <c r="AT408" s="19"/>
      <c r="AU408" s="19"/>
      <c r="AV408" s="19">
        <v>13.355937515581925</v>
      </c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</row>
    <row r="409" spans="2:74" ht="14.25" x14ac:dyDescent="0.2">
      <c r="B409" s="9" t="s">
        <v>2940</v>
      </c>
      <c r="C409" s="19"/>
      <c r="D409" s="19"/>
      <c r="E409" s="19"/>
      <c r="F409" s="19"/>
      <c r="G409" s="19">
        <v>135</v>
      </c>
      <c r="H409" s="19"/>
      <c r="P409" s="9" t="s">
        <v>2394</v>
      </c>
      <c r="Q409" s="19"/>
      <c r="R409" s="19"/>
      <c r="S409" s="19"/>
      <c r="T409" s="19"/>
      <c r="U409" s="19"/>
      <c r="V409" s="19"/>
      <c r="W409" s="19"/>
      <c r="X409" s="19">
        <v>99.147000000000006</v>
      </c>
      <c r="Y409" s="19"/>
      <c r="Z409"/>
      <c r="AA409"/>
      <c r="AB409"/>
      <c r="AC409"/>
      <c r="AD409"/>
      <c r="AE409"/>
      <c r="AF409"/>
      <c r="AG409"/>
      <c r="AH409"/>
      <c r="AI409"/>
      <c r="AJ409" s="9" t="s">
        <v>2394</v>
      </c>
      <c r="AK409" s="19"/>
      <c r="AL409" s="19"/>
      <c r="AM409" s="19"/>
      <c r="AN409" s="19"/>
      <c r="AO409" s="19"/>
      <c r="AP409" s="19"/>
      <c r="AQ409" s="19">
        <v>99.147000000000006</v>
      </c>
      <c r="AR409" s="19"/>
      <c r="AS409" s="19"/>
      <c r="AT409" s="19"/>
      <c r="AU409" s="19"/>
      <c r="AV409" s="1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</row>
    <row r="410" spans="2:74" ht="14.25" x14ac:dyDescent="0.2">
      <c r="B410" s="9" t="s">
        <v>2941</v>
      </c>
      <c r="C410" s="19"/>
      <c r="D410" s="19"/>
      <c r="E410" s="19">
        <v>95.279957924370578</v>
      </c>
      <c r="F410" s="19"/>
      <c r="G410" s="19"/>
      <c r="H410" s="19"/>
      <c r="P410" s="9" t="s">
        <v>2395</v>
      </c>
      <c r="Q410" s="19"/>
      <c r="R410" s="19">
        <v>45.88</v>
      </c>
      <c r="S410" s="19"/>
      <c r="T410" s="19"/>
      <c r="U410" s="19"/>
      <c r="V410" s="19"/>
      <c r="W410" s="19"/>
      <c r="X410" s="19"/>
      <c r="Y410" s="19"/>
      <c r="Z410"/>
      <c r="AA410"/>
      <c r="AB410"/>
      <c r="AC410"/>
      <c r="AD410"/>
      <c r="AE410"/>
      <c r="AF410"/>
      <c r="AG410"/>
      <c r="AH410"/>
      <c r="AI410"/>
      <c r="AJ410" s="9" t="s">
        <v>2395</v>
      </c>
      <c r="AK410" s="19"/>
      <c r="AL410" s="19">
        <v>45.88</v>
      </c>
      <c r="AM410" s="19"/>
      <c r="AN410" s="19"/>
      <c r="AO410" s="19"/>
      <c r="AP410" s="19"/>
      <c r="AQ410" s="19"/>
      <c r="AR410" s="19"/>
      <c r="AS410" s="19"/>
      <c r="AT410" s="19"/>
      <c r="AU410" s="19"/>
      <c r="AV410" s="19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</row>
    <row r="411" spans="2:74" ht="14.25" x14ac:dyDescent="0.2">
      <c r="B411" s="9" t="s">
        <v>2942</v>
      </c>
      <c r="C411" s="19"/>
      <c r="D411" s="19"/>
      <c r="E411" s="19"/>
      <c r="F411" s="19">
        <v>57.16797475462235</v>
      </c>
      <c r="G411" s="19"/>
      <c r="H411" s="19"/>
      <c r="P411" s="9" t="s">
        <v>2396</v>
      </c>
      <c r="Q411" s="19"/>
      <c r="R411" s="19">
        <v>70</v>
      </c>
      <c r="S411" s="19"/>
      <c r="T411" s="19"/>
      <c r="U411" s="19"/>
      <c r="V411" s="19"/>
      <c r="W411" s="19"/>
      <c r="X411" s="19"/>
      <c r="Y411" s="19"/>
      <c r="Z411"/>
      <c r="AA411"/>
      <c r="AB411"/>
      <c r="AC411"/>
      <c r="AD411"/>
      <c r="AE411"/>
      <c r="AF411"/>
      <c r="AG411"/>
      <c r="AH411"/>
      <c r="AI411"/>
      <c r="AJ411" s="9" t="s">
        <v>2396</v>
      </c>
      <c r="AK411" s="19"/>
      <c r="AL411" s="19">
        <v>70</v>
      </c>
      <c r="AM411" s="19"/>
      <c r="AN411" s="19"/>
      <c r="AO411" s="19"/>
      <c r="AP411" s="19"/>
      <c r="AQ411" s="19"/>
      <c r="AR411" s="19"/>
      <c r="AS411" s="19"/>
      <c r="AT411" s="19"/>
      <c r="AU411" s="19"/>
      <c r="AV411" s="19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</row>
    <row r="412" spans="2:74" ht="14.25" x14ac:dyDescent="0.2">
      <c r="B412" s="9" t="s">
        <v>2943</v>
      </c>
      <c r="C412" s="19"/>
      <c r="D412" s="19"/>
      <c r="E412" s="19">
        <v>12.326656394453005</v>
      </c>
      <c r="F412" s="19"/>
      <c r="G412" s="19"/>
      <c r="H412" s="19"/>
      <c r="P412" s="9" t="s">
        <v>2397</v>
      </c>
      <c r="Q412" s="19">
        <v>100</v>
      </c>
      <c r="R412" s="19"/>
      <c r="S412" s="19"/>
      <c r="T412" s="19"/>
      <c r="U412" s="19"/>
      <c r="V412" s="19"/>
      <c r="W412" s="19"/>
      <c r="X412" s="19"/>
      <c r="Y412" s="19"/>
      <c r="Z412"/>
      <c r="AA412"/>
      <c r="AB412"/>
      <c r="AC412"/>
      <c r="AD412"/>
      <c r="AE412"/>
      <c r="AF412"/>
      <c r="AG412"/>
      <c r="AH412"/>
      <c r="AI412"/>
      <c r="AJ412" s="9" t="s">
        <v>2397</v>
      </c>
      <c r="AK412" s="19"/>
      <c r="AL412" s="19">
        <v>100</v>
      </c>
      <c r="AM412" s="19"/>
      <c r="AN412" s="19"/>
      <c r="AO412" s="19"/>
      <c r="AP412" s="19"/>
      <c r="AQ412" s="19"/>
      <c r="AR412" s="19"/>
      <c r="AS412" s="19"/>
      <c r="AT412" s="19"/>
      <c r="AU412" s="19"/>
      <c r="AV412" s="19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</row>
    <row r="413" spans="2:74" ht="14.25" x14ac:dyDescent="0.2">
      <c r="B413" s="9" t="s">
        <v>2944</v>
      </c>
      <c r="C413" s="19"/>
      <c r="D413" s="19"/>
      <c r="E413" s="19">
        <v>8</v>
      </c>
      <c r="F413" s="19"/>
      <c r="G413" s="19"/>
      <c r="H413" s="19"/>
      <c r="P413" s="9" t="s">
        <v>2398</v>
      </c>
      <c r="Q413" s="19">
        <v>17.598017290051988</v>
      </c>
      <c r="R413" s="19"/>
      <c r="S413" s="19"/>
      <c r="T413" s="19"/>
      <c r="U413" s="19"/>
      <c r="V413" s="19"/>
      <c r="W413" s="19"/>
      <c r="X413" s="19"/>
      <c r="Y413" s="19"/>
      <c r="Z413"/>
      <c r="AA413"/>
      <c r="AB413"/>
      <c r="AC413"/>
      <c r="AD413"/>
      <c r="AE413"/>
      <c r="AF413"/>
      <c r="AG413"/>
      <c r="AH413"/>
      <c r="AI413"/>
      <c r="AJ413" s="9" t="s">
        <v>2398</v>
      </c>
      <c r="AK413" s="19"/>
      <c r="AL413" s="19"/>
      <c r="AM413" s="19"/>
      <c r="AN413" s="19"/>
      <c r="AO413" s="19"/>
      <c r="AP413" s="19"/>
      <c r="AQ413" s="19"/>
      <c r="AR413" s="19"/>
      <c r="AS413" s="19"/>
      <c r="AT413" s="19"/>
      <c r="AU413" s="19">
        <v>17.598017290051988</v>
      </c>
      <c r="AV413" s="19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</row>
    <row r="414" spans="2:74" ht="14.25" x14ac:dyDescent="0.2">
      <c r="B414" s="9" t="s">
        <v>2945</v>
      </c>
      <c r="C414" s="19"/>
      <c r="D414" s="19"/>
      <c r="E414" s="19">
        <v>48</v>
      </c>
      <c r="F414" s="19"/>
      <c r="G414" s="19"/>
      <c r="H414" s="19"/>
      <c r="P414" s="9" t="s">
        <v>2399</v>
      </c>
      <c r="Q414" s="19"/>
      <c r="R414" s="19"/>
      <c r="S414" s="19"/>
      <c r="T414" s="19"/>
      <c r="U414" s="19"/>
      <c r="V414" s="19"/>
      <c r="W414" s="19">
        <v>85</v>
      </c>
      <c r="X414" s="19"/>
      <c r="Y414" s="19"/>
      <c r="Z414"/>
      <c r="AA414"/>
      <c r="AB414"/>
      <c r="AC414"/>
      <c r="AD414"/>
      <c r="AE414"/>
      <c r="AF414"/>
      <c r="AG414"/>
      <c r="AH414"/>
      <c r="AI414"/>
      <c r="AJ414" s="9" t="s">
        <v>2399</v>
      </c>
      <c r="AK414" s="19"/>
      <c r="AL414" s="19">
        <v>85</v>
      </c>
      <c r="AM414" s="19"/>
      <c r="AN414" s="19"/>
      <c r="AO414" s="19"/>
      <c r="AP414" s="19"/>
      <c r="AQ414" s="19"/>
      <c r="AR414" s="19"/>
      <c r="AS414" s="19"/>
      <c r="AT414" s="19"/>
      <c r="AU414" s="19"/>
      <c r="AV414" s="19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</row>
    <row r="415" spans="2:74" ht="14.25" x14ac:dyDescent="0.2">
      <c r="B415" s="9" t="s">
        <v>2946</v>
      </c>
      <c r="C415" s="19"/>
      <c r="D415" s="19"/>
      <c r="E415" s="19">
        <v>40</v>
      </c>
      <c r="F415" s="19"/>
      <c r="G415" s="19"/>
      <c r="H415" s="19"/>
      <c r="P415" s="9" t="s">
        <v>2400</v>
      </c>
      <c r="Q415" s="19"/>
      <c r="R415" s="19">
        <v>47</v>
      </c>
      <c r="S415" s="19"/>
      <c r="T415" s="19"/>
      <c r="U415" s="19"/>
      <c r="V415" s="19"/>
      <c r="W415" s="19"/>
      <c r="X415" s="19"/>
      <c r="Y415" s="19"/>
      <c r="Z415"/>
      <c r="AA415"/>
      <c r="AB415"/>
      <c r="AC415"/>
      <c r="AD415"/>
      <c r="AE415"/>
      <c r="AF415"/>
      <c r="AG415"/>
      <c r="AH415"/>
      <c r="AI415"/>
      <c r="AJ415" s="9" t="s">
        <v>2400</v>
      </c>
      <c r="AK415" s="19"/>
      <c r="AL415" s="19">
        <v>47</v>
      </c>
      <c r="AM415" s="19"/>
      <c r="AN415" s="19"/>
      <c r="AO415" s="19"/>
      <c r="AP415" s="19"/>
      <c r="AQ415" s="19"/>
      <c r="AR415" s="19"/>
      <c r="AS415" s="19"/>
      <c r="AT415" s="19"/>
      <c r="AU415" s="19"/>
      <c r="AV415" s="19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</row>
    <row r="416" spans="2:74" ht="14.25" x14ac:dyDescent="0.2">
      <c r="B416" s="9" t="s">
        <v>2947</v>
      </c>
      <c r="C416" s="19"/>
      <c r="D416" s="19"/>
      <c r="E416" s="19"/>
      <c r="F416" s="19">
        <v>59.81910702037041</v>
      </c>
      <c r="G416" s="19"/>
      <c r="H416" s="19"/>
      <c r="P416" s="9" t="s">
        <v>2401</v>
      </c>
      <c r="Q416" s="19"/>
      <c r="R416" s="19">
        <v>40</v>
      </c>
      <c r="S416" s="19"/>
      <c r="T416" s="19"/>
      <c r="U416" s="19"/>
      <c r="V416" s="19"/>
      <c r="W416" s="19"/>
      <c r="X416" s="19"/>
      <c r="Y416" s="19"/>
      <c r="Z416"/>
      <c r="AA416"/>
      <c r="AB416"/>
      <c r="AC416"/>
      <c r="AD416"/>
      <c r="AE416"/>
      <c r="AF416"/>
      <c r="AG416"/>
      <c r="AH416"/>
      <c r="AI416"/>
      <c r="AJ416" s="9" t="s">
        <v>2401</v>
      </c>
      <c r="AK416" s="19"/>
      <c r="AL416" s="19">
        <v>40</v>
      </c>
      <c r="AM416" s="19"/>
      <c r="AN416" s="19"/>
      <c r="AO416" s="19"/>
      <c r="AP416" s="19"/>
      <c r="AQ416" s="19"/>
      <c r="AR416" s="19"/>
      <c r="AS416" s="19"/>
      <c r="AT416" s="19"/>
      <c r="AU416" s="19"/>
      <c r="AV416" s="19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</row>
    <row r="417" spans="2:74" ht="14.25" x14ac:dyDescent="0.2">
      <c r="B417" s="9" t="s">
        <v>2948</v>
      </c>
      <c r="C417" s="19"/>
      <c r="D417" s="19"/>
      <c r="E417" s="19"/>
      <c r="F417" s="19"/>
      <c r="G417" s="19"/>
      <c r="H417" s="19">
        <v>150</v>
      </c>
      <c r="P417" s="9" t="s">
        <v>2402</v>
      </c>
      <c r="Q417" s="19"/>
      <c r="R417" s="19"/>
      <c r="S417" s="19">
        <v>30</v>
      </c>
      <c r="T417" s="19"/>
      <c r="U417" s="19"/>
      <c r="V417" s="19"/>
      <c r="W417" s="19"/>
      <c r="X417" s="19"/>
      <c r="Y417" s="19"/>
      <c r="Z417"/>
      <c r="AA417"/>
      <c r="AB417"/>
      <c r="AC417"/>
      <c r="AD417"/>
      <c r="AE417"/>
      <c r="AF417"/>
      <c r="AG417"/>
      <c r="AH417"/>
      <c r="AI417"/>
      <c r="AJ417" s="9" t="s">
        <v>2402</v>
      </c>
      <c r="AK417" s="19"/>
      <c r="AL417" s="19"/>
      <c r="AM417" s="19"/>
      <c r="AN417" s="19"/>
      <c r="AO417" s="19"/>
      <c r="AP417" s="19"/>
      <c r="AQ417" s="19"/>
      <c r="AR417" s="19"/>
      <c r="AS417" s="19"/>
      <c r="AT417" s="19"/>
      <c r="AU417" s="19"/>
      <c r="AV417" s="19">
        <v>30</v>
      </c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</row>
    <row r="418" spans="2:74" ht="14.25" x14ac:dyDescent="0.2">
      <c r="B418" s="9" t="s">
        <v>2949</v>
      </c>
      <c r="C418" s="19"/>
      <c r="D418" s="19"/>
      <c r="E418" s="19"/>
      <c r="F418" s="19"/>
      <c r="G418" s="19"/>
      <c r="H418" s="19">
        <v>81.592772512210871</v>
      </c>
      <c r="P418" s="9" t="s">
        <v>2403</v>
      </c>
      <c r="Q418" s="19"/>
      <c r="R418" s="19"/>
      <c r="S418" s="19"/>
      <c r="T418" s="19"/>
      <c r="U418" s="19"/>
      <c r="V418" s="19">
        <v>70.802029658183528</v>
      </c>
      <c r="W418" s="19"/>
      <c r="X418" s="19"/>
      <c r="Y418" s="19"/>
      <c r="Z418"/>
      <c r="AA418"/>
      <c r="AB418"/>
      <c r="AC418"/>
      <c r="AD418"/>
      <c r="AE418"/>
      <c r="AF418"/>
      <c r="AG418"/>
      <c r="AH418"/>
      <c r="AI418"/>
      <c r="AJ418" s="9" t="s">
        <v>2403</v>
      </c>
      <c r="AK418" s="19"/>
      <c r="AL418" s="19"/>
      <c r="AM418" s="19">
        <v>70.802029658183528</v>
      </c>
      <c r="AN418" s="19"/>
      <c r="AO418" s="19"/>
      <c r="AP418" s="19"/>
      <c r="AQ418" s="19"/>
      <c r="AR418" s="19"/>
      <c r="AS418" s="19"/>
      <c r="AT418" s="19"/>
      <c r="AU418" s="19"/>
      <c r="AV418" s="19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</row>
    <row r="419" spans="2:74" ht="14.25" x14ac:dyDescent="0.2">
      <c r="B419" s="9" t="s">
        <v>2950</v>
      </c>
      <c r="C419" s="19"/>
      <c r="D419" s="19"/>
      <c r="E419" s="19"/>
      <c r="F419" s="19"/>
      <c r="G419" s="19"/>
      <c r="H419" s="19">
        <v>96.891417358250408</v>
      </c>
      <c r="P419" s="9" t="s">
        <v>2404</v>
      </c>
      <c r="Q419" s="19">
        <v>34</v>
      </c>
      <c r="R419" s="19"/>
      <c r="S419" s="19"/>
      <c r="T419" s="19"/>
      <c r="U419" s="19"/>
      <c r="V419" s="19"/>
      <c r="W419" s="19"/>
      <c r="X419" s="19"/>
      <c r="Y419" s="19"/>
      <c r="Z419"/>
      <c r="AA419"/>
      <c r="AB419"/>
      <c r="AC419"/>
      <c r="AD419"/>
      <c r="AE419"/>
      <c r="AF419"/>
      <c r="AG419"/>
      <c r="AH419"/>
      <c r="AI419"/>
      <c r="AJ419" s="9" t="s">
        <v>2404</v>
      </c>
      <c r="AK419" s="19"/>
      <c r="AL419" s="19">
        <v>34</v>
      </c>
      <c r="AM419" s="19"/>
      <c r="AN419" s="19"/>
      <c r="AO419" s="19"/>
      <c r="AP419" s="19"/>
      <c r="AQ419" s="19"/>
      <c r="AR419" s="19"/>
      <c r="AS419" s="19"/>
      <c r="AT419" s="19"/>
      <c r="AU419" s="19"/>
      <c r="AV419" s="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</row>
    <row r="420" spans="2:74" ht="14.25" x14ac:dyDescent="0.2">
      <c r="B420" s="9" t="s">
        <v>2951</v>
      </c>
      <c r="C420" s="19"/>
      <c r="D420" s="19"/>
      <c r="E420" s="19"/>
      <c r="F420" s="19"/>
      <c r="G420" s="19">
        <v>91.791869076237219</v>
      </c>
      <c r="H420" s="19"/>
      <c r="P420" s="9" t="s">
        <v>2405</v>
      </c>
      <c r="Q420" s="19">
        <v>52</v>
      </c>
      <c r="R420" s="19"/>
      <c r="S420" s="19"/>
      <c r="T420" s="19"/>
      <c r="U420" s="19"/>
      <c r="V420" s="19"/>
      <c r="W420" s="19"/>
      <c r="X420" s="19"/>
      <c r="Y420" s="19"/>
      <c r="Z420"/>
      <c r="AA420"/>
      <c r="AB420"/>
      <c r="AC420"/>
      <c r="AD420"/>
      <c r="AE420"/>
      <c r="AF420"/>
      <c r="AG420"/>
      <c r="AH420"/>
      <c r="AI420"/>
      <c r="AJ420" s="9" t="s">
        <v>2405</v>
      </c>
      <c r="AK420" s="19"/>
      <c r="AL420" s="19">
        <v>52</v>
      </c>
      <c r="AM420" s="19"/>
      <c r="AN420" s="19"/>
      <c r="AO420" s="19"/>
      <c r="AP420" s="19"/>
      <c r="AQ420" s="19"/>
      <c r="AR420" s="19"/>
      <c r="AS420" s="19"/>
      <c r="AT420" s="19"/>
      <c r="AU420" s="19"/>
      <c r="AV420" s="19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</row>
    <row r="421" spans="2:74" ht="14.25" x14ac:dyDescent="0.2">
      <c r="B421" s="9" t="s">
        <v>2952</v>
      </c>
      <c r="C421" s="19"/>
      <c r="D421" s="19">
        <v>15</v>
      </c>
      <c r="E421" s="19"/>
      <c r="F421" s="19"/>
      <c r="G421" s="19"/>
      <c r="H421" s="19"/>
      <c r="P421" s="9" t="s">
        <v>2406</v>
      </c>
      <c r="Q421" s="19"/>
      <c r="R421" s="19"/>
      <c r="S421" s="19"/>
      <c r="T421" s="19"/>
      <c r="U421" s="19"/>
      <c r="V421" s="19"/>
      <c r="W421" s="19">
        <v>5.3423750062327704</v>
      </c>
      <c r="X421" s="19"/>
      <c r="Y421" s="19"/>
      <c r="Z421"/>
      <c r="AA421"/>
      <c r="AB421"/>
      <c r="AC421"/>
      <c r="AD421"/>
      <c r="AE421"/>
      <c r="AF421"/>
      <c r="AG421"/>
      <c r="AH421"/>
      <c r="AI421"/>
      <c r="AJ421" s="9" t="s">
        <v>2406</v>
      </c>
      <c r="AK421" s="19"/>
      <c r="AL421" s="19"/>
      <c r="AM421" s="19"/>
      <c r="AN421" s="19"/>
      <c r="AO421" s="19"/>
      <c r="AP421" s="19"/>
      <c r="AQ421" s="19"/>
      <c r="AR421" s="19"/>
      <c r="AS421" s="19"/>
      <c r="AT421" s="19"/>
      <c r="AU421" s="19"/>
      <c r="AV421" s="19">
        <v>5.3423750062327704</v>
      </c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</row>
    <row r="422" spans="2:74" ht="14.25" x14ac:dyDescent="0.2">
      <c r="B422" s="9" t="s">
        <v>2953</v>
      </c>
      <c r="C422" s="19"/>
      <c r="D422" s="19"/>
      <c r="E422" s="19">
        <v>66.29412766617132</v>
      </c>
      <c r="F422" s="19"/>
      <c r="G422" s="19"/>
      <c r="H422" s="19"/>
      <c r="P422" s="9" t="s">
        <v>2407</v>
      </c>
      <c r="Q422" s="19">
        <v>7.1231666749770275</v>
      </c>
      <c r="R422" s="19"/>
      <c r="S422" s="19"/>
      <c r="T422" s="19"/>
      <c r="U422" s="19"/>
      <c r="V422" s="19"/>
      <c r="W422" s="19"/>
      <c r="X422" s="19"/>
      <c r="Y422" s="19"/>
      <c r="Z422"/>
      <c r="AA422"/>
      <c r="AB422"/>
      <c r="AC422"/>
      <c r="AD422"/>
      <c r="AE422"/>
      <c r="AF422"/>
      <c r="AG422"/>
      <c r="AH422"/>
      <c r="AI422"/>
      <c r="AJ422" s="9" t="s">
        <v>2407</v>
      </c>
      <c r="AK422" s="19"/>
      <c r="AL422" s="19"/>
      <c r="AM422" s="19"/>
      <c r="AN422" s="19"/>
      <c r="AO422" s="19"/>
      <c r="AP422" s="19"/>
      <c r="AQ422" s="19"/>
      <c r="AR422" s="19"/>
      <c r="AS422" s="19"/>
      <c r="AT422" s="19"/>
      <c r="AU422" s="19"/>
      <c r="AV422" s="19">
        <v>7.1231666749770275</v>
      </c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</row>
    <row r="423" spans="2:74" ht="14.25" x14ac:dyDescent="0.2">
      <c r="B423" s="9" t="s">
        <v>2954</v>
      </c>
      <c r="C423" s="19"/>
      <c r="D423" s="19"/>
      <c r="E423" s="19">
        <v>101.99096564026357</v>
      </c>
      <c r="F423" s="19"/>
      <c r="G423" s="19"/>
      <c r="H423" s="19"/>
      <c r="P423" s="9" t="s">
        <v>2408</v>
      </c>
      <c r="Q423" s="19"/>
      <c r="R423" s="19">
        <v>63.585999999999999</v>
      </c>
      <c r="S423" s="19"/>
      <c r="T423" s="19"/>
      <c r="U423" s="19"/>
      <c r="V423" s="19"/>
      <c r="W423" s="19"/>
      <c r="X423" s="19"/>
      <c r="Y423" s="19"/>
      <c r="Z423"/>
      <c r="AA423"/>
      <c r="AB423"/>
      <c r="AC423"/>
      <c r="AD423"/>
      <c r="AE423"/>
      <c r="AF423"/>
      <c r="AG423"/>
      <c r="AH423"/>
      <c r="AI423"/>
      <c r="AJ423" s="9" t="s">
        <v>2408</v>
      </c>
      <c r="AK423" s="19"/>
      <c r="AL423" s="19"/>
      <c r="AM423" s="19"/>
      <c r="AN423" s="19"/>
      <c r="AO423" s="19"/>
      <c r="AP423" s="19"/>
      <c r="AQ423" s="19"/>
      <c r="AR423" s="19"/>
      <c r="AS423" s="19">
        <v>63.585999999999999</v>
      </c>
      <c r="AT423" s="19"/>
      <c r="AU423" s="19"/>
      <c r="AV423" s="19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</row>
    <row r="424" spans="2:74" ht="14.25" x14ac:dyDescent="0.2">
      <c r="B424" s="9" t="s">
        <v>2955</v>
      </c>
      <c r="C424" s="19"/>
      <c r="D424" s="19">
        <v>60</v>
      </c>
      <c r="E424" s="19"/>
      <c r="F424" s="19"/>
      <c r="G424" s="19"/>
      <c r="H424" s="19"/>
      <c r="P424" s="9" t="s">
        <v>2409</v>
      </c>
      <c r="Q424" s="19"/>
      <c r="R424" s="19"/>
      <c r="S424" s="19"/>
      <c r="T424" s="19">
        <v>55.16623952235495</v>
      </c>
      <c r="U424" s="19"/>
      <c r="V424" s="19"/>
      <c r="W424" s="19"/>
      <c r="X424" s="19"/>
      <c r="Y424" s="19"/>
      <c r="Z424"/>
      <c r="AA424"/>
      <c r="AB424"/>
      <c r="AC424"/>
      <c r="AD424"/>
      <c r="AE424"/>
      <c r="AF424"/>
      <c r="AG424"/>
      <c r="AH424"/>
      <c r="AI424"/>
      <c r="AJ424" s="9" t="s">
        <v>2409</v>
      </c>
      <c r="AK424" s="19"/>
      <c r="AL424" s="19"/>
      <c r="AM424" s="19"/>
      <c r="AN424" s="19">
        <v>55.16623952235495</v>
      </c>
      <c r="AO424" s="19"/>
      <c r="AP424" s="19"/>
      <c r="AQ424" s="19"/>
      <c r="AR424" s="19"/>
      <c r="AS424" s="19"/>
      <c r="AT424" s="19"/>
      <c r="AU424" s="19"/>
      <c r="AV424" s="19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</row>
    <row r="425" spans="2:74" ht="14.25" x14ac:dyDescent="0.2">
      <c r="B425" s="9" t="s">
        <v>2956</v>
      </c>
      <c r="C425" s="19">
        <v>43.856115225313339</v>
      </c>
      <c r="D425" s="19"/>
      <c r="E425" s="19"/>
      <c r="F425" s="19"/>
      <c r="G425" s="19"/>
      <c r="H425" s="19"/>
      <c r="P425" s="9" t="s">
        <v>2410</v>
      </c>
      <c r="Q425" s="19">
        <v>60</v>
      </c>
      <c r="R425" s="19"/>
      <c r="S425" s="19"/>
      <c r="T425" s="19"/>
      <c r="U425" s="19"/>
      <c r="V425" s="19"/>
      <c r="W425" s="19"/>
      <c r="X425" s="19"/>
      <c r="Y425" s="19"/>
      <c r="Z425"/>
      <c r="AA425"/>
      <c r="AB425"/>
      <c r="AC425"/>
      <c r="AD425"/>
      <c r="AE425"/>
      <c r="AF425"/>
      <c r="AG425"/>
      <c r="AH425"/>
      <c r="AI425"/>
      <c r="AJ425" s="9" t="s">
        <v>2410</v>
      </c>
      <c r="AK425" s="19"/>
      <c r="AL425" s="19">
        <v>60</v>
      </c>
      <c r="AM425" s="19"/>
      <c r="AN425" s="19"/>
      <c r="AO425" s="19"/>
      <c r="AP425" s="19"/>
      <c r="AQ425" s="19"/>
      <c r="AR425" s="19"/>
      <c r="AS425" s="19"/>
      <c r="AT425" s="19"/>
      <c r="AU425" s="19"/>
      <c r="AV425" s="19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</row>
    <row r="426" spans="2:74" ht="14.25" x14ac:dyDescent="0.2">
      <c r="B426" s="9" t="s">
        <v>2957</v>
      </c>
      <c r="C426" s="19"/>
      <c r="D426" s="19">
        <v>45.616</v>
      </c>
      <c r="E426" s="19"/>
      <c r="F426" s="19"/>
      <c r="G426" s="19"/>
      <c r="H426" s="19"/>
      <c r="P426" s="9" t="s">
        <v>2411</v>
      </c>
      <c r="Q426" s="19"/>
      <c r="R426" s="19">
        <v>19.2</v>
      </c>
      <c r="S426" s="19"/>
      <c r="T426" s="19"/>
      <c r="U426" s="19"/>
      <c r="V426" s="19"/>
      <c r="W426" s="19"/>
      <c r="X426" s="19"/>
      <c r="Y426" s="19"/>
      <c r="Z426"/>
      <c r="AA426"/>
      <c r="AB426"/>
      <c r="AC426"/>
      <c r="AD426"/>
      <c r="AE426"/>
      <c r="AF426"/>
      <c r="AG426"/>
      <c r="AH426"/>
      <c r="AI426"/>
      <c r="AJ426" s="9" t="s">
        <v>2411</v>
      </c>
      <c r="AK426" s="19"/>
      <c r="AL426" s="19"/>
      <c r="AM426" s="19"/>
      <c r="AN426" s="19"/>
      <c r="AO426" s="19">
        <v>19.2</v>
      </c>
      <c r="AP426" s="19"/>
      <c r="AQ426" s="19"/>
      <c r="AR426" s="19"/>
      <c r="AS426" s="19"/>
      <c r="AT426" s="19"/>
      <c r="AU426" s="19"/>
      <c r="AV426" s="19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</row>
    <row r="427" spans="2:74" ht="14.25" x14ac:dyDescent="0.2">
      <c r="B427" s="9" t="s">
        <v>2958</v>
      </c>
      <c r="C427" s="19"/>
      <c r="D427" s="19"/>
      <c r="E427" s="19"/>
      <c r="F427" s="19"/>
      <c r="G427" s="19"/>
      <c r="H427" s="19">
        <v>75.770868892469181</v>
      </c>
      <c r="P427" s="9" t="s">
        <v>2412</v>
      </c>
      <c r="Q427" s="19">
        <v>28.109627547434993</v>
      </c>
      <c r="R427" s="19"/>
      <c r="S427" s="19"/>
      <c r="T427" s="19"/>
      <c r="U427" s="19"/>
      <c r="V427" s="19"/>
      <c r="W427" s="19"/>
      <c r="X427" s="19"/>
      <c r="Y427" s="19"/>
      <c r="Z427"/>
      <c r="AA427"/>
      <c r="AB427"/>
      <c r="AC427"/>
      <c r="AD427"/>
      <c r="AE427"/>
      <c r="AF427"/>
      <c r="AG427"/>
      <c r="AH427"/>
      <c r="AI427"/>
      <c r="AJ427" s="9" t="s">
        <v>2412</v>
      </c>
      <c r="AK427" s="19"/>
      <c r="AL427" s="19"/>
      <c r="AM427" s="19"/>
      <c r="AN427" s="19"/>
      <c r="AO427" s="19"/>
      <c r="AP427" s="19"/>
      <c r="AQ427" s="19"/>
      <c r="AR427" s="19"/>
      <c r="AS427" s="19"/>
      <c r="AT427" s="19">
        <v>28.109627547434993</v>
      </c>
      <c r="AU427" s="19"/>
      <c r="AV427" s="19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</row>
    <row r="428" spans="2:74" ht="14.25" x14ac:dyDescent="0.2">
      <c r="B428" s="9" t="s">
        <v>2959</v>
      </c>
      <c r="C428" s="19"/>
      <c r="D428" s="19">
        <v>57.726886552389189</v>
      </c>
      <c r="E428" s="19"/>
      <c r="F428" s="19"/>
      <c r="G428" s="19"/>
      <c r="H428" s="19"/>
      <c r="P428" s="9" t="s">
        <v>2413</v>
      </c>
      <c r="Q428" s="19">
        <v>56</v>
      </c>
      <c r="R428" s="19"/>
      <c r="S428" s="19"/>
      <c r="T428" s="19"/>
      <c r="U428" s="19"/>
      <c r="V428" s="19"/>
      <c r="W428" s="19"/>
      <c r="X428" s="19"/>
      <c r="Y428" s="19"/>
      <c r="Z428"/>
      <c r="AA428"/>
      <c r="AB428"/>
      <c r="AC428"/>
      <c r="AD428"/>
      <c r="AE428"/>
      <c r="AF428"/>
      <c r="AG428"/>
      <c r="AH428"/>
      <c r="AI428"/>
      <c r="AJ428" s="9" t="s">
        <v>2413</v>
      </c>
      <c r="AK428" s="19"/>
      <c r="AL428" s="19">
        <v>56</v>
      </c>
      <c r="AM428" s="19"/>
      <c r="AN428" s="19"/>
      <c r="AO428" s="19"/>
      <c r="AP428" s="19"/>
      <c r="AQ428" s="19"/>
      <c r="AR428" s="19"/>
      <c r="AS428" s="19"/>
      <c r="AT428" s="19"/>
      <c r="AU428" s="19"/>
      <c r="AV428" s="19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</row>
    <row r="429" spans="2:74" ht="14.25" x14ac:dyDescent="0.2">
      <c r="B429" s="9" t="s">
        <v>2960</v>
      </c>
      <c r="C429" s="19"/>
      <c r="D429" s="19">
        <v>20</v>
      </c>
      <c r="E429" s="19"/>
      <c r="F429" s="19"/>
      <c r="G429" s="19"/>
      <c r="H429" s="19"/>
      <c r="P429" s="9" t="s">
        <v>2414</v>
      </c>
      <c r="Q429" s="19"/>
      <c r="R429" s="19"/>
      <c r="S429" s="19"/>
      <c r="T429" s="19">
        <v>52</v>
      </c>
      <c r="U429" s="19"/>
      <c r="V429" s="19"/>
      <c r="W429" s="19"/>
      <c r="X429" s="19"/>
      <c r="Y429" s="19"/>
      <c r="Z429"/>
      <c r="AA429"/>
      <c r="AB429"/>
      <c r="AC429"/>
      <c r="AD429"/>
      <c r="AE429"/>
      <c r="AF429"/>
      <c r="AG429"/>
      <c r="AH429"/>
      <c r="AI429"/>
      <c r="AJ429" s="9" t="s">
        <v>2414</v>
      </c>
      <c r="AK429" s="19"/>
      <c r="AL429" s="19">
        <v>52</v>
      </c>
      <c r="AM429" s="19"/>
      <c r="AN429" s="19"/>
      <c r="AO429" s="19"/>
      <c r="AP429" s="19"/>
      <c r="AQ429" s="19"/>
      <c r="AR429" s="19"/>
      <c r="AS429" s="19"/>
      <c r="AT429" s="19"/>
      <c r="AU429" s="19"/>
      <c r="AV429" s="1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</row>
    <row r="430" spans="2:74" ht="14.25" x14ac:dyDescent="0.2">
      <c r="B430" s="9" t="s">
        <v>2961</v>
      </c>
      <c r="C430" s="19"/>
      <c r="D430" s="19"/>
      <c r="E430" s="19"/>
      <c r="F430" s="19"/>
      <c r="G430" s="19">
        <v>203.98193128052714</v>
      </c>
      <c r="H430" s="19"/>
      <c r="P430" s="9" t="s">
        <v>2415</v>
      </c>
      <c r="Q430" s="19">
        <v>51.613</v>
      </c>
      <c r="R430" s="19"/>
      <c r="S430" s="19"/>
      <c r="T430" s="19"/>
      <c r="U430" s="19"/>
      <c r="V430" s="19"/>
      <c r="W430" s="19"/>
      <c r="X430" s="19"/>
      <c r="Y430" s="19"/>
      <c r="Z430"/>
      <c r="AA430"/>
      <c r="AB430"/>
      <c r="AC430"/>
      <c r="AD430"/>
      <c r="AE430"/>
      <c r="AF430"/>
      <c r="AG430"/>
      <c r="AH430"/>
      <c r="AI430"/>
      <c r="AJ430" s="9" t="s">
        <v>2415</v>
      </c>
      <c r="AK430" s="19"/>
      <c r="AL430" s="19">
        <v>51.613</v>
      </c>
      <c r="AM430" s="19"/>
      <c r="AN430" s="19"/>
      <c r="AO430" s="19"/>
      <c r="AP430" s="19"/>
      <c r="AQ430" s="19"/>
      <c r="AR430" s="19"/>
      <c r="AS430" s="19"/>
      <c r="AT430" s="19"/>
      <c r="AU430" s="19"/>
      <c r="AV430" s="19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</row>
    <row r="431" spans="2:74" ht="14.25" x14ac:dyDescent="0.2">
      <c r="B431" s="9" t="s">
        <v>2962</v>
      </c>
      <c r="C431" s="19"/>
      <c r="D431" s="19"/>
      <c r="E431" s="19">
        <v>50.995482820131784</v>
      </c>
      <c r="F431" s="19"/>
      <c r="G431" s="19"/>
      <c r="H431" s="19"/>
      <c r="P431" s="9" t="s">
        <v>2416</v>
      </c>
      <c r="Q431" s="19">
        <v>35</v>
      </c>
      <c r="R431" s="19"/>
      <c r="S431" s="19"/>
      <c r="T431" s="19"/>
      <c r="U431" s="19"/>
      <c r="V431" s="19"/>
      <c r="W431" s="19"/>
      <c r="X431" s="19"/>
      <c r="Y431" s="19"/>
      <c r="Z431"/>
      <c r="AA431"/>
      <c r="AB431"/>
      <c r="AC431"/>
      <c r="AD431"/>
      <c r="AE431"/>
      <c r="AF431"/>
      <c r="AG431"/>
      <c r="AH431"/>
      <c r="AI431"/>
      <c r="AJ431" s="9" t="s">
        <v>2416</v>
      </c>
      <c r="AK431" s="19"/>
      <c r="AL431" s="19"/>
      <c r="AM431" s="19"/>
      <c r="AN431" s="19"/>
      <c r="AO431" s="19"/>
      <c r="AP431" s="19"/>
      <c r="AQ431" s="19">
        <v>35</v>
      </c>
      <c r="AR431" s="19"/>
      <c r="AS431" s="19"/>
      <c r="AT431" s="19"/>
      <c r="AU431" s="19"/>
      <c r="AV431" s="19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</row>
    <row r="432" spans="2:74" ht="14.25" x14ac:dyDescent="0.2">
      <c r="B432" s="9" t="s">
        <v>2963</v>
      </c>
      <c r="C432" s="19"/>
      <c r="D432" s="19"/>
      <c r="E432" s="19"/>
      <c r="F432" s="19"/>
      <c r="G432" s="19">
        <v>127.48870705032947</v>
      </c>
      <c r="H432" s="19"/>
      <c r="P432" s="9" t="s">
        <v>2417</v>
      </c>
      <c r="Q432" s="19"/>
      <c r="R432" s="19">
        <v>56</v>
      </c>
      <c r="S432" s="19"/>
      <c r="T432" s="19"/>
      <c r="U432" s="19"/>
      <c r="V432" s="19"/>
      <c r="W432" s="19"/>
      <c r="X432" s="19"/>
      <c r="Y432" s="19"/>
      <c r="Z432"/>
      <c r="AA432"/>
      <c r="AB432"/>
      <c r="AC432"/>
      <c r="AD432"/>
      <c r="AE432"/>
      <c r="AF432"/>
      <c r="AG432"/>
      <c r="AH432"/>
      <c r="AI432"/>
      <c r="AJ432" s="9" t="s">
        <v>2417</v>
      </c>
      <c r="AK432" s="19"/>
      <c r="AL432" s="19">
        <v>56</v>
      </c>
      <c r="AM432" s="19"/>
      <c r="AN432" s="19"/>
      <c r="AO432" s="19"/>
      <c r="AP432" s="19"/>
      <c r="AQ432" s="19"/>
      <c r="AR432" s="19"/>
      <c r="AS432" s="19"/>
      <c r="AT432" s="19"/>
      <c r="AU432" s="19"/>
      <c r="AV432" s="19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</row>
    <row r="433" spans="2:74" ht="14.25" x14ac:dyDescent="0.2">
      <c r="B433" s="9" t="s">
        <v>2964</v>
      </c>
      <c r="C433" s="19"/>
      <c r="D433" s="19"/>
      <c r="E433" s="19">
        <v>66.29412766617132</v>
      </c>
      <c r="F433" s="19"/>
      <c r="G433" s="19"/>
      <c r="H433" s="19"/>
      <c r="P433" s="9" t="s">
        <v>2418</v>
      </c>
      <c r="Q433" s="19"/>
      <c r="R433" s="19"/>
      <c r="S433" s="19"/>
      <c r="T433" s="19"/>
      <c r="U433" s="19">
        <v>115</v>
      </c>
      <c r="V433" s="19"/>
      <c r="W433" s="19"/>
      <c r="X433" s="19"/>
      <c r="Y433" s="19"/>
      <c r="Z433"/>
      <c r="AA433"/>
      <c r="AB433"/>
      <c r="AC433"/>
      <c r="AD433"/>
      <c r="AE433"/>
      <c r="AF433"/>
      <c r="AG433"/>
      <c r="AH433"/>
      <c r="AI433"/>
      <c r="AJ433" s="9" t="s">
        <v>2418</v>
      </c>
      <c r="AK433" s="19"/>
      <c r="AL433" s="19">
        <v>115</v>
      </c>
      <c r="AM433" s="19"/>
      <c r="AN433" s="19"/>
      <c r="AO433" s="19"/>
      <c r="AP433" s="19"/>
      <c r="AQ433" s="19"/>
      <c r="AR433" s="19"/>
      <c r="AS433" s="19"/>
      <c r="AT433" s="19"/>
      <c r="AU433" s="19"/>
      <c r="AV433" s="19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</row>
    <row r="434" spans="2:74" ht="14.25" x14ac:dyDescent="0.2">
      <c r="B434" s="9" t="s">
        <v>2965</v>
      </c>
      <c r="C434" s="19"/>
      <c r="D434" s="19">
        <v>63.23439869696341</v>
      </c>
      <c r="E434" s="19"/>
      <c r="F434" s="19"/>
      <c r="G434" s="19"/>
      <c r="H434" s="19"/>
      <c r="P434" s="9" t="s">
        <v>2419</v>
      </c>
      <c r="Q434" s="19"/>
      <c r="R434" s="19">
        <v>104.02776595644075</v>
      </c>
      <c r="S434" s="19"/>
      <c r="T434" s="19"/>
      <c r="U434" s="19"/>
      <c r="V434" s="19"/>
      <c r="W434" s="19"/>
      <c r="X434" s="19"/>
      <c r="Y434" s="19"/>
      <c r="Z434"/>
      <c r="AA434"/>
      <c r="AB434"/>
      <c r="AC434"/>
      <c r="AD434"/>
      <c r="AE434"/>
      <c r="AF434"/>
      <c r="AG434"/>
      <c r="AH434"/>
      <c r="AI434"/>
      <c r="AJ434" s="9" t="s">
        <v>2419</v>
      </c>
      <c r="AK434" s="19"/>
      <c r="AL434" s="19"/>
      <c r="AM434" s="19"/>
      <c r="AN434" s="19">
        <v>104.02776595644075</v>
      </c>
      <c r="AO434" s="19"/>
      <c r="AP434" s="19"/>
      <c r="AQ434" s="19"/>
      <c r="AR434" s="19"/>
      <c r="AS434" s="19"/>
      <c r="AT434" s="19"/>
      <c r="AU434" s="19"/>
      <c r="AV434" s="19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</row>
    <row r="435" spans="2:74" ht="14.25" x14ac:dyDescent="0.2">
      <c r="B435" s="9" t="s">
        <v>2966</v>
      </c>
      <c r="C435" s="19"/>
      <c r="D435" s="19"/>
      <c r="E435" s="19"/>
      <c r="F435" s="19">
        <v>260</v>
      </c>
      <c r="G435" s="19"/>
      <c r="H435" s="19"/>
      <c r="P435" s="9" t="s">
        <v>2420</v>
      </c>
      <c r="Q435" s="19"/>
      <c r="R435" s="19"/>
      <c r="S435" s="19"/>
      <c r="T435" s="19"/>
      <c r="U435" s="19">
        <v>3.5615833374885137</v>
      </c>
      <c r="V435" s="19"/>
      <c r="W435" s="19"/>
      <c r="X435" s="19"/>
      <c r="Y435" s="19"/>
      <c r="Z435"/>
      <c r="AA435"/>
      <c r="AB435"/>
      <c r="AC435"/>
      <c r="AD435"/>
      <c r="AE435"/>
      <c r="AF435"/>
      <c r="AG435"/>
      <c r="AH435"/>
      <c r="AI435"/>
      <c r="AJ435" s="9" t="s">
        <v>2420</v>
      </c>
      <c r="AK435" s="19"/>
      <c r="AL435" s="19"/>
      <c r="AM435" s="19"/>
      <c r="AN435" s="19"/>
      <c r="AO435" s="19"/>
      <c r="AP435" s="19"/>
      <c r="AQ435" s="19"/>
      <c r="AR435" s="19"/>
      <c r="AS435" s="19"/>
      <c r="AT435" s="19"/>
      <c r="AU435" s="19"/>
      <c r="AV435" s="19">
        <v>3.5615833374885137</v>
      </c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</row>
    <row r="436" spans="2:74" ht="14.25" x14ac:dyDescent="0.2">
      <c r="B436" s="9" t="s">
        <v>2967</v>
      </c>
      <c r="C436" s="19"/>
      <c r="D436" s="19"/>
      <c r="E436" s="19"/>
      <c r="F436" s="19">
        <v>112.19006220428993</v>
      </c>
      <c r="G436" s="19"/>
      <c r="H436" s="19"/>
      <c r="P436" s="9" t="s">
        <v>2421</v>
      </c>
      <c r="Q436" s="19"/>
      <c r="R436" s="19"/>
      <c r="S436" s="19">
        <v>72</v>
      </c>
      <c r="T436" s="19"/>
      <c r="U436" s="19"/>
      <c r="V436" s="19"/>
      <c r="W436" s="19"/>
      <c r="X436" s="19"/>
      <c r="Y436" s="19"/>
      <c r="Z436"/>
      <c r="AA436"/>
      <c r="AB436"/>
      <c r="AC436"/>
      <c r="AD436"/>
      <c r="AE436"/>
      <c r="AF436"/>
      <c r="AG436"/>
      <c r="AH436"/>
      <c r="AI436"/>
      <c r="AJ436" s="9" t="s">
        <v>2421</v>
      </c>
      <c r="AK436" s="19"/>
      <c r="AL436" s="19">
        <v>72</v>
      </c>
      <c r="AM436" s="19"/>
      <c r="AN436" s="19"/>
      <c r="AO436" s="19"/>
      <c r="AP436" s="19"/>
      <c r="AQ436" s="19"/>
      <c r="AR436" s="19"/>
      <c r="AS436" s="19"/>
      <c r="AT436" s="19"/>
      <c r="AU436" s="19"/>
      <c r="AV436" s="19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</row>
    <row r="437" spans="2:74" ht="14.25" x14ac:dyDescent="0.2">
      <c r="B437" s="9" t="s">
        <v>2968</v>
      </c>
      <c r="C437" s="19"/>
      <c r="D437" s="19"/>
      <c r="E437" s="19"/>
      <c r="F437" s="19">
        <v>71.393675948184509</v>
      </c>
      <c r="G437" s="19"/>
      <c r="H437" s="19"/>
      <c r="P437" s="9" t="s">
        <v>2422</v>
      </c>
      <c r="Q437" s="19">
        <v>90</v>
      </c>
      <c r="R437" s="19"/>
      <c r="S437" s="19"/>
      <c r="T437" s="19"/>
      <c r="U437" s="19"/>
      <c r="V437" s="19"/>
      <c r="W437" s="19"/>
      <c r="X437" s="19"/>
      <c r="Y437" s="19"/>
      <c r="Z437"/>
      <c r="AA437"/>
      <c r="AB437"/>
      <c r="AC437"/>
      <c r="AD437"/>
      <c r="AE437"/>
      <c r="AF437"/>
      <c r="AG437"/>
      <c r="AH437"/>
      <c r="AI437"/>
      <c r="AJ437" s="9" t="s">
        <v>2422</v>
      </c>
      <c r="AK437" s="19"/>
      <c r="AL437" s="19">
        <v>90</v>
      </c>
      <c r="AM437" s="19"/>
      <c r="AN437" s="19"/>
      <c r="AO437" s="19"/>
      <c r="AP437" s="19"/>
      <c r="AQ437" s="19"/>
      <c r="AR437" s="19"/>
      <c r="AS437" s="19"/>
      <c r="AT437" s="19"/>
      <c r="AU437" s="19"/>
      <c r="AV437" s="19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</row>
    <row r="438" spans="2:74" ht="14.25" x14ac:dyDescent="0.2">
      <c r="B438" s="9" t="s">
        <v>2969</v>
      </c>
      <c r="C438" s="19"/>
      <c r="D438" s="19"/>
      <c r="E438" s="19"/>
      <c r="F438" s="19">
        <v>85</v>
      </c>
      <c r="G438" s="19"/>
      <c r="H438" s="19"/>
      <c r="P438" s="9" t="s">
        <v>2423</v>
      </c>
      <c r="Q438" s="19"/>
      <c r="R438" s="19"/>
      <c r="S438" s="19"/>
      <c r="T438" s="19">
        <v>8.5</v>
      </c>
      <c r="U438" s="19"/>
      <c r="V438" s="19"/>
      <c r="W438" s="19"/>
      <c r="X438" s="19"/>
      <c r="Y438" s="19"/>
      <c r="Z438"/>
      <c r="AA438"/>
      <c r="AB438"/>
      <c r="AC438"/>
      <c r="AD438"/>
      <c r="AE438"/>
      <c r="AF438"/>
      <c r="AG438"/>
      <c r="AH438"/>
      <c r="AI438"/>
      <c r="AJ438" s="9" t="s">
        <v>2423</v>
      </c>
      <c r="AK438" s="19"/>
      <c r="AL438" s="19"/>
      <c r="AM438" s="19"/>
      <c r="AN438" s="19"/>
      <c r="AO438" s="19">
        <v>8.5</v>
      </c>
      <c r="AP438" s="19"/>
      <c r="AQ438" s="19"/>
      <c r="AR438" s="19"/>
      <c r="AS438" s="19"/>
      <c r="AT438" s="19"/>
      <c r="AU438" s="19"/>
      <c r="AV438" s="19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</row>
    <row r="439" spans="2:74" ht="14.25" x14ac:dyDescent="0.2">
      <c r="B439" s="9" t="s">
        <v>2970</v>
      </c>
      <c r="C439" s="19"/>
      <c r="D439" s="19">
        <v>95.871507701847761</v>
      </c>
      <c r="E439" s="19"/>
      <c r="F439" s="19"/>
      <c r="G439" s="19"/>
      <c r="H439" s="19"/>
      <c r="P439" s="9" t="s">
        <v>2424</v>
      </c>
      <c r="Q439" s="19">
        <v>12</v>
      </c>
      <c r="R439" s="19"/>
      <c r="S439" s="19"/>
      <c r="T439" s="19"/>
      <c r="U439" s="19"/>
      <c r="V439" s="19"/>
      <c r="W439" s="19"/>
      <c r="X439" s="19"/>
      <c r="Y439" s="19"/>
      <c r="Z439"/>
      <c r="AA439"/>
      <c r="AB439"/>
      <c r="AC439"/>
      <c r="AD439"/>
      <c r="AE439"/>
      <c r="AF439"/>
      <c r="AG439"/>
      <c r="AH439"/>
      <c r="AI439"/>
      <c r="AJ439" s="9" t="s">
        <v>2424</v>
      </c>
      <c r="AK439" s="19"/>
      <c r="AL439" s="19"/>
      <c r="AM439" s="19"/>
      <c r="AN439" s="19"/>
      <c r="AO439" s="19"/>
      <c r="AP439" s="19"/>
      <c r="AQ439" s="19"/>
      <c r="AR439" s="19"/>
      <c r="AS439" s="19">
        <v>12</v>
      </c>
      <c r="AT439" s="19"/>
      <c r="AU439" s="19"/>
      <c r="AV439" s="1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</row>
    <row r="440" spans="2:74" ht="14.25" x14ac:dyDescent="0.2">
      <c r="B440" s="9" t="s">
        <v>2971</v>
      </c>
      <c r="C440" s="19"/>
      <c r="D440" s="19"/>
      <c r="E440" s="19"/>
      <c r="F440" s="19"/>
      <c r="G440" s="19"/>
      <c r="H440" s="19">
        <v>109.13033323508203</v>
      </c>
      <c r="P440" s="9" t="s">
        <v>2425</v>
      </c>
      <c r="Q440" s="19"/>
      <c r="R440" s="19"/>
      <c r="S440" s="19"/>
      <c r="T440" s="19"/>
      <c r="U440" s="19">
        <v>250</v>
      </c>
      <c r="V440" s="19"/>
      <c r="W440" s="19"/>
      <c r="X440" s="19"/>
      <c r="Y440" s="19"/>
      <c r="Z440"/>
      <c r="AA440"/>
      <c r="AB440"/>
      <c r="AC440"/>
      <c r="AD440"/>
      <c r="AE440"/>
      <c r="AF440"/>
      <c r="AG440"/>
      <c r="AH440"/>
      <c r="AI440"/>
      <c r="AJ440" s="9" t="s">
        <v>2425</v>
      </c>
      <c r="AK440" s="19"/>
      <c r="AL440" s="19">
        <v>250</v>
      </c>
      <c r="AM440" s="19"/>
      <c r="AN440" s="19"/>
      <c r="AO440" s="19"/>
      <c r="AP440" s="19"/>
      <c r="AQ440" s="19"/>
      <c r="AR440" s="19"/>
      <c r="AS440" s="19"/>
      <c r="AT440" s="19"/>
      <c r="AU440" s="19"/>
      <c r="AV440" s="19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</row>
    <row r="441" spans="2:74" ht="14.25" x14ac:dyDescent="0.2">
      <c r="B441" s="9" t="s">
        <v>2972</v>
      </c>
      <c r="C441" s="19"/>
      <c r="D441" s="19">
        <v>36</v>
      </c>
      <c r="E441" s="19"/>
      <c r="F441" s="19"/>
      <c r="G441" s="19"/>
      <c r="H441" s="19"/>
      <c r="P441" s="9" t="s">
        <v>2426</v>
      </c>
      <c r="Q441" s="19">
        <v>89.944280280605838</v>
      </c>
      <c r="R441" s="19"/>
      <c r="S441" s="19"/>
      <c r="T441" s="19"/>
      <c r="U441" s="19"/>
      <c r="V441" s="19"/>
      <c r="W441" s="19"/>
      <c r="X441" s="19"/>
      <c r="Y441" s="19"/>
      <c r="Z441"/>
      <c r="AA441"/>
      <c r="AB441"/>
      <c r="AC441"/>
      <c r="AD441"/>
      <c r="AE441"/>
      <c r="AF441"/>
      <c r="AG441"/>
      <c r="AH441"/>
      <c r="AI441"/>
      <c r="AJ441" s="9" t="s">
        <v>2426</v>
      </c>
      <c r="AK441" s="19"/>
      <c r="AL441" s="19"/>
      <c r="AM441" s="19"/>
      <c r="AN441" s="19"/>
      <c r="AO441" s="19"/>
      <c r="AP441" s="19">
        <v>89.944280280605838</v>
      </c>
      <c r="AQ441" s="19"/>
      <c r="AR441" s="19"/>
      <c r="AS441" s="19"/>
      <c r="AT441" s="19"/>
      <c r="AU441" s="19"/>
      <c r="AV441" s="19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</row>
    <row r="442" spans="2:74" ht="14.25" x14ac:dyDescent="0.2">
      <c r="B442" s="9" t="s">
        <v>2973</v>
      </c>
      <c r="C442" s="19"/>
      <c r="D442" s="19">
        <v>122.38915876831629</v>
      </c>
      <c r="E442" s="19"/>
      <c r="F442" s="19"/>
      <c r="G442" s="19"/>
      <c r="H442" s="19"/>
      <c r="P442" s="9" t="s">
        <v>2427</v>
      </c>
      <c r="Q442" s="19"/>
      <c r="R442" s="19">
        <v>4.2739000049862161</v>
      </c>
      <c r="S442" s="19"/>
      <c r="T442" s="19"/>
      <c r="U442" s="19"/>
      <c r="V442" s="19"/>
      <c r="W442" s="19"/>
      <c r="X442" s="19"/>
      <c r="Y442" s="19"/>
      <c r="Z442"/>
      <c r="AA442"/>
      <c r="AB442"/>
      <c r="AC442"/>
      <c r="AD442"/>
      <c r="AE442"/>
      <c r="AF442"/>
      <c r="AG442"/>
      <c r="AH442"/>
      <c r="AI442"/>
      <c r="AJ442" s="9" t="s">
        <v>2427</v>
      </c>
      <c r="AK442" s="19"/>
      <c r="AL442" s="19"/>
      <c r="AM442" s="19"/>
      <c r="AN442" s="19"/>
      <c r="AO442" s="19"/>
      <c r="AP442" s="19"/>
      <c r="AQ442" s="19"/>
      <c r="AR442" s="19"/>
      <c r="AS442" s="19"/>
      <c r="AT442" s="19"/>
      <c r="AU442" s="19"/>
      <c r="AV442" s="19">
        <v>4.2739000049862161</v>
      </c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</row>
    <row r="443" spans="2:74" ht="14.25" x14ac:dyDescent="0.2">
      <c r="B443" s="9" t="s">
        <v>2974</v>
      </c>
      <c r="C443" s="19"/>
      <c r="D443" s="19"/>
      <c r="E443" s="19">
        <v>53.035302132937062</v>
      </c>
      <c r="F443" s="19"/>
      <c r="G443" s="19"/>
      <c r="H443" s="19"/>
      <c r="P443" s="9" t="s">
        <v>2428</v>
      </c>
      <c r="Q443" s="19"/>
      <c r="R443" s="19">
        <v>30</v>
      </c>
      <c r="S443" s="19"/>
      <c r="T443" s="19"/>
      <c r="U443" s="19"/>
      <c r="V443" s="19"/>
      <c r="W443" s="19"/>
      <c r="X443" s="19"/>
      <c r="Y443" s="19"/>
      <c r="Z443"/>
      <c r="AA443"/>
      <c r="AB443"/>
      <c r="AC443"/>
      <c r="AD443"/>
      <c r="AE443"/>
      <c r="AF443"/>
      <c r="AG443"/>
      <c r="AH443"/>
      <c r="AI443"/>
      <c r="AJ443" s="9" t="s">
        <v>2428</v>
      </c>
      <c r="AK443" s="19"/>
      <c r="AL443" s="19">
        <v>30</v>
      </c>
      <c r="AM443" s="19"/>
      <c r="AN443" s="19"/>
      <c r="AO443" s="19"/>
      <c r="AP443" s="19"/>
      <c r="AQ443" s="19"/>
      <c r="AR443" s="19"/>
      <c r="AS443" s="19"/>
      <c r="AT443" s="19"/>
      <c r="AU443" s="19"/>
      <c r="AV443" s="19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</row>
    <row r="444" spans="2:74" ht="14.25" x14ac:dyDescent="0.2">
      <c r="B444" s="9" t="s">
        <v>2975</v>
      </c>
      <c r="C444" s="19"/>
      <c r="D444" s="19"/>
      <c r="E444" s="19"/>
      <c r="F444" s="19">
        <v>125</v>
      </c>
      <c r="G444" s="19"/>
      <c r="H444" s="19"/>
      <c r="P444" s="9" t="s">
        <v>2429</v>
      </c>
      <c r="Q444" s="19"/>
      <c r="R444" s="19"/>
      <c r="S444" s="19"/>
      <c r="T444" s="19"/>
      <c r="U444" s="19"/>
      <c r="V444" s="19"/>
      <c r="W444" s="19"/>
      <c r="X444" s="19"/>
      <c r="Y444" s="19">
        <v>30</v>
      </c>
      <c r="Z444"/>
      <c r="AA444"/>
      <c r="AB444"/>
      <c r="AC444"/>
      <c r="AD444"/>
      <c r="AE444"/>
      <c r="AF444"/>
      <c r="AG444"/>
      <c r="AH444"/>
      <c r="AI444"/>
      <c r="AJ444" s="9" t="s">
        <v>2429</v>
      </c>
      <c r="AK444" s="19"/>
      <c r="AL444" s="19"/>
      <c r="AM444" s="19"/>
      <c r="AN444" s="19"/>
      <c r="AO444" s="19">
        <v>30</v>
      </c>
      <c r="AP444" s="19"/>
      <c r="AQ444" s="19"/>
      <c r="AR444" s="19"/>
      <c r="AS444" s="19"/>
      <c r="AT444" s="19"/>
      <c r="AU444" s="19"/>
      <c r="AV444" s="19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</row>
    <row r="445" spans="2:74" ht="14.25" x14ac:dyDescent="0.2">
      <c r="B445" s="9" t="s">
        <v>2976</v>
      </c>
      <c r="C445" s="19"/>
      <c r="D445" s="19"/>
      <c r="E445" s="19">
        <v>19</v>
      </c>
      <c r="F445" s="19"/>
      <c r="G445" s="19"/>
      <c r="H445" s="19"/>
      <c r="P445" s="9" t="s">
        <v>2430</v>
      </c>
      <c r="Q445" s="19"/>
      <c r="R445" s="19"/>
      <c r="S445" s="19"/>
      <c r="T445" s="19"/>
      <c r="U445" s="19"/>
      <c r="V445" s="19"/>
      <c r="W445" s="19">
        <v>24</v>
      </c>
      <c r="X445" s="19"/>
      <c r="Y445" s="19"/>
      <c r="Z445"/>
      <c r="AA445"/>
      <c r="AB445"/>
      <c r="AC445"/>
      <c r="AD445"/>
      <c r="AE445"/>
      <c r="AF445"/>
      <c r="AG445"/>
      <c r="AH445"/>
      <c r="AI445"/>
      <c r="AJ445" s="9" t="s">
        <v>2430</v>
      </c>
      <c r="AK445" s="19"/>
      <c r="AL445" s="19">
        <v>24</v>
      </c>
      <c r="AM445" s="19"/>
      <c r="AN445" s="19"/>
      <c r="AO445" s="19"/>
      <c r="AP445" s="19"/>
      <c r="AQ445" s="19"/>
      <c r="AR445" s="19"/>
      <c r="AS445" s="19"/>
      <c r="AT445" s="19"/>
      <c r="AU445" s="19"/>
      <c r="AV445" s="19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</row>
    <row r="446" spans="2:74" ht="14.25" x14ac:dyDescent="0.2">
      <c r="B446" s="9" t="s">
        <v>2977</v>
      </c>
      <c r="C446" s="19"/>
      <c r="D446" s="19"/>
      <c r="E446" s="19">
        <v>93.831688389042498</v>
      </c>
      <c r="F446" s="19"/>
      <c r="G446" s="19"/>
      <c r="H446" s="19"/>
      <c r="P446" s="9" t="s">
        <v>2431</v>
      </c>
      <c r="Q446" s="19"/>
      <c r="R446" s="19">
        <v>60</v>
      </c>
      <c r="S446" s="19"/>
      <c r="T446" s="19"/>
      <c r="U446" s="19"/>
      <c r="V446" s="19"/>
      <c r="W446" s="19"/>
      <c r="X446" s="19"/>
      <c r="Y446" s="19"/>
      <c r="Z446"/>
      <c r="AA446"/>
      <c r="AB446"/>
      <c r="AC446"/>
      <c r="AD446"/>
      <c r="AE446"/>
      <c r="AF446"/>
      <c r="AG446"/>
      <c r="AH446"/>
      <c r="AI446"/>
      <c r="AJ446" s="9" t="s">
        <v>2431</v>
      </c>
      <c r="AK446" s="19"/>
      <c r="AL446" s="19">
        <v>60</v>
      </c>
      <c r="AM446" s="19"/>
      <c r="AN446" s="19"/>
      <c r="AO446" s="19"/>
      <c r="AP446" s="19"/>
      <c r="AQ446" s="19"/>
      <c r="AR446" s="19"/>
      <c r="AS446" s="19"/>
      <c r="AT446" s="19"/>
      <c r="AU446" s="19"/>
      <c r="AV446" s="19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</row>
    <row r="447" spans="2:74" ht="14.25" x14ac:dyDescent="0.2">
      <c r="B447" s="9" t="s">
        <v>2978</v>
      </c>
      <c r="C447" s="19"/>
      <c r="D447" s="19"/>
      <c r="E447" s="19"/>
      <c r="F447" s="19"/>
      <c r="G447" s="19"/>
      <c r="H447" s="19">
        <v>101.99096564026357</v>
      </c>
      <c r="P447" s="9" t="s">
        <v>2432</v>
      </c>
      <c r="Q447" s="19">
        <v>76.599999999999994</v>
      </c>
      <c r="R447" s="19"/>
      <c r="S447" s="19"/>
      <c r="T447" s="19"/>
      <c r="U447" s="19"/>
      <c r="V447" s="19"/>
      <c r="W447" s="19"/>
      <c r="X447" s="19"/>
      <c r="Y447" s="19"/>
      <c r="Z447"/>
      <c r="AA447"/>
      <c r="AB447"/>
      <c r="AC447"/>
      <c r="AD447"/>
      <c r="AE447"/>
      <c r="AF447"/>
      <c r="AG447"/>
      <c r="AH447"/>
      <c r="AI447"/>
      <c r="AJ447" s="9" t="s">
        <v>2432</v>
      </c>
      <c r="AK447" s="19"/>
      <c r="AL447" s="19">
        <v>76.599999999999994</v>
      </c>
      <c r="AM447" s="19"/>
      <c r="AN447" s="19"/>
      <c r="AO447" s="19"/>
      <c r="AP447" s="19"/>
      <c r="AQ447" s="19"/>
      <c r="AR447" s="19"/>
      <c r="AS447" s="19"/>
      <c r="AT447" s="19"/>
      <c r="AU447" s="19"/>
      <c r="AV447" s="19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</row>
    <row r="448" spans="2:74" ht="14.25" x14ac:dyDescent="0.2">
      <c r="B448" s="9" t="s">
        <v>2979</v>
      </c>
      <c r="C448" s="19"/>
      <c r="D448" s="19"/>
      <c r="E448" s="19">
        <v>122.38915876831629</v>
      </c>
      <c r="F448" s="19"/>
      <c r="G448" s="19"/>
      <c r="H448" s="19"/>
      <c r="P448" s="9" t="s">
        <v>2433</v>
      </c>
      <c r="Q448" s="19"/>
      <c r="R448" s="19"/>
      <c r="S448" s="19"/>
      <c r="T448" s="19"/>
      <c r="U448" s="19"/>
      <c r="V448" s="19">
        <v>102.45158768437348</v>
      </c>
      <c r="W448" s="19"/>
      <c r="X448" s="19"/>
      <c r="Y448" s="19"/>
      <c r="Z448"/>
      <c r="AA448"/>
      <c r="AB448"/>
      <c r="AC448"/>
      <c r="AD448"/>
      <c r="AE448"/>
      <c r="AF448"/>
      <c r="AG448"/>
      <c r="AH448"/>
      <c r="AI448"/>
      <c r="AJ448" s="9" t="s">
        <v>2433</v>
      </c>
      <c r="AK448" s="19"/>
      <c r="AL448" s="19"/>
      <c r="AM448" s="19"/>
      <c r="AN448" s="19">
        <v>102.45158768437348</v>
      </c>
      <c r="AO448" s="19"/>
      <c r="AP448" s="19"/>
      <c r="AQ448" s="19"/>
      <c r="AR448" s="19"/>
      <c r="AS448" s="19"/>
      <c r="AT448" s="19"/>
      <c r="AU448" s="19"/>
      <c r="AV448" s="19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</row>
    <row r="449" spans="2:74" ht="14.25" x14ac:dyDescent="0.2">
      <c r="B449" s="9" t="s">
        <v>2980</v>
      </c>
      <c r="C449" s="19"/>
      <c r="D449" s="19"/>
      <c r="E449" s="19">
        <v>34.417653306061439</v>
      </c>
      <c r="F449" s="19"/>
      <c r="G449" s="19"/>
      <c r="H449" s="19"/>
      <c r="P449" s="9" t="s">
        <v>2434</v>
      </c>
      <c r="Q449" s="19"/>
      <c r="R449" s="19"/>
      <c r="S449" s="19"/>
      <c r="T449" s="19"/>
      <c r="U449" s="19"/>
      <c r="V449" s="19"/>
      <c r="W449" s="19">
        <v>6.6289999999999996</v>
      </c>
      <c r="X449" s="19"/>
      <c r="Y449" s="19"/>
      <c r="Z449"/>
      <c r="AA449"/>
      <c r="AB449"/>
      <c r="AC449"/>
      <c r="AD449"/>
      <c r="AE449"/>
      <c r="AF449"/>
      <c r="AG449"/>
      <c r="AH449"/>
      <c r="AI449"/>
      <c r="AJ449" s="9" t="s">
        <v>2434</v>
      </c>
      <c r="AK449" s="19"/>
      <c r="AL449" s="19"/>
      <c r="AM449" s="19"/>
      <c r="AN449" s="19"/>
      <c r="AO449" s="19"/>
      <c r="AP449" s="19"/>
      <c r="AQ449" s="19"/>
      <c r="AR449" s="19"/>
      <c r="AS449" s="19"/>
      <c r="AT449" s="19">
        <v>6.6289999999999996</v>
      </c>
      <c r="AU449" s="19"/>
      <c r="AV449" s="1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</row>
    <row r="450" spans="2:74" ht="14.25" x14ac:dyDescent="0.2">
      <c r="B450" s="9" t="s">
        <v>2981</v>
      </c>
      <c r="C450" s="19"/>
      <c r="D450" s="19">
        <v>12</v>
      </c>
      <c r="E450" s="19"/>
      <c r="F450" s="19"/>
      <c r="G450" s="19"/>
      <c r="H450" s="19"/>
      <c r="P450" s="9" t="s">
        <v>2435</v>
      </c>
      <c r="Q450" s="19">
        <v>90</v>
      </c>
      <c r="R450" s="19"/>
      <c r="S450" s="19"/>
      <c r="T450" s="19"/>
      <c r="U450" s="19"/>
      <c r="V450" s="19"/>
      <c r="W450" s="19"/>
      <c r="X450" s="19"/>
      <c r="Y450" s="19"/>
      <c r="Z450"/>
      <c r="AA450"/>
      <c r="AB450"/>
      <c r="AC450"/>
      <c r="AD450"/>
      <c r="AE450"/>
      <c r="AF450"/>
      <c r="AG450"/>
      <c r="AH450"/>
      <c r="AI450"/>
      <c r="AJ450" s="9" t="s">
        <v>2435</v>
      </c>
      <c r="AK450" s="19"/>
      <c r="AL450" s="19">
        <v>90</v>
      </c>
      <c r="AM450" s="19"/>
      <c r="AN450" s="19"/>
      <c r="AO450" s="19"/>
      <c r="AP450" s="19"/>
      <c r="AQ450" s="19"/>
      <c r="AR450" s="19"/>
      <c r="AS450" s="19"/>
      <c r="AT450" s="19"/>
      <c r="AU450" s="19"/>
      <c r="AV450" s="19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</row>
    <row r="451" spans="2:74" ht="14.25" x14ac:dyDescent="0.2">
      <c r="B451" s="9" t="s">
        <v>2982</v>
      </c>
      <c r="C451" s="19">
        <v>3.6328150042382839</v>
      </c>
      <c r="D451" s="19"/>
      <c r="E451" s="19"/>
      <c r="F451" s="19"/>
      <c r="G451" s="19"/>
      <c r="H451" s="19"/>
      <c r="P451" s="9" t="s">
        <v>2436</v>
      </c>
      <c r="Q451" s="19">
        <v>8.5</v>
      </c>
      <c r="R451" s="19"/>
      <c r="S451" s="19"/>
      <c r="T451" s="19"/>
      <c r="U451" s="19"/>
      <c r="V451" s="19"/>
      <c r="W451" s="19"/>
      <c r="X451" s="19"/>
      <c r="Y451" s="19"/>
      <c r="Z451"/>
      <c r="AA451"/>
      <c r="AB451"/>
      <c r="AC451"/>
      <c r="AD451"/>
      <c r="AE451"/>
      <c r="AF451"/>
      <c r="AG451"/>
      <c r="AH451"/>
      <c r="AI451"/>
      <c r="AJ451" s="9" t="s">
        <v>2436</v>
      </c>
      <c r="AK451" s="19"/>
      <c r="AL451" s="19"/>
      <c r="AM451" s="19"/>
      <c r="AN451" s="19"/>
      <c r="AO451" s="19"/>
      <c r="AP451" s="19"/>
      <c r="AQ451" s="19"/>
      <c r="AR451" s="19"/>
      <c r="AS451" s="19"/>
      <c r="AT451" s="19">
        <v>8.5</v>
      </c>
      <c r="AU451" s="19"/>
      <c r="AV451" s="19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</row>
    <row r="452" spans="2:74" ht="14.25" x14ac:dyDescent="0.2">
      <c r="B452" s="9" t="s">
        <v>2983</v>
      </c>
      <c r="C452" s="19"/>
      <c r="D452" s="19"/>
      <c r="E452" s="19">
        <v>21.369500024931082</v>
      </c>
      <c r="F452" s="19"/>
      <c r="G452" s="19"/>
      <c r="H452" s="19"/>
      <c r="P452" s="9" t="s">
        <v>2437</v>
      </c>
      <c r="Q452" s="19">
        <v>75</v>
      </c>
      <c r="R452" s="19"/>
      <c r="S452" s="19"/>
      <c r="T452" s="19"/>
      <c r="U452" s="19"/>
      <c r="V452" s="19"/>
      <c r="W452" s="19"/>
      <c r="X452" s="19"/>
      <c r="Y452" s="19"/>
      <c r="Z452"/>
      <c r="AA452"/>
      <c r="AB452"/>
      <c r="AC452"/>
      <c r="AD452"/>
      <c r="AE452"/>
      <c r="AF452"/>
      <c r="AG452"/>
      <c r="AH452"/>
      <c r="AI452"/>
      <c r="AJ452" s="9" t="s">
        <v>2437</v>
      </c>
      <c r="AK452" s="19"/>
      <c r="AL452" s="19">
        <v>75</v>
      </c>
      <c r="AM452" s="19"/>
      <c r="AN452" s="19"/>
      <c r="AO452" s="19"/>
      <c r="AP452" s="19"/>
      <c r="AQ452" s="19"/>
      <c r="AR452" s="19"/>
      <c r="AS452" s="19"/>
      <c r="AT452" s="19"/>
      <c r="AU452" s="19"/>
      <c r="AV452" s="19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</row>
    <row r="453" spans="2:74" ht="14.25" x14ac:dyDescent="0.2">
      <c r="B453" s="9" t="s">
        <v>2984</v>
      </c>
      <c r="C453" s="19"/>
      <c r="D453" s="19"/>
      <c r="E453" s="19"/>
      <c r="F453" s="19">
        <v>8.9039583437212837</v>
      </c>
      <c r="G453" s="19"/>
      <c r="H453" s="19"/>
      <c r="P453" s="9" t="s">
        <v>2438</v>
      </c>
      <c r="Q453" s="19">
        <v>72</v>
      </c>
      <c r="R453" s="19"/>
      <c r="S453" s="19"/>
      <c r="T453" s="19"/>
      <c r="U453" s="19"/>
      <c r="V453" s="19"/>
      <c r="W453" s="19"/>
      <c r="X453" s="19"/>
      <c r="Y453" s="19"/>
      <c r="Z453"/>
      <c r="AA453"/>
      <c r="AB453"/>
      <c r="AC453"/>
      <c r="AD453"/>
      <c r="AE453"/>
      <c r="AF453"/>
      <c r="AG453"/>
      <c r="AH453"/>
      <c r="AI453"/>
      <c r="AJ453" s="9" t="s">
        <v>2438</v>
      </c>
      <c r="AK453" s="19"/>
      <c r="AL453" s="19">
        <v>72</v>
      </c>
      <c r="AM453" s="19"/>
      <c r="AN453" s="19"/>
      <c r="AO453" s="19"/>
      <c r="AP453" s="19"/>
      <c r="AQ453" s="19"/>
      <c r="AR453" s="19"/>
      <c r="AS453" s="19"/>
      <c r="AT453" s="19"/>
      <c r="AU453" s="19"/>
      <c r="AV453" s="19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</row>
    <row r="454" spans="2:74" ht="14.25" x14ac:dyDescent="0.2">
      <c r="B454" s="9" t="s">
        <v>2985</v>
      </c>
      <c r="C454" s="19"/>
      <c r="D454" s="19">
        <v>15.206427249917633</v>
      </c>
      <c r="E454" s="19"/>
      <c r="F454" s="19"/>
      <c r="G454" s="19"/>
      <c r="H454" s="19"/>
      <c r="P454" s="9" t="s">
        <v>2439</v>
      </c>
      <c r="Q454" s="19">
        <v>65</v>
      </c>
      <c r="R454" s="19"/>
      <c r="S454" s="19"/>
      <c r="T454" s="19"/>
      <c r="U454" s="19"/>
      <c r="V454" s="19"/>
      <c r="W454" s="19"/>
      <c r="X454" s="19"/>
      <c r="Y454" s="19"/>
      <c r="Z454"/>
      <c r="AA454"/>
      <c r="AB454"/>
      <c r="AC454"/>
      <c r="AD454"/>
      <c r="AE454"/>
      <c r="AF454"/>
      <c r="AG454"/>
      <c r="AH454"/>
      <c r="AI454"/>
      <c r="AJ454" s="9" t="s">
        <v>2439</v>
      </c>
      <c r="AK454" s="19"/>
      <c r="AL454" s="19">
        <v>65</v>
      </c>
      <c r="AM454" s="19"/>
      <c r="AN454" s="19"/>
      <c r="AO454" s="19"/>
      <c r="AP454" s="19"/>
      <c r="AQ454" s="19"/>
      <c r="AR454" s="19"/>
      <c r="AS454" s="19"/>
      <c r="AT454" s="19"/>
      <c r="AU454" s="19"/>
      <c r="AV454" s="19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</row>
    <row r="455" spans="2:74" ht="14.25" x14ac:dyDescent="0.2">
      <c r="B455" s="9" t="s">
        <v>2986</v>
      </c>
      <c r="C455" s="19"/>
      <c r="D455" s="19"/>
      <c r="E455" s="19"/>
      <c r="F455" s="19"/>
      <c r="G455" s="19"/>
      <c r="H455" s="19">
        <v>143.56585684888898</v>
      </c>
      <c r="P455" s="9" t="s">
        <v>2440</v>
      </c>
      <c r="Q455" s="19"/>
      <c r="R455" s="19"/>
      <c r="S455" s="19">
        <v>120</v>
      </c>
      <c r="T455" s="19"/>
      <c r="U455" s="19"/>
      <c r="V455" s="19"/>
      <c r="W455" s="19"/>
      <c r="X455" s="19"/>
      <c r="Y455" s="19"/>
      <c r="Z455"/>
      <c r="AA455"/>
      <c r="AB455"/>
      <c r="AC455"/>
      <c r="AD455"/>
      <c r="AE455"/>
      <c r="AF455"/>
      <c r="AG455"/>
      <c r="AH455"/>
      <c r="AI455"/>
      <c r="AJ455" s="9" t="s">
        <v>2440</v>
      </c>
      <c r="AK455" s="19"/>
      <c r="AL455" s="19">
        <v>120</v>
      </c>
      <c r="AM455" s="19"/>
      <c r="AN455" s="19"/>
      <c r="AO455" s="19"/>
      <c r="AP455" s="19"/>
      <c r="AQ455" s="19"/>
      <c r="AR455" s="19"/>
      <c r="AS455" s="19"/>
      <c r="AT455" s="19"/>
      <c r="AU455" s="19"/>
      <c r="AV455" s="19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</row>
    <row r="456" spans="2:74" ht="14.25" x14ac:dyDescent="0.2">
      <c r="B456" s="9" t="s">
        <v>2987</v>
      </c>
      <c r="C456" s="19"/>
      <c r="D456" s="19"/>
      <c r="E456" s="19">
        <v>9.7053145946561994</v>
      </c>
      <c r="F456" s="19"/>
      <c r="G456" s="19"/>
      <c r="H456" s="19"/>
      <c r="P456" s="9" t="s">
        <v>2441</v>
      </c>
      <c r="Q456" s="19"/>
      <c r="R456" s="19"/>
      <c r="S456" s="19"/>
      <c r="T456" s="19">
        <v>71.23166674977027</v>
      </c>
      <c r="U456" s="19"/>
      <c r="V456" s="19"/>
      <c r="W456" s="19"/>
      <c r="X456" s="19"/>
      <c r="Y456" s="19"/>
      <c r="Z456"/>
      <c r="AA456"/>
      <c r="AB456"/>
      <c r="AC456"/>
      <c r="AD456"/>
      <c r="AE456"/>
      <c r="AF456"/>
      <c r="AG456"/>
      <c r="AH456"/>
      <c r="AI456"/>
      <c r="AJ456" s="9" t="s">
        <v>2441</v>
      </c>
      <c r="AK456" s="19"/>
      <c r="AL456" s="19"/>
      <c r="AM456" s="19"/>
      <c r="AN456" s="19"/>
      <c r="AO456" s="19"/>
      <c r="AP456" s="19"/>
      <c r="AQ456" s="19"/>
      <c r="AR456" s="19"/>
      <c r="AS456" s="19"/>
      <c r="AT456" s="19"/>
      <c r="AU456" s="19"/>
      <c r="AV456" s="19">
        <v>71.23166674977027</v>
      </c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</row>
    <row r="457" spans="2:74" ht="14.25" x14ac:dyDescent="0.2">
      <c r="B457" s="9" t="s">
        <v>2988</v>
      </c>
      <c r="C457" s="19"/>
      <c r="D457" s="19"/>
      <c r="E457" s="19"/>
      <c r="F457" s="19">
        <v>17.807916687442567</v>
      </c>
      <c r="G457" s="19"/>
      <c r="H457" s="19"/>
      <c r="P457" s="9" t="s">
        <v>2442</v>
      </c>
      <c r="Q457" s="19"/>
      <c r="R457" s="19">
        <v>5.3423750062327704</v>
      </c>
      <c r="S457" s="19"/>
      <c r="T457" s="19"/>
      <c r="U457" s="19"/>
      <c r="V457" s="19"/>
      <c r="W457" s="19"/>
      <c r="X457" s="19"/>
      <c r="Y457" s="19"/>
      <c r="Z457"/>
      <c r="AA457"/>
      <c r="AB457"/>
      <c r="AC457"/>
      <c r="AD457"/>
      <c r="AE457"/>
      <c r="AF457"/>
      <c r="AG457"/>
      <c r="AH457"/>
      <c r="AI457"/>
      <c r="AJ457" s="9" t="s">
        <v>2442</v>
      </c>
      <c r="AK457" s="19"/>
      <c r="AL457" s="19"/>
      <c r="AM457" s="19"/>
      <c r="AN457" s="19"/>
      <c r="AO457" s="19"/>
      <c r="AP457" s="19"/>
      <c r="AQ457" s="19"/>
      <c r="AR457" s="19"/>
      <c r="AS457" s="19"/>
      <c r="AT457" s="19"/>
      <c r="AU457" s="19"/>
      <c r="AV457" s="19">
        <v>5.3423750062327704</v>
      </c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</row>
    <row r="458" spans="2:74" ht="14.25" x14ac:dyDescent="0.2">
      <c r="B458" s="9" t="s">
        <v>2989</v>
      </c>
      <c r="C458" s="19"/>
      <c r="D458" s="19"/>
      <c r="E458" s="19"/>
      <c r="F458" s="19">
        <v>3.2054250037396623</v>
      </c>
      <c r="G458" s="19"/>
      <c r="H458" s="19"/>
      <c r="P458" s="9" t="s">
        <v>2443</v>
      </c>
      <c r="Q458" s="19"/>
      <c r="R458" s="19">
        <v>19.588708356186824</v>
      </c>
      <c r="S458" s="19"/>
      <c r="T458" s="19"/>
      <c r="U458" s="19"/>
      <c r="V458" s="19"/>
      <c r="W458" s="19"/>
      <c r="X458" s="19"/>
      <c r="Y458" s="19"/>
      <c r="Z458"/>
      <c r="AA458"/>
      <c r="AB458"/>
      <c r="AC458"/>
      <c r="AD458"/>
      <c r="AE458"/>
      <c r="AF458"/>
      <c r="AG458"/>
      <c r="AH458"/>
      <c r="AI458"/>
      <c r="AJ458" s="9" t="s">
        <v>2443</v>
      </c>
      <c r="AK458" s="19"/>
      <c r="AL458" s="19"/>
      <c r="AM458" s="19"/>
      <c r="AN458" s="19"/>
      <c r="AO458" s="19"/>
      <c r="AP458" s="19"/>
      <c r="AQ458" s="19"/>
      <c r="AR458" s="19"/>
      <c r="AS458" s="19"/>
      <c r="AT458" s="19"/>
      <c r="AU458" s="19"/>
      <c r="AV458" s="19">
        <v>19.588708356186824</v>
      </c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</row>
    <row r="459" spans="2:74" ht="14.25" x14ac:dyDescent="0.2">
      <c r="B459" s="9" t="s">
        <v>2990</v>
      </c>
      <c r="C459" s="19"/>
      <c r="D459" s="19">
        <v>45</v>
      </c>
      <c r="E459" s="19"/>
      <c r="F459" s="19"/>
      <c r="G459" s="19"/>
      <c r="H459" s="19"/>
      <c r="P459" s="9" t="s">
        <v>2444</v>
      </c>
      <c r="Q459" s="19">
        <v>80</v>
      </c>
      <c r="R459" s="19"/>
      <c r="S459" s="19"/>
      <c r="T459" s="19"/>
      <c r="U459" s="19"/>
      <c r="V459" s="19"/>
      <c r="W459" s="19"/>
      <c r="X459" s="19"/>
      <c r="Y459" s="19"/>
      <c r="Z459"/>
      <c r="AA459"/>
      <c r="AB459"/>
      <c r="AC459"/>
      <c r="AD459"/>
      <c r="AE459"/>
      <c r="AF459"/>
      <c r="AG459"/>
      <c r="AH459"/>
      <c r="AI459"/>
      <c r="AJ459" s="9" t="s">
        <v>2444</v>
      </c>
      <c r="AK459" s="19"/>
      <c r="AL459" s="19">
        <v>80</v>
      </c>
      <c r="AM459" s="19"/>
      <c r="AN459" s="19"/>
      <c r="AO459" s="19"/>
      <c r="AP459" s="19"/>
      <c r="AQ459" s="19"/>
      <c r="AR459" s="19"/>
      <c r="AS459" s="19"/>
      <c r="AT459" s="19"/>
      <c r="AU459" s="19"/>
      <c r="AV459" s="1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</row>
    <row r="460" spans="2:74" ht="14.25" x14ac:dyDescent="0.2">
      <c r="B460" s="9" t="s">
        <v>2991</v>
      </c>
      <c r="C460" s="19"/>
      <c r="D460" s="19"/>
      <c r="E460" s="19"/>
      <c r="F460" s="19">
        <v>12.465541681209798</v>
      </c>
      <c r="G460" s="19"/>
      <c r="H460" s="19"/>
      <c r="P460" s="9" t="s">
        <v>2445</v>
      </c>
      <c r="Q460" s="19"/>
      <c r="R460" s="19">
        <v>53.423750062327699</v>
      </c>
      <c r="S460" s="19"/>
      <c r="T460" s="19"/>
      <c r="U460" s="19"/>
      <c r="V460" s="19"/>
      <c r="W460" s="19"/>
      <c r="X460" s="19"/>
      <c r="Y460" s="19"/>
      <c r="Z460"/>
      <c r="AA460"/>
      <c r="AB460"/>
      <c r="AC460"/>
      <c r="AD460"/>
      <c r="AE460"/>
      <c r="AF460"/>
      <c r="AG460"/>
      <c r="AH460"/>
      <c r="AI460"/>
      <c r="AJ460" s="9" t="s">
        <v>2445</v>
      </c>
      <c r="AK460" s="19"/>
      <c r="AL460" s="19"/>
      <c r="AM460" s="19"/>
      <c r="AN460" s="19"/>
      <c r="AO460" s="19"/>
      <c r="AP460" s="19"/>
      <c r="AQ460" s="19"/>
      <c r="AR460" s="19"/>
      <c r="AS460" s="19"/>
      <c r="AT460" s="19"/>
      <c r="AU460" s="19"/>
      <c r="AV460" s="19">
        <v>53.423750062327699</v>
      </c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</row>
    <row r="461" spans="2:74" ht="14.25" x14ac:dyDescent="0.2">
      <c r="B461" s="9" t="s">
        <v>2992</v>
      </c>
      <c r="C461" s="19"/>
      <c r="D461" s="19"/>
      <c r="E461" s="19"/>
      <c r="F461" s="19"/>
      <c r="G461" s="19">
        <v>95.871507701847761</v>
      </c>
      <c r="H461" s="19"/>
      <c r="P461" s="9" t="s">
        <v>2446</v>
      </c>
      <c r="Q461" s="19"/>
      <c r="R461" s="19"/>
      <c r="S461" s="19"/>
      <c r="T461" s="19"/>
      <c r="U461" s="19"/>
      <c r="V461" s="19">
        <v>108.16976753333596</v>
      </c>
      <c r="W461" s="19"/>
      <c r="X461" s="19"/>
      <c r="Y461" s="19"/>
      <c r="Z461"/>
      <c r="AA461"/>
      <c r="AB461"/>
      <c r="AC461"/>
      <c r="AD461"/>
      <c r="AE461"/>
      <c r="AF461"/>
      <c r="AG461"/>
      <c r="AH461"/>
      <c r="AI461"/>
      <c r="AJ461" s="9" t="s">
        <v>2446</v>
      </c>
      <c r="AK461" s="19"/>
      <c r="AL461" s="19"/>
      <c r="AM461" s="19">
        <v>108.16976753333596</v>
      </c>
      <c r="AN461" s="19"/>
      <c r="AO461" s="19"/>
      <c r="AP461" s="19"/>
      <c r="AQ461" s="19"/>
      <c r="AR461" s="19"/>
      <c r="AS461" s="19"/>
      <c r="AT461" s="19"/>
      <c r="AU461" s="19"/>
      <c r="AV461" s="19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</row>
    <row r="462" spans="2:74" ht="14.25" x14ac:dyDescent="0.2">
      <c r="B462" s="9" t="s">
        <v>2993</v>
      </c>
      <c r="C462" s="19"/>
      <c r="D462" s="19"/>
      <c r="E462" s="19"/>
      <c r="F462" s="19">
        <v>173.38464158844809</v>
      </c>
      <c r="G462" s="19"/>
      <c r="H462" s="19"/>
      <c r="P462" s="9" t="s">
        <v>2447</v>
      </c>
      <c r="Q462" s="19"/>
      <c r="R462" s="19">
        <v>51</v>
      </c>
      <c r="S462" s="19"/>
      <c r="T462" s="19"/>
      <c r="U462" s="19"/>
      <c r="V462" s="19"/>
      <c r="W462" s="19"/>
      <c r="X462" s="19"/>
      <c r="Y462" s="19"/>
      <c r="Z462"/>
      <c r="AA462"/>
      <c r="AB462"/>
      <c r="AC462"/>
      <c r="AD462"/>
      <c r="AE462"/>
      <c r="AF462"/>
      <c r="AG462"/>
      <c r="AH462"/>
      <c r="AI462"/>
      <c r="AJ462" s="9" t="s">
        <v>2447</v>
      </c>
      <c r="AK462" s="19"/>
      <c r="AL462" s="19">
        <v>51</v>
      </c>
      <c r="AM462" s="19"/>
      <c r="AN462" s="19"/>
      <c r="AO462" s="19"/>
      <c r="AP462" s="19"/>
      <c r="AQ462" s="19"/>
      <c r="AR462" s="19"/>
      <c r="AS462" s="19"/>
      <c r="AT462" s="19"/>
      <c r="AU462" s="19"/>
      <c r="AV462" s="19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</row>
    <row r="463" spans="2:74" ht="14.25" x14ac:dyDescent="0.2">
      <c r="B463" s="9" t="s">
        <v>2994</v>
      </c>
      <c r="C463" s="19">
        <v>11.575145846837669</v>
      </c>
      <c r="D463" s="19"/>
      <c r="E463" s="19"/>
      <c r="F463" s="19"/>
      <c r="G463" s="19"/>
      <c r="H463" s="19"/>
      <c r="P463" s="9" t="s">
        <v>2448</v>
      </c>
      <c r="Q463" s="19"/>
      <c r="R463" s="19"/>
      <c r="S463" s="19"/>
      <c r="T463" s="19"/>
      <c r="U463" s="19"/>
      <c r="V463" s="19"/>
      <c r="W463" s="19"/>
      <c r="X463" s="19"/>
      <c r="Y463" s="19">
        <v>5</v>
      </c>
      <c r="Z463"/>
      <c r="AA463"/>
      <c r="AB463"/>
      <c r="AC463"/>
      <c r="AD463"/>
      <c r="AE463"/>
      <c r="AF463"/>
      <c r="AG463"/>
      <c r="AH463"/>
      <c r="AI463"/>
      <c r="AJ463" s="9" t="s">
        <v>2448</v>
      </c>
      <c r="AK463" s="19"/>
      <c r="AL463" s="19"/>
      <c r="AM463" s="19"/>
      <c r="AN463" s="19"/>
      <c r="AO463" s="19"/>
      <c r="AP463" s="19"/>
      <c r="AQ463" s="19"/>
      <c r="AR463" s="19"/>
      <c r="AS463" s="19"/>
      <c r="AT463" s="19"/>
      <c r="AU463" s="19"/>
      <c r="AV463" s="19">
        <v>5</v>
      </c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</row>
    <row r="464" spans="2:74" ht="14.25" x14ac:dyDescent="0.2">
      <c r="B464" s="9" t="s">
        <v>2995</v>
      </c>
      <c r="C464" s="19"/>
      <c r="D464" s="19"/>
      <c r="E464" s="19"/>
      <c r="F464" s="19">
        <v>18</v>
      </c>
      <c r="G464" s="19"/>
      <c r="H464" s="19"/>
      <c r="P464" s="9" t="s">
        <v>2449</v>
      </c>
      <c r="Q464" s="19"/>
      <c r="R464" s="19"/>
      <c r="S464" s="19"/>
      <c r="T464" s="19"/>
      <c r="U464" s="19"/>
      <c r="V464" s="19"/>
      <c r="W464" s="19">
        <v>74</v>
      </c>
      <c r="X464" s="19"/>
      <c r="Y464" s="19"/>
      <c r="Z464"/>
      <c r="AA464"/>
      <c r="AB464"/>
      <c r="AC464"/>
      <c r="AD464"/>
      <c r="AE464"/>
      <c r="AF464"/>
      <c r="AG464"/>
      <c r="AH464"/>
      <c r="AI464"/>
      <c r="AJ464" s="9" t="s">
        <v>2449</v>
      </c>
      <c r="AK464" s="19"/>
      <c r="AL464" s="19">
        <v>74</v>
      </c>
      <c r="AM464" s="19"/>
      <c r="AN464" s="19"/>
      <c r="AO464" s="19"/>
      <c r="AP464" s="19"/>
      <c r="AQ464" s="19"/>
      <c r="AR464" s="19"/>
      <c r="AS464" s="19"/>
      <c r="AT464" s="19"/>
      <c r="AU464" s="19"/>
      <c r="AV464" s="19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</row>
    <row r="465" spans="2:74" ht="14.25" x14ac:dyDescent="0.2">
      <c r="B465" s="9" t="s">
        <v>2996</v>
      </c>
      <c r="C465" s="19"/>
      <c r="D465" s="19">
        <v>71.393675948184509</v>
      </c>
      <c r="E465" s="19"/>
      <c r="F465" s="19"/>
      <c r="G465" s="19"/>
      <c r="H465" s="19"/>
      <c r="P465" s="9" t="s">
        <v>2450</v>
      </c>
      <c r="Q465" s="19"/>
      <c r="R465" s="19"/>
      <c r="S465" s="19"/>
      <c r="T465" s="19"/>
      <c r="U465" s="19">
        <v>94.570696324037058</v>
      </c>
      <c r="V465" s="19"/>
      <c r="W465" s="19"/>
      <c r="X465" s="19"/>
      <c r="Y465" s="19"/>
      <c r="Z465"/>
      <c r="AA465"/>
      <c r="AB465"/>
      <c r="AC465"/>
      <c r="AD465"/>
      <c r="AE465"/>
      <c r="AF465"/>
      <c r="AG465"/>
      <c r="AH465"/>
      <c r="AI465"/>
      <c r="AJ465" s="9" t="s">
        <v>2450</v>
      </c>
      <c r="AK465" s="19"/>
      <c r="AL465" s="19"/>
      <c r="AM465" s="19"/>
      <c r="AN465" s="19">
        <v>94.570696324037058</v>
      </c>
      <c r="AO465" s="19"/>
      <c r="AP465" s="19"/>
      <c r="AQ465" s="19"/>
      <c r="AR465" s="19"/>
      <c r="AS465" s="19"/>
      <c r="AT465" s="19"/>
      <c r="AU465" s="19"/>
      <c r="AV465" s="19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</row>
    <row r="466" spans="2:74" ht="14.25" x14ac:dyDescent="0.2">
      <c r="B466" s="9" t="s">
        <v>2997</v>
      </c>
      <c r="C466" s="19"/>
      <c r="D466" s="19">
        <v>6.2327708406048989</v>
      </c>
      <c r="E466" s="19"/>
      <c r="F466" s="19"/>
      <c r="G466" s="19"/>
      <c r="H466" s="19"/>
      <c r="P466" s="9" t="s">
        <v>2451</v>
      </c>
      <c r="Q466" s="19">
        <v>50</v>
      </c>
      <c r="R466" s="19"/>
      <c r="S466" s="19"/>
      <c r="T466" s="19"/>
      <c r="U466" s="19"/>
      <c r="V466" s="19"/>
      <c r="W466" s="19"/>
      <c r="X466" s="19"/>
      <c r="Y466" s="19"/>
      <c r="Z466"/>
      <c r="AA466"/>
      <c r="AB466"/>
      <c r="AC466"/>
      <c r="AD466"/>
      <c r="AE466"/>
      <c r="AF466"/>
      <c r="AG466"/>
      <c r="AH466"/>
      <c r="AI466"/>
      <c r="AJ466" s="9" t="s">
        <v>2451</v>
      </c>
      <c r="AK466" s="19"/>
      <c r="AL466" s="19">
        <v>50</v>
      </c>
      <c r="AM466" s="19"/>
      <c r="AN466" s="19"/>
      <c r="AO466" s="19"/>
      <c r="AP466" s="19"/>
      <c r="AQ466" s="19"/>
      <c r="AR466" s="19"/>
      <c r="AS466" s="19"/>
      <c r="AT466" s="19"/>
      <c r="AU466" s="19"/>
      <c r="AV466" s="19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</row>
    <row r="467" spans="2:74" ht="14.25" x14ac:dyDescent="0.2">
      <c r="B467" s="9" t="s">
        <v>2998</v>
      </c>
      <c r="C467" s="19"/>
      <c r="D467" s="19">
        <v>1.8057739622442759</v>
      </c>
      <c r="E467" s="19"/>
      <c r="F467" s="19"/>
      <c r="G467" s="19"/>
      <c r="H467" s="19"/>
      <c r="P467" s="9" t="s">
        <v>2452</v>
      </c>
      <c r="Q467" s="19">
        <v>8.9039583437212837</v>
      </c>
      <c r="R467" s="19"/>
      <c r="S467" s="19"/>
      <c r="T467" s="19"/>
      <c r="U467" s="19"/>
      <c r="V467" s="19"/>
      <c r="W467" s="19"/>
      <c r="X467" s="19"/>
      <c r="Y467" s="19"/>
      <c r="Z467"/>
      <c r="AA467"/>
      <c r="AB467"/>
      <c r="AC467"/>
      <c r="AD467"/>
      <c r="AE467"/>
      <c r="AF467"/>
      <c r="AG467"/>
      <c r="AH467"/>
      <c r="AI467"/>
      <c r="AJ467" s="9" t="s">
        <v>2452</v>
      </c>
      <c r="AK467" s="19"/>
      <c r="AL467" s="19"/>
      <c r="AM467" s="19"/>
      <c r="AN467" s="19"/>
      <c r="AO467" s="19"/>
      <c r="AP467" s="19"/>
      <c r="AQ467" s="19"/>
      <c r="AR467" s="19"/>
      <c r="AS467" s="19"/>
      <c r="AT467" s="19"/>
      <c r="AU467" s="19"/>
      <c r="AV467" s="19">
        <v>8.9039583437212837</v>
      </c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</row>
    <row r="468" spans="2:74" ht="14.25" x14ac:dyDescent="0.2">
      <c r="B468" s="9" t="s">
        <v>2999</v>
      </c>
      <c r="C468" s="19"/>
      <c r="D468" s="19"/>
      <c r="E468" s="19">
        <v>11.397066679963244</v>
      </c>
      <c r="F468" s="19"/>
      <c r="G468" s="19"/>
      <c r="H468" s="19"/>
      <c r="P468" s="9" t="s">
        <v>2453</v>
      </c>
      <c r="Q468" s="19"/>
      <c r="R468" s="19">
        <v>78</v>
      </c>
      <c r="S468" s="19"/>
      <c r="T468" s="19"/>
      <c r="U468" s="19"/>
      <c r="V468" s="19"/>
      <c r="W468" s="19"/>
      <c r="X468" s="19"/>
      <c r="Y468" s="19"/>
      <c r="Z468"/>
      <c r="AA468"/>
      <c r="AB468"/>
      <c r="AC468"/>
      <c r="AD468"/>
      <c r="AE468"/>
      <c r="AF468"/>
      <c r="AG468"/>
      <c r="AH468"/>
      <c r="AI468"/>
      <c r="AJ468" s="9" t="s">
        <v>2453</v>
      </c>
      <c r="AK468" s="19"/>
      <c r="AL468" s="19"/>
      <c r="AM468" s="19"/>
      <c r="AN468" s="19"/>
      <c r="AO468" s="19"/>
      <c r="AP468" s="19"/>
      <c r="AQ468" s="19"/>
      <c r="AR468" s="19">
        <v>78</v>
      </c>
      <c r="AS468" s="19"/>
      <c r="AT468" s="19"/>
      <c r="AU468" s="19"/>
      <c r="AV468" s="19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</row>
    <row r="469" spans="2:74" ht="14.25" x14ac:dyDescent="0.2">
      <c r="B469" s="9" t="s">
        <v>3000</v>
      </c>
      <c r="C469" s="19"/>
      <c r="D469" s="19"/>
      <c r="E469" s="19">
        <v>15</v>
      </c>
      <c r="F469" s="19"/>
      <c r="G469" s="19"/>
      <c r="H469" s="19"/>
      <c r="P469" s="9" t="s">
        <v>2454</v>
      </c>
      <c r="Q469" s="19"/>
      <c r="R469" s="19">
        <v>16.02712501869831</v>
      </c>
      <c r="S469" s="19"/>
      <c r="T469" s="19"/>
      <c r="U469" s="19"/>
      <c r="V469" s="19"/>
      <c r="W469" s="19"/>
      <c r="X469" s="19"/>
      <c r="Y469" s="19"/>
      <c r="Z469"/>
      <c r="AA469"/>
      <c r="AB469"/>
      <c r="AC469"/>
      <c r="AD469"/>
      <c r="AE469"/>
      <c r="AF469"/>
      <c r="AG469"/>
      <c r="AH469"/>
      <c r="AI469"/>
      <c r="AJ469" s="9" t="s">
        <v>2454</v>
      </c>
      <c r="AK469" s="19"/>
      <c r="AL469" s="19"/>
      <c r="AM469" s="19"/>
      <c r="AN469" s="19"/>
      <c r="AO469" s="19"/>
      <c r="AP469" s="19"/>
      <c r="AQ469" s="19"/>
      <c r="AR469" s="19"/>
      <c r="AS469" s="19"/>
      <c r="AT469" s="19"/>
      <c r="AU469" s="19"/>
      <c r="AV469" s="19">
        <v>16.02712501869831</v>
      </c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</row>
    <row r="470" spans="2:74" ht="14.25" x14ac:dyDescent="0.2">
      <c r="B470" s="9" t="s">
        <v>3001</v>
      </c>
      <c r="C470" s="19"/>
      <c r="D470" s="19">
        <v>37.612869087708091</v>
      </c>
      <c r="E470" s="19"/>
      <c r="F470" s="19"/>
      <c r="G470" s="19"/>
      <c r="H470" s="19"/>
      <c r="P470" s="9" t="s">
        <v>2455</v>
      </c>
      <c r="Q470" s="19">
        <v>7.5</v>
      </c>
      <c r="R470" s="19"/>
      <c r="S470" s="19"/>
      <c r="T470" s="19"/>
      <c r="U470" s="19"/>
      <c r="V470" s="19"/>
      <c r="W470" s="19"/>
      <c r="X470" s="19"/>
      <c r="Y470" s="19"/>
      <c r="Z470"/>
      <c r="AA470"/>
      <c r="AB470"/>
      <c r="AC470"/>
      <c r="AD470"/>
      <c r="AE470"/>
      <c r="AF470"/>
      <c r="AG470"/>
      <c r="AH470"/>
      <c r="AI470"/>
      <c r="AJ470" s="9" t="s">
        <v>2455</v>
      </c>
      <c r="AK470" s="19"/>
      <c r="AL470" s="19"/>
      <c r="AM470" s="19"/>
      <c r="AN470" s="19"/>
      <c r="AO470" s="19">
        <v>7.5</v>
      </c>
      <c r="AP470" s="19"/>
      <c r="AQ470" s="19"/>
      <c r="AR470" s="19"/>
      <c r="AS470" s="19"/>
      <c r="AT470" s="19"/>
      <c r="AU470" s="19"/>
      <c r="AV470" s="19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</row>
    <row r="471" spans="2:74" ht="14.25" x14ac:dyDescent="0.2">
      <c r="B471" s="9" t="s">
        <v>3002</v>
      </c>
      <c r="C471" s="19"/>
      <c r="D471" s="19">
        <v>6.4998895909165375</v>
      </c>
      <c r="E471" s="19"/>
      <c r="F471" s="19"/>
      <c r="G471" s="19"/>
      <c r="H471" s="19"/>
      <c r="P471" s="9" t="s">
        <v>2456</v>
      </c>
      <c r="Q471" s="19">
        <v>60</v>
      </c>
      <c r="R471" s="19"/>
      <c r="S471" s="19"/>
      <c r="T471" s="19"/>
      <c r="U471" s="19"/>
      <c r="V471" s="19"/>
      <c r="W471" s="19"/>
      <c r="X471" s="19"/>
      <c r="Y471" s="19"/>
      <c r="Z471"/>
      <c r="AA471"/>
      <c r="AB471"/>
      <c r="AC471"/>
      <c r="AD471"/>
      <c r="AE471"/>
      <c r="AF471"/>
      <c r="AG471"/>
      <c r="AH471"/>
      <c r="AI471"/>
      <c r="AJ471" s="9" t="s">
        <v>2456</v>
      </c>
      <c r="AK471" s="19"/>
      <c r="AL471" s="19">
        <v>60</v>
      </c>
      <c r="AM471" s="19"/>
      <c r="AN471" s="19"/>
      <c r="AO471" s="19"/>
      <c r="AP471" s="19"/>
      <c r="AQ471" s="19"/>
      <c r="AR471" s="19"/>
      <c r="AS471" s="19"/>
      <c r="AT471" s="19"/>
      <c r="AU471" s="19"/>
      <c r="AV471" s="19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</row>
    <row r="472" spans="2:74" ht="14.25" x14ac:dyDescent="0.2">
      <c r="B472" s="9" t="s">
        <v>3003</v>
      </c>
      <c r="C472" s="19"/>
      <c r="D472" s="19"/>
      <c r="E472" s="19">
        <v>20</v>
      </c>
      <c r="F472" s="19"/>
      <c r="G472" s="19"/>
      <c r="H472" s="19"/>
      <c r="P472" s="9" t="s">
        <v>2457</v>
      </c>
      <c r="Q472" s="19"/>
      <c r="R472" s="19"/>
      <c r="S472" s="19">
        <v>14.246333349954055</v>
      </c>
      <c r="T472" s="19"/>
      <c r="U472" s="19"/>
      <c r="V472" s="19"/>
      <c r="W472" s="19"/>
      <c r="X472" s="19"/>
      <c r="Y472" s="19"/>
      <c r="Z472"/>
      <c r="AA472"/>
      <c r="AB472"/>
      <c r="AC472"/>
      <c r="AD472"/>
      <c r="AE472"/>
      <c r="AF472"/>
      <c r="AG472"/>
      <c r="AH472"/>
      <c r="AI472"/>
      <c r="AJ472" s="9" t="s">
        <v>2457</v>
      </c>
      <c r="AK472" s="19"/>
      <c r="AL472" s="19"/>
      <c r="AM472" s="19"/>
      <c r="AN472" s="19"/>
      <c r="AO472" s="19"/>
      <c r="AP472" s="19"/>
      <c r="AQ472" s="19"/>
      <c r="AR472" s="19"/>
      <c r="AS472" s="19"/>
      <c r="AT472" s="19"/>
      <c r="AU472" s="19"/>
      <c r="AV472" s="19">
        <v>14.246333349954055</v>
      </c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</row>
    <row r="473" spans="2:74" ht="14.25" x14ac:dyDescent="0.2">
      <c r="B473" s="9" t="s">
        <v>3004</v>
      </c>
      <c r="C473" s="19"/>
      <c r="D473" s="19"/>
      <c r="E473" s="19">
        <v>7.2649999999999997</v>
      </c>
      <c r="F473" s="19"/>
      <c r="G473" s="19"/>
      <c r="H473" s="19"/>
      <c r="P473" s="9" t="s">
        <v>2458</v>
      </c>
      <c r="Q473" s="19"/>
      <c r="R473" s="19">
        <v>80</v>
      </c>
      <c r="S473" s="19"/>
      <c r="T473" s="19"/>
      <c r="U473" s="19"/>
      <c r="V473" s="19"/>
      <c r="W473" s="19"/>
      <c r="X473" s="19"/>
      <c r="Y473" s="19"/>
      <c r="Z473"/>
      <c r="AA473"/>
      <c r="AB473"/>
      <c r="AC473"/>
      <c r="AD473"/>
      <c r="AE473"/>
      <c r="AF473"/>
      <c r="AG473"/>
      <c r="AH473"/>
      <c r="AI473"/>
      <c r="AJ473" s="9" t="s">
        <v>2458</v>
      </c>
      <c r="AK473" s="19"/>
      <c r="AL473" s="19">
        <v>80</v>
      </c>
      <c r="AM473" s="19"/>
      <c r="AN473" s="19"/>
      <c r="AO473" s="19"/>
      <c r="AP473" s="19"/>
      <c r="AQ473" s="19"/>
      <c r="AR473" s="19"/>
      <c r="AS473" s="19"/>
      <c r="AT473" s="19"/>
      <c r="AU473" s="19"/>
      <c r="AV473" s="19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</row>
    <row r="474" spans="2:74" ht="14.25" x14ac:dyDescent="0.2">
      <c r="B474" s="9" t="s">
        <v>3005</v>
      </c>
      <c r="C474" s="19"/>
      <c r="D474" s="19"/>
      <c r="E474" s="19"/>
      <c r="F474" s="19"/>
      <c r="G474" s="19">
        <v>72.571802699355544</v>
      </c>
      <c r="H474" s="19"/>
      <c r="P474" s="9" t="s">
        <v>2459</v>
      </c>
      <c r="Q474" s="19"/>
      <c r="R474" s="19"/>
      <c r="S474" s="19"/>
      <c r="T474" s="19">
        <v>59.894774338556793</v>
      </c>
      <c r="U474" s="19"/>
      <c r="V474" s="19"/>
      <c r="W474" s="19"/>
      <c r="X474" s="19"/>
      <c r="Y474" s="19"/>
      <c r="Z474"/>
      <c r="AA474"/>
      <c r="AB474"/>
      <c r="AC474"/>
      <c r="AD474"/>
      <c r="AE474"/>
      <c r="AF474"/>
      <c r="AG474"/>
      <c r="AH474"/>
      <c r="AI474"/>
      <c r="AJ474" s="9" t="s">
        <v>2459</v>
      </c>
      <c r="AK474" s="19"/>
      <c r="AL474" s="19"/>
      <c r="AM474" s="19"/>
      <c r="AN474" s="19">
        <v>59.894774338556793</v>
      </c>
      <c r="AO474" s="19"/>
      <c r="AP474" s="19"/>
      <c r="AQ474" s="19"/>
      <c r="AR474" s="19"/>
      <c r="AS474" s="19"/>
      <c r="AT474" s="19"/>
      <c r="AU474" s="19"/>
      <c r="AV474" s="19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</row>
    <row r="475" spans="2:74" ht="14.25" x14ac:dyDescent="0.2">
      <c r="B475" s="9" t="s">
        <v>3006</v>
      </c>
      <c r="C475" s="19"/>
      <c r="D475" s="19"/>
      <c r="E475" s="19"/>
      <c r="F475" s="19"/>
      <c r="G475" s="19">
        <v>8.0135625093491551</v>
      </c>
      <c r="H475" s="19"/>
      <c r="P475" s="9" t="s">
        <v>2460</v>
      </c>
      <c r="Q475" s="19"/>
      <c r="R475" s="19">
        <v>51.134799197576996</v>
      </c>
      <c r="S475" s="19"/>
      <c r="T475" s="19"/>
      <c r="U475" s="19"/>
      <c r="V475" s="19"/>
      <c r="W475" s="19"/>
      <c r="X475" s="19"/>
      <c r="Y475" s="19"/>
      <c r="Z475"/>
      <c r="AA475"/>
      <c r="AB475"/>
      <c r="AC475"/>
      <c r="AD475"/>
      <c r="AE475"/>
      <c r="AF475"/>
      <c r="AG475"/>
      <c r="AH475"/>
      <c r="AI475"/>
      <c r="AJ475" s="9" t="s">
        <v>2460</v>
      </c>
      <c r="AK475" s="19"/>
      <c r="AL475" s="19"/>
      <c r="AM475" s="19">
        <v>51.134799197576996</v>
      </c>
      <c r="AN475" s="19"/>
      <c r="AO475" s="19"/>
      <c r="AP475" s="19"/>
      <c r="AQ475" s="19"/>
      <c r="AR475" s="19"/>
      <c r="AS475" s="19"/>
      <c r="AT475" s="19"/>
      <c r="AU475" s="19"/>
      <c r="AV475" s="19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</row>
    <row r="476" spans="2:74" ht="14.25" x14ac:dyDescent="0.2">
      <c r="B476" s="9" t="s">
        <v>3007</v>
      </c>
      <c r="C476" s="19"/>
      <c r="D476" s="19"/>
      <c r="E476" s="19">
        <v>10.150512511842264</v>
      </c>
      <c r="F476" s="19"/>
      <c r="G476" s="19"/>
      <c r="H476" s="19"/>
      <c r="P476" s="9" t="s">
        <v>2461</v>
      </c>
      <c r="Q476" s="19"/>
      <c r="R476" s="19">
        <v>125</v>
      </c>
      <c r="S476" s="19"/>
      <c r="T476" s="19"/>
      <c r="U476" s="19"/>
      <c r="V476" s="19"/>
      <c r="W476" s="19"/>
      <c r="X476" s="19"/>
      <c r="Y476" s="19"/>
      <c r="Z476"/>
      <c r="AA476"/>
      <c r="AB476"/>
      <c r="AC476"/>
      <c r="AD476"/>
      <c r="AE476"/>
      <c r="AF476"/>
      <c r="AG476"/>
      <c r="AH476"/>
      <c r="AI476"/>
      <c r="AJ476" s="9" t="s">
        <v>2461</v>
      </c>
      <c r="AK476" s="19"/>
      <c r="AL476" s="19">
        <v>125</v>
      </c>
      <c r="AM476" s="19"/>
      <c r="AN476" s="19"/>
      <c r="AO476" s="19"/>
      <c r="AP476" s="19"/>
      <c r="AQ476" s="19"/>
      <c r="AR476" s="19"/>
      <c r="AS476" s="19"/>
      <c r="AT476" s="19"/>
      <c r="AU476" s="19"/>
      <c r="AV476" s="19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</row>
    <row r="477" spans="2:74" ht="14.25" x14ac:dyDescent="0.2">
      <c r="B477" s="9" t="s">
        <v>3008</v>
      </c>
      <c r="C477" s="19"/>
      <c r="D477" s="19"/>
      <c r="E477" s="19"/>
      <c r="F477" s="19">
        <v>65</v>
      </c>
      <c r="G477" s="19"/>
      <c r="H477" s="19"/>
      <c r="P477" s="9" t="s">
        <v>2462</v>
      </c>
      <c r="Q477" s="19">
        <v>52</v>
      </c>
      <c r="R477" s="19"/>
      <c r="S477" s="19"/>
      <c r="T477" s="19"/>
      <c r="U477" s="19"/>
      <c r="V477" s="19"/>
      <c r="W477" s="19"/>
      <c r="X477" s="19"/>
      <c r="Y477" s="19"/>
      <c r="Z477"/>
      <c r="AA477"/>
      <c r="AB477"/>
      <c r="AC477"/>
      <c r="AD477"/>
      <c r="AE477"/>
      <c r="AF477"/>
      <c r="AG477"/>
      <c r="AH477"/>
      <c r="AI477"/>
      <c r="AJ477" s="9" t="s">
        <v>2462</v>
      </c>
      <c r="AK477" s="19"/>
      <c r="AL477" s="19">
        <v>52</v>
      </c>
      <c r="AM477" s="19"/>
      <c r="AN477" s="19"/>
      <c r="AO477" s="19"/>
      <c r="AP477" s="19"/>
      <c r="AQ477" s="19"/>
      <c r="AR477" s="19"/>
      <c r="AS477" s="19"/>
      <c r="AT477" s="19"/>
      <c r="AU477" s="19"/>
      <c r="AV477" s="19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</row>
    <row r="478" spans="2:74" ht="14.25" x14ac:dyDescent="0.2">
      <c r="B478" s="9" t="s">
        <v>3009</v>
      </c>
      <c r="C478" s="19"/>
      <c r="D478" s="19"/>
      <c r="E478" s="19">
        <v>3.1842266150397394</v>
      </c>
      <c r="F478" s="19"/>
      <c r="G478" s="19"/>
      <c r="H478" s="19"/>
      <c r="P478" s="9" t="s">
        <v>2463</v>
      </c>
      <c r="Q478" s="19">
        <v>45</v>
      </c>
      <c r="R478" s="19"/>
      <c r="S478" s="19"/>
      <c r="T478" s="19"/>
      <c r="U478" s="19"/>
      <c r="V478" s="19"/>
      <c r="W478" s="19"/>
      <c r="X478" s="19"/>
      <c r="Y478" s="19"/>
      <c r="Z478"/>
      <c r="AA478"/>
      <c r="AB478"/>
      <c r="AC478"/>
      <c r="AD478"/>
      <c r="AE478"/>
      <c r="AF478"/>
      <c r="AG478"/>
      <c r="AH478"/>
      <c r="AI478"/>
      <c r="AJ478" s="9" t="s">
        <v>2463</v>
      </c>
      <c r="AK478" s="19"/>
      <c r="AL478" s="19">
        <v>45</v>
      </c>
      <c r="AM478" s="19"/>
      <c r="AN478" s="19"/>
      <c r="AO478" s="19"/>
      <c r="AP478" s="19"/>
      <c r="AQ478" s="19"/>
      <c r="AR478" s="19"/>
      <c r="AS478" s="19"/>
      <c r="AT478" s="19"/>
      <c r="AU478" s="19"/>
      <c r="AV478" s="19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</row>
    <row r="479" spans="2:74" ht="14.25" x14ac:dyDescent="0.2">
      <c r="B479" s="9" t="s">
        <v>3010</v>
      </c>
      <c r="C479" s="19"/>
      <c r="D479" s="19"/>
      <c r="E479" s="19"/>
      <c r="F479" s="19"/>
      <c r="G479" s="19">
        <v>10.898445012714852</v>
      </c>
      <c r="H479" s="19"/>
      <c r="P479" s="9" t="s">
        <v>2464</v>
      </c>
      <c r="Q479" s="19">
        <v>39.404456801682102</v>
      </c>
      <c r="R479" s="19"/>
      <c r="S479" s="19"/>
      <c r="T479" s="19"/>
      <c r="U479" s="19"/>
      <c r="V479" s="19"/>
      <c r="W479" s="19"/>
      <c r="X479" s="19"/>
      <c r="Y479" s="19"/>
      <c r="Z479"/>
      <c r="AA479"/>
      <c r="AB479"/>
      <c r="AC479"/>
      <c r="AD479"/>
      <c r="AE479"/>
      <c r="AF479"/>
      <c r="AG479"/>
      <c r="AH479"/>
      <c r="AI479"/>
      <c r="AJ479" s="9" t="s">
        <v>2464</v>
      </c>
      <c r="AK479" s="19"/>
      <c r="AL479" s="19"/>
      <c r="AM479" s="19"/>
      <c r="AN479" s="19">
        <v>39.404456801682102</v>
      </c>
      <c r="AO479" s="19"/>
      <c r="AP479" s="19"/>
      <c r="AQ479" s="19"/>
      <c r="AR479" s="19"/>
      <c r="AS479" s="19"/>
      <c r="AT479" s="19"/>
      <c r="AU479" s="19"/>
      <c r="AV479" s="1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</row>
    <row r="480" spans="2:74" ht="14.25" x14ac:dyDescent="0.2">
      <c r="B480" s="9" t="s">
        <v>3011</v>
      </c>
      <c r="C480" s="19"/>
      <c r="D480" s="19"/>
      <c r="E480" s="19">
        <v>10.8</v>
      </c>
      <c r="F480" s="19"/>
      <c r="G480" s="19"/>
      <c r="H480" s="19"/>
      <c r="P480" s="9" t="s">
        <v>2465</v>
      </c>
      <c r="Q480" s="19"/>
      <c r="R480" s="19">
        <v>60</v>
      </c>
      <c r="S480" s="19"/>
      <c r="T480" s="19"/>
      <c r="U480" s="19"/>
      <c r="V480" s="19"/>
      <c r="W480" s="19"/>
      <c r="X480" s="19"/>
      <c r="Y480" s="19"/>
      <c r="Z480"/>
      <c r="AA480"/>
      <c r="AB480"/>
      <c r="AC480"/>
      <c r="AD480"/>
      <c r="AE480"/>
      <c r="AF480"/>
      <c r="AG480"/>
      <c r="AH480"/>
      <c r="AI480"/>
      <c r="AJ480" s="9" t="s">
        <v>2465</v>
      </c>
      <c r="AK480" s="19"/>
      <c r="AL480" s="19">
        <v>60</v>
      </c>
      <c r="AM480" s="19"/>
      <c r="AN480" s="19"/>
      <c r="AO480" s="19"/>
      <c r="AP480" s="19"/>
      <c r="AQ480" s="19"/>
      <c r="AR480" s="19"/>
      <c r="AS480" s="19"/>
      <c r="AT480" s="19"/>
      <c r="AU480" s="19"/>
      <c r="AV480" s="19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</row>
    <row r="481" spans="2:74" ht="14.25" x14ac:dyDescent="0.2">
      <c r="B481" s="9" t="s">
        <v>3012</v>
      </c>
      <c r="C481" s="19"/>
      <c r="D481" s="19">
        <v>2.1369500024931081</v>
      </c>
      <c r="E481" s="19"/>
      <c r="F481" s="19"/>
      <c r="G481" s="19"/>
      <c r="H481" s="19"/>
      <c r="P481" s="9" t="s">
        <v>2466</v>
      </c>
      <c r="Q481" s="19"/>
      <c r="R481" s="19">
        <v>68.835306612122878</v>
      </c>
      <c r="S481" s="19"/>
      <c r="T481" s="19"/>
      <c r="U481" s="19"/>
      <c r="V481" s="19"/>
      <c r="W481" s="19"/>
      <c r="X481" s="19"/>
      <c r="Y481" s="19"/>
      <c r="Z481"/>
      <c r="AA481"/>
      <c r="AB481"/>
      <c r="AC481"/>
      <c r="AD481"/>
      <c r="AE481"/>
      <c r="AF481"/>
      <c r="AG481"/>
      <c r="AH481"/>
      <c r="AI481"/>
      <c r="AJ481" s="9" t="s">
        <v>2466</v>
      </c>
      <c r="AK481" s="19"/>
      <c r="AL481" s="19"/>
      <c r="AM481" s="19">
        <v>68.835306612122878</v>
      </c>
      <c r="AN481" s="19"/>
      <c r="AO481" s="19"/>
      <c r="AP481" s="19"/>
      <c r="AQ481" s="19"/>
      <c r="AR481" s="19"/>
      <c r="AS481" s="19"/>
      <c r="AT481" s="19"/>
      <c r="AU481" s="19"/>
      <c r="AV481" s="19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</row>
    <row r="482" spans="2:74" ht="14.25" x14ac:dyDescent="0.2">
      <c r="B482" s="9" t="s">
        <v>3013</v>
      </c>
      <c r="C482" s="19"/>
      <c r="D482" s="19"/>
      <c r="E482" s="19">
        <v>45</v>
      </c>
      <c r="F482" s="19"/>
      <c r="G482" s="19"/>
      <c r="H482" s="19"/>
      <c r="P482" s="9" t="s">
        <v>2467</v>
      </c>
      <c r="Q482" s="19"/>
      <c r="R482" s="19"/>
      <c r="S482" s="19"/>
      <c r="T482" s="19"/>
      <c r="U482" s="19"/>
      <c r="V482" s="19"/>
      <c r="W482" s="19"/>
      <c r="X482" s="19">
        <v>5.25</v>
      </c>
      <c r="Y482" s="19"/>
      <c r="Z482"/>
      <c r="AA482"/>
      <c r="AB482"/>
      <c r="AC482"/>
      <c r="AD482"/>
      <c r="AE482"/>
      <c r="AF482"/>
      <c r="AG482"/>
      <c r="AH482"/>
      <c r="AI482"/>
      <c r="AJ482" s="9" t="s">
        <v>2467</v>
      </c>
      <c r="AK482" s="19"/>
      <c r="AL482" s="19"/>
      <c r="AM482" s="19"/>
      <c r="AN482" s="19"/>
      <c r="AO482" s="19"/>
      <c r="AP482" s="19"/>
      <c r="AQ482" s="19"/>
      <c r="AR482" s="19"/>
      <c r="AS482" s="19">
        <v>5.25</v>
      </c>
      <c r="AT482" s="19"/>
      <c r="AU482" s="19"/>
      <c r="AV482" s="19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</row>
    <row r="483" spans="2:74" ht="14.25" x14ac:dyDescent="0.2">
      <c r="B483" s="9" t="s">
        <v>3014</v>
      </c>
      <c r="C483" s="19"/>
      <c r="D483" s="19"/>
      <c r="E483" s="19">
        <v>7.1231666749770275</v>
      </c>
      <c r="F483" s="19"/>
      <c r="G483" s="19"/>
      <c r="H483" s="19"/>
      <c r="P483" s="9" t="s">
        <v>2468</v>
      </c>
      <c r="Q483" s="19"/>
      <c r="R483" s="19">
        <v>85.552452503638449</v>
      </c>
      <c r="S483" s="19"/>
      <c r="T483" s="19"/>
      <c r="U483" s="19"/>
      <c r="V483" s="19"/>
      <c r="W483" s="19"/>
      <c r="X483" s="19"/>
      <c r="Y483" s="19"/>
      <c r="Z483"/>
      <c r="AA483"/>
      <c r="AB483"/>
      <c r="AC483"/>
      <c r="AD483"/>
      <c r="AE483"/>
      <c r="AF483"/>
      <c r="AG483"/>
      <c r="AH483"/>
      <c r="AI483"/>
      <c r="AJ483" s="9" t="s">
        <v>2468</v>
      </c>
      <c r="AK483" s="19"/>
      <c r="AL483" s="19"/>
      <c r="AM483" s="19">
        <v>85.552452503638449</v>
      </c>
      <c r="AN483" s="19"/>
      <c r="AO483" s="19"/>
      <c r="AP483" s="19"/>
      <c r="AQ483" s="19"/>
      <c r="AR483" s="19"/>
      <c r="AS483" s="19"/>
      <c r="AT483" s="19"/>
      <c r="AU483" s="19"/>
      <c r="AV483" s="19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</row>
    <row r="484" spans="2:74" ht="14.25" x14ac:dyDescent="0.2">
      <c r="B484" s="9" t="s">
        <v>3015</v>
      </c>
      <c r="C484" s="19"/>
      <c r="D484" s="19"/>
      <c r="E484" s="19">
        <v>5.3423750062327704</v>
      </c>
      <c r="F484" s="19"/>
      <c r="G484" s="19"/>
      <c r="H484" s="19"/>
      <c r="P484" s="9" t="s">
        <v>2469</v>
      </c>
      <c r="Q484" s="19">
        <v>2.2259895859303209</v>
      </c>
      <c r="R484" s="19"/>
      <c r="S484" s="19"/>
      <c r="T484" s="19"/>
      <c r="U484" s="19"/>
      <c r="V484" s="19"/>
      <c r="W484" s="19"/>
      <c r="X484" s="19"/>
      <c r="Y484" s="19"/>
      <c r="Z484"/>
      <c r="AA484"/>
      <c r="AB484"/>
      <c r="AC484"/>
      <c r="AD484"/>
      <c r="AE484"/>
      <c r="AF484"/>
      <c r="AG484"/>
      <c r="AH484"/>
      <c r="AI484"/>
      <c r="AJ484" s="9" t="s">
        <v>2469</v>
      </c>
      <c r="AK484" s="19"/>
      <c r="AL484" s="19"/>
      <c r="AM484" s="19"/>
      <c r="AN484" s="19"/>
      <c r="AO484" s="19"/>
      <c r="AP484" s="19"/>
      <c r="AQ484" s="19"/>
      <c r="AR484" s="19"/>
      <c r="AS484" s="19"/>
      <c r="AT484" s="19"/>
      <c r="AU484" s="19"/>
      <c r="AV484" s="19">
        <v>2.2259895859303209</v>
      </c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</row>
    <row r="485" spans="2:74" ht="14.25" x14ac:dyDescent="0.2">
      <c r="B485" s="9" t="s">
        <v>3016</v>
      </c>
      <c r="C485" s="19"/>
      <c r="D485" s="19"/>
      <c r="E485" s="19">
        <v>18</v>
      </c>
      <c r="F485" s="19"/>
      <c r="G485" s="19"/>
      <c r="H485" s="19"/>
      <c r="P485" s="9" t="s">
        <v>2470</v>
      </c>
      <c r="Q485" s="19"/>
      <c r="R485" s="19"/>
      <c r="S485" s="19">
        <v>150</v>
      </c>
      <c r="T485" s="19"/>
      <c r="U485" s="19"/>
      <c r="V485" s="19"/>
      <c r="W485" s="19"/>
      <c r="X485" s="19"/>
      <c r="Y485" s="19"/>
      <c r="Z485"/>
      <c r="AA485"/>
      <c r="AB485"/>
      <c r="AC485"/>
      <c r="AD485"/>
      <c r="AE485"/>
      <c r="AF485"/>
      <c r="AG485"/>
      <c r="AH485"/>
      <c r="AI485"/>
      <c r="AJ485" s="9" t="s">
        <v>2470</v>
      </c>
      <c r="AK485" s="19"/>
      <c r="AL485" s="19">
        <v>150</v>
      </c>
      <c r="AM485" s="19"/>
      <c r="AN485" s="19"/>
      <c r="AO485" s="19"/>
      <c r="AP485" s="19"/>
      <c r="AQ485" s="19"/>
      <c r="AR485" s="19"/>
      <c r="AS485" s="19"/>
      <c r="AT485" s="19"/>
      <c r="AU485" s="19"/>
      <c r="AV485" s="19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</row>
    <row r="486" spans="2:74" ht="14.25" x14ac:dyDescent="0.2">
      <c r="B486" s="9" t="s">
        <v>3017</v>
      </c>
      <c r="C486" s="19"/>
      <c r="D486" s="19">
        <v>4.8400244548604041</v>
      </c>
      <c r="E486" s="19"/>
      <c r="F486" s="19"/>
      <c r="G486" s="19"/>
      <c r="H486" s="19"/>
      <c r="P486" s="9" t="s">
        <v>2471</v>
      </c>
      <c r="Q486" s="19">
        <v>50</v>
      </c>
      <c r="R486" s="19"/>
      <c r="S486" s="19"/>
      <c r="T486" s="19"/>
      <c r="U486" s="19"/>
      <c r="V486" s="19"/>
      <c r="W486" s="19"/>
      <c r="X486" s="19"/>
      <c r="Y486" s="19"/>
      <c r="Z486"/>
      <c r="AA486"/>
      <c r="AB486"/>
      <c r="AC486"/>
      <c r="AD486"/>
      <c r="AE486"/>
      <c r="AF486"/>
      <c r="AG486"/>
      <c r="AH486"/>
      <c r="AI486"/>
      <c r="AJ486" s="9" t="s">
        <v>2471</v>
      </c>
      <c r="AK486" s="19"/>
      <c r="AL486" s="19">
        <v>50</v>
      </c>
      <c r="AM486" s="19"/>
      <c r="AN486" s="19"/>
      <c r="AO486" s="19"/>
      <c r="AP486" s="19"/>
      <c r="AQ486" s="19"/>
      <c r="AR486" s="19"/>
      <c r="AS486" s="19"/>
      <c r="AT486" s="19"/>
      <c r="AU486" s="19"/>
      <c r="AV486" s="19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</row>
    <row r="487" spans="2:74" ht="14.25" x14ac:dyDescent="0.2">
      <c r="B487" s="9" t="s">
        <v>3018</v>
      </c>
      <c r="C487" s="19"/>
      <c r="D487" s="19"/>
      <c r="E487" s="19"/>
      <c r="F487" s="19">
        <v>7.479325008725878</v>
      </c>
      <c r="G487" s="19"/>
      <c r="H487" s="19"/>
      <c r="P487" s="9" t="s">
        <v>2472</v>
      </c>
      <c r="Q487" s="19">
        <v>70</v>
      </c>
      <c r="R487" s="19"/>
      <c r="S487" s="19"/>
      <c r="T487" s="19"/>
      <c r="U487" s="19"/>
      <c r="V487" s="19"/>
      <c r="W487" s="19"/>
      <c r="X487" s="19"/>
      <c r="Y487" s="19"/>
      <c r="Z487"/>
      <c r="AA487"/>
      <c r="AB487"/>
      <c r="AC487"/>
      <c r="AD487"/>
      <c r="AE487"/>
      <c r="AF487"/>
      <c r="AG487"/>
      <c r="AH487"/>
      <c r="AI487"/>
      <c r="AJ487" s="9" t="s">
        <v>2472</v>
      </c>
      <c r="AK487" s="19"/>
      <c r="AL487" s="19">
        <v>70</v>
      </c>
      <c r="AM487" s="19"/>
      <c r="AN487" s="19"/>
      <c r="AO487" s="19"/>
      <c r="AP487" s="19"/>
      <c r="AQ487" s="19"/>
      <c r="AR487" s="19"/>
      <c r="AS487" s="19"/>
      <c r="AT487" s="19"/>
      <c r="AU487" s="19"/>
      <c r="AV487" s="19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</row>
    <row r="488" spans="2:74" ht="14.25" x14ac:dyDescent="0.2">
      <c r="B488" s="9" t="s">
        <v>3019</v>
      </c>
      <c r="C488" s="19"/>
      <c r="D488" s="19">
        <v>3.739662504362939</v>
      </c>
      <c r="E488" s="19"/>
      <c r="F488" s="19"/>
      <c r="G488" s="19"/>
      <c r="H488" s="19"/>
      <c r="P488" s="9" t="s">
        <v>2473</v>
      </c>
      <c r="Q488" s="19"/>
      <c r="R488" s="19">
        <v>44.921080753917593</v>
      </c>
      <c r="S488" s="19"/>
      <c r="T488" s="19"/>
      <c r="U488" s="19"/>
      <c r="V488" s="19"/>
      <c r="W488" s="19"/>
      <c r="X488" s="19"/>
      <c r="Y488" s="19"/>
      <c r="Z488"/>
      <c r="AA488"/>
      <c r="AB488"/>
      <c r="AC488"/>
      <c r="AD488"/>
      <c r="AE488"/>
      <c r="AF488"/>
      <c r="AG488"/>
      <c r="AH488"/>
      <c r="AI488"/>
      <c r="AJ488" s="9" t="s">
        <v>2473</v>
      </c>
      <c r="AK488" s="19"/>
      <c r="AL488" s="19"/>
      <c r="AM488" s="19"/>
      <c r="AN488" s="19">
        <v>44.921080753917593</v>
      </c>
      <c r="AO488" s="19"/>
      <c r="AP488" s="19"/>
      <c r="AQ488" s="19"/>
      <c r="AR488" s="19"/>
      <c r="AS488" s="19"/>
      <c r="AT488" s="19"/>
      <c r="AU488" s="19"/>
      <c r="AV488" s="19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</row>
    <row r="489" spans="2:74" ht="14.25" x14ac:dyDescent="0.2">
      <c r="B489" s="9" t="s">
        <v>3020</v>
      </c>
      <c r="C489" s="19"/>
      <c r="D489" s="19"/>
      <c r="E489" s="19">
        <v>42</v>
      </c>
      <c r="F489" s="19"/>
      <c r="G489" s="19"/>
      <c r="H489" s="19"/>
      <c r="P489" s="9" t="s">
        <v>2474</v>
      </c>
      <c r="Q489" s="19"/>
      <c r="R489" s="19"/>
      <c r="S489" s="19"/>
      <c r="T489" s="19"/>
      <c r="U489" s="19"/>
      <c r="V489" s="19"/>
      <c r="W489" s="19"/>
      <c r="X489" s="19">
        <v>20</v>
      </c>
      <c r="Y489" s="19"/>
      <c r="Z489"/>
      <c r="AA489"/>
      <c r="AB489"/>
      <c r="AC489"/>
      <c r="AD489"/>
      <c r="AE489"/>
      <c r="AF489"/>
      <c r="AG489"/>
      <c r="AH489"/>
      <c r="AI489"/>
      <c r="AJ489" s="9" t="s">
        <v>2474</v>
      </c>
      <c r="AK489" s="19"/>
      <c r="AL489" s="19"/>
      <c r="AM489" s="19"/>
      <c r="AN489" s="19"/>
      <c r="AO489" s="19"/>
      <c r="AP489" s="19"/>
      <c r="AQ489" s="19"/>
      <c r="AR489" s="19"/>
      <c r="AS489" s="19"/>
      <c r="AT489" s="19"/>
      <c r="AU489" s="19"/>
      <c r="AV489" s="19">
        <v>20</v>
      </c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</row>
    <row r="490" spans="2:74" ht="14.25" x14ac:dyDescent="0.2">
      <c r="B490" s="9" t="s">
        <v>3021</v>
      </c>
      <c r="C490" s="19"/>
      <c r="D490" s="19">
        <v>28</v>
      </c>
      <c r="E490" s="19"/>
      <c r="F490" s="19"/>
      <c r="G490" s="19"/>
      <c r="H490" s="19"/>
      <c r="P490" s="9" t="s">
        <v>2475</v>
      </c>
      <c r="Q490" s="19">
        <v>12</v>
      </c>
      <c r="R490" s="19"/>
      <c r="S490" s="19"/>
      <c r="T490" s="19"/>
      <c r="U490" s="19"/>
      <c r="V490" s="19"/>
      <c r="W490" s="19"/>
      <c r="X490" s="19"/>
      <c r="Y490" s="19"/>
      <c r="Z490"/>
      <c r="AA490"/>
      <c r="AB490"/>
      <c r="AC490"/>
      <c r="AD490"/>
      <c r="AE490"/>
      <c r="AF490"/>
      <c r="AG490"/>
      <c r="AH490"/>
      <c r="AI490"/>
      <c r="AJ490" s="9" t="s">
        <v>2475</v>
      </c>
      <c r="AK490" s="19"/>
      <c r="AL490" s="19"/>
      <c r="AM490" s="19"/>
      <c r="AN490" s="19"/>
      <c r="AO490" s="19"/>
      <c r="AP490" s="19">
        <v>12</v>
      </c>
      <c r="AQ490" s="19"/>
      <c r="AR490" s="19"/>
      <c r="AS490" s="19"/>
      <c r="AT490" s="19"/>
      <c r="AU490" s="19"/>
      <c r="AV490" s="19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</row>
    <row r="491" spans="2:74" ht="14.25" x14ac:dyDescent="0.2">
      <c r="B491" s="9" t="s">
        <v>3022</v>
      </c>
      <c r="C491" s="19"/>
      <c r="D491" s="19"/>
      <c r="E491" s="19">
        <v>6</v>
      </c>
      <c r="F491" s="19"/>
      <c r="G491" s="19"/>
      <c r="H491" s="19"/>
      <c r="P491" s="9" t="s">
        <v>2477</v>
      </c>
      <c r="Q491" s="19">
        <v>30</v>
      </c>
      <c r="R491" s="19"/>
      <c r="S491" s="19"/>
      <c r="T491" s="19"/>
      <c r="U491" s="19"/>
      <c r="V491" s="19"/>
      <c r="W491" s="19"/>
      <c r="X491" s="19"/>
      <c r="Y491" s="19"/>
      <c r="Z491"/>
      <c r="AA491"/>
      <c r="AB491"/>
      <c r="AC491"/>
      <c r="AD491"/>
      <c r="AE491"/>
      <c r="AF491"/>
      <c r="AG491"/>
      <c r="AH491"/>
      <c r="AI491"/>
      <c r="AJ491" s="9" t="s">
        <v>2477</v>
      </c>
      <c r="AK491" s="19"/>
      <c r="AL491" s="19">
        <v>30</v>
      </c>
      <c r="AM491" s="19"/>
      <c r="AN491" s="19"/>
      <c r="AO491" s="19"/>
      <c r="AP491" s="19"/>
      <c r="AQ491" s="19"/>
      <c r="AR491" s="19"/>
      <c r="AS491" s="19"/>
      <c r="AT491" s="19"/>
      <c r="AU491" s="19"/>
      <c r="AV491" s="19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</row>
    <row r="492" spans="2:74" ht="14.25" x14ac:dyDescent="0.2">
      <c r="B492" s="9" t="s">
        <v>3023</v>
      </c>
      <c r="C492" s="19"/>
      <c r="D492" s="19"/>
      <c r="E492" s="19"/>
      <c r="F492" s="19">
        <v>43.867345148271632</v>
      </c>
      <c r="G492" s="19"/>
      <c r="H492" s="19"/>
      <c r="P492" s="9" t="s">
        <v>2478</v>
      </c>
      <c r="Q492" s="19"/>
      <c r="R492" s="19"/>
      <c r="S492" s="19"/>
      <c r="T492" s="19"/>
      <c r="U492" s="19"/>
      <c r="V492" s="19"/>
      <c r="W492" s="19">
        <v>24</v>
      </c>
      <c r="X492" s="19"/>
      <c r="Y492" s="19"/>
      <c r="Z492"/>
      <c r="AA492"/>
      <c r="AB492"/>
      <c r="AC492"/>
      <c r="AD492"/>
      <c r="AE492"/>
      <c r="AF492"/>
      <c r="AG492"/>
      <c r="AH492"/>
      <c r="AI492"/>
      <c r="AJ492" s="9" t="s">
        <v>2478</v>
      </c>
      <c r="AK492" s="19"/>
      <c r="AL492" s="19"/>
      <c r="AM492" s="19"/>
      <c r="AN492" s="19"/>
      <c r="AO492" s="19"/>
      <c r="AP492" s="19"/>
      <c r="AQ492" s="19"/>
      <c r="AR492" s="19">
        <v>24</v>
      </c>
      <c r="AS492" s="19"/>
      <c r="AT492" s="19"/>
      <c r="AU492" s="19"/>
      <c r="AV492" s="19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</row>
    <row r="493" spans="2:74" ht="14.25" x14ac:dyDescent="0.2">
      <c r="B493" s="9" t="s">
        <v>3024</v>
      </c>
      <c r="C493" s="19"/>
      <c r="D493" s="19"/>
      <c r="E493" s="19"/>
      <c r="F493" s="19"/>
      <c r="G493" s="19"/>
      <c r="H493" s="19">
        <v>17.807916687442567</v>
      </c>
      <c r="P493" s="9" t="s">
        <v>2479</v>
      </c>
      <c r="Q493" s="19"/>
      <c r="R493" s="19"/>
      <c r="S493" s="19"/>
      <c r="T493" s="19"/>
      <c r="U493" s="19"/>
      <c r="V493" s="19"/>
      <c r="W493" s="19">
        <v>92</v>
      </c>
      <c r="X493" s="19"/>
      <c r="Y493" s="19"/>
      <c r="Z493"/>
      <c r="AA493"/>
      <c r="AB493"/>
      <c r="AC493"/>
      <c r="AD493"/>
      <c r="AE493"/>
      <c r="AF493"/>
      <c r="AG493"/>
      <c r="AH493"/>
      <c r="AI493"/>
      <c r="AJ493" s="9" t="s">
        <v>2479</v>
      </c>
      <c r="AK493" s="19"/>
      <c r="AL493" s="19">
        <v>92</v>
      </c>
      <c r="AM493" s="19"/>
      <c r="AN493" s="19"/>
      <c r="AO493" s="19"/>
      <c r="AP493" s="19"/>
      <c r="AQ493" s="19"/>
      <c r="AR493" s="19"/>
      <c r="AS493" s="19"/>
      <c r="AT493" s="19"/>
      <c r="AU493" s="19"/>
      <c r="AV493" s="19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</row>
    <row r="494" spans="2:74" ht="14.25" x14ac:dyDescent="0.2">
      <c r="B494" s="9" t="s">
        <v>3025</v>
      </c>
      <c r="C494" s="19"/>
      <c r="D494" s="19"/>
      <c r="E494" s="19"/>
      <c r="F494" s="19"/>
      <c r="G494" s="19">
        <v>10.684750012465541</v>
      </c>
      <c r="H494" s="19"/>
      <c r="P494" s="9" t="s">
        <v>2480</v>
      </c>
      <c r="Q494" s="19">
        <v>52</v>
      </c>
      <c r="R494" s="19"/>
      <c r="S494" s="19"/>
      <c r="T494" s="19"/>
      <c r="U494" s="19"/>
      <c r="V494" s="19"/>
      <c r="W494" s="19"/>
      <c r="X494" s="19"/>
      <c r="Y494" s="19"/>
      <c r="Z494"/>
      <c r="AA494"/>
      <c r="AB494"/>
      <c r="AC494"/>
      <c r="AD494"/>
      <c r="AE494"/>
      <c r="AF494"/>
      <c r="AG494"/>
      <c r="AH494"/>
      <c r="AI494"/>
      <c r="AJ494" s="9" t="s">
        <v>2480</v>
      </c>
      <c r="AK494" s="19"/>
      <c r="AL494" s="19">
        <v>52</v>
      </c>
      <c r="AM494" s="19"/>
      <c r="AN494" s="19"/>
      <c r="AO494" s="19"/>
      <c r="AP494" s="19"/>
      <c r="AQ494" s="19"/>
      <c r="AR494" s="19"/>
      <c r="AS494" s="19"/>
      <c r="AT494" s="19"/>
      <c r="AU494" s="19"/>
      <c r="AV494" s="19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</row>
    <row r="495" spans="2:74" ht="14.25" x14ac:dyDescent="0.2">
      <c r="B495" s="9" t="s">
        <v>3026</v>
      </c>
      <c r="C495" s="19"/>
      <c r="D495" s="19"/>
      <c r="E495" s="19">
        <v>60</v>
      </c>
      <c r="F495" s="19"/>
      <c r="G495" s="19"/>
      <c r="H495" s="19"/>
      <c r="P495" s="9" t="s">
        <v>2481</v>
      </c>
      <c r="Q495" s="19"/>
      <c r="R495" s="19"/>
      <c r="S495" s="19">
        <v>169</v>
      </c>
      <c r="T495" s="19"/>
      <c r="U495" s="19"/>
      <c r="V495" s="19"/>
      <c r="W495" s="19"/>
      <c r="X495" s="19"/>
      <c r="Y495" s="19"/>
      <c r="Z495"/>
      <c r="AA495"/>
      <c r="AB495"/>
      <c r="AC495"/>
      <c r="AD495"/>
      <c r="AE495"/>
      <c r="AF495"/>
      <c r="AG495"/>
      <c r="AH495"/>
      <c r="AI495"/>
      <c r="AJ495" s="9" t="s">
        <v>2481</v>
      </c>
      <c r="AK495" s="19"/>
      <c r="AL495" s="19">
        <v>169</v>
      </c>
      <c r="AM495" s="19"/>
      <c r="AN495" s="19"/>
      <c r="AO495" s="19"/>
      <c r="AP495" s="19"/>
      <c r="AQ495" s="19"/>
      <c r="AR495" s="19"/>
      <c r="AS495" s="19"/>
      <c r="AT495" s="19"/>
      <c r="AU495" s="19"/>
      <c r="AV495" s="19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</row>
    <row r="496" spans="2:74" ht="14.25" x14ac:dyDescent="0.2">
      <c r="B496" s="9" t="s">
        <v>3027</v>
      </c>
      <c r="C496" s="19"/>
      <c r="D496" s="19"/>
      <c r="E496" s="19"/>
      <c r="F496" s="19">
        <v>8.4765683432226631</v>
      </c>
      <c r="G496" s="19"/>
      <c r="H496" s="19"/>
      <c r="P496" s="9" t="s">
        <v>2482</v>
      </c>
      <c r="Q496" s="19"/>
      <c r="R496" s="19"/>
      <c r="S496" s="19"/>
      <c r="T496" s="19">
        <v>110</v>
      </c>
      <c r="U496" s="19"/>
      <c r="V496" s="19"/>
      <c r="W496" s="19"/>
      <c r="X496" s="19"/>
      <c r="Y496" s="19"/>
      <c r="Z496"/>
      <c r="AA496"/>
      <c r="AB496"/>
      <c r="AC496"/>
      <c r="AD496"/>
      <c r="AE496"/>
      <c r="AF496"/>
      <c r="AG496"/>
      <c r="AH496"/>
      <c r="AI496"/>
      <c r="AJ496" s="9" t="s">
        <v>2482</v>
      </c>
      <c r="AK496" s="19"/>
      <c r="AL496" s="19"/>
      <c r="AM496" s="19"/>
      <c r="AN496" s="19"/>
      <c r="AO496" s="19">
        <v>110</v>
      </c>
      <c r="AP496" s="19"/>
      <c r="AQ496" s="19"/>
      <c r="AR496" s="19"/>
      <c r="AS496" s="19"/>
      <c r="AT496" s="19"/>
      <c r="AU496" s="19"/>
      <c r="AV496" s="19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</row>
    <row r="497" spans="2:74" ht="14.25" x14ac:dyDescent="0.2">
      <c r="B497" s="9" t="s">
        <v>3028</v>
      </c>
      <c r="C497" s="19"/>
      <c r="D497" s="19"/>
      <c r="E497" s="19"/>
      <c r="F497" s="19">
        <v>8.6999999999999993</v>
      </c>
      <c r="G497" s="19"/>
      <c r="H497" s="19"/>
      <c r="P497" s="9" t="s">
        <v>2483</v>
      </c>
      <c r="Q497" s="19"/>
      <c r="R497" s="19">
        <v>131.67552225194402</v>
      </c>
      <c r="S497" s="19"/>
      <c r="T497" s="19"/>
      <c r="U497" s="19"/>
      <c r="V497" s="19"/>
      <c r="W497" s="19"/>
      <c r="X497" s="19"/>
      <c r="Y497" s="19"/>
      <c r="Z497"/>
      <c r="AA497"/>
      <c r="AB497"/>
      <c r="AC497"/>
      <c r="AD497"/>
      <c r="AE497"/>
      <c r="AF497"/>
      <c r="AG497"/>
      <c r="AH497"/>
      <c r="AI497"/>
      <c r="AJ497" s="9" t="s">
        <v>2483</v>
      </c>
      <c r="AK497" s="19"/>
      <c r="AL497" s="19"/>
      <c r="AM497" s="19"/>
      <c r="AN497" s="19"/>
      <c r="AO497" s="19"/>
      <c r="AP497" s="19"/>
      <c r="AQ497" s="19"/>
      <c r="AR497" s="19">
        <v>131.67552225194402</v>
      </c>
      <c r="AS497" s="19"/>
      <c r="AT497" s="19"/>
      <c r="AU497" s="19"/>
      <c r="AV497" s="19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</row>
    <row r="498" spans="2:74" ht="14.25" x14ac:dyDescent="0.2">
      <c r="B498" s="9" t="s">
        <v>3029</v>
      </c>
      <c r="C498" s="19"/>
      <c r="D498" s="19"/>
      <c r="E498" s="19"/>
      <c r="F498" s="19">
        <v>3.5615833374885137</v>
      </c>
      <c r="G498" s="19"/>
      <c r="H498" s="19"/>
      <c r="P498" s="9" t="s">
        <v>2484</v>
      </c>
      <c r="Q498" s="19"/>
      <c r="R498" s="19"/>
      <c r="S498" s="19"/>
      <c r="T498" s="19"/>
      <c r="U498" s="19">
        <v>92.994518051969763</v>
      </c>
      <c r="V498" s="19"/>
      <c r="W498" s="19"/>
      <c r="X498" s="19"/>
      <c r="Y498" s="19"/>
      <c r="Z498"/>
      <c r="AA498"/>
      <c r="AB498"/>
      <c r="AC498"/>
      <c r="AD498"/>
      <c r="AE498"/>
      <c r="AF498"/>
      <c r="AG498"/>
      <c r="AH498"/>
      <c r="AI498"/>
      <c r="AJ498" s="9" t="s">
        <v>2484</v>
      </c>
      <c r="AK498" s="19"/>
      <c r="AL498" s="19"/>
      <c r="AM498" s="19"/>
      <c r="AN498" s="19">
        <v>92.994518051969763</v>
      </c>
      <c r="AO498" s="19"/>
      <c r="AP498" s="19"/>
      <c r="AQ498" s="19"/>
      <c r="AR498" s="19"/>
      <c r="AS498" s="19"/>
      <c r="AT498" s="19"/>
      <c r="AU498" s="19"/>
      <c r="AV498" s="19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</row>
    <row r="499" spans="2:74" ht="14.25" x14ac:dyDescent="0.2">
      <c r="B499" s="9" t="s">
        <v>3030</v>
      </c>
      <c r="C499" s="19"/>
      <c r="D499" s="19"/>
      <c r="E499" s="19">
        <v>3.2054250037396623</v>
      </c>
      <c r="F499" s="19"/>
      <c r="G499" s="19"/>
      <c r="H499" s="19"/>
      <c r="P499" s="9" t="s">
        <v>2485</v>
      </c>
      <c r="Q499" s="19">
        <v>50</v>
      </c>
      <c r="R499" s="19"/>
      <c r="S499" s="19"/>
      <c r="T499" s="19"/>
      <c r="U499" s="19"/>
      <c r="V499" s="19"/>
      <c r="W499" s="19"/>
      <c r="X499" s="19"/>
      <c r="Y499" s="19"/>
      <c r="Z499"/>
      <c r="AA499"/>
      <c r="AB499"/>
      <c r="AC499"/>
      <c r="AD499"/>
      <c r="AE499"/>
      <c r="AF499"/>
      <c r="AG499"/>
      <c r="AH499"/>
      <c r="AI499"/>
      <c r="AJ499" s="9" t="s">
        <v>2485</v>
      </c>
      <c r="AK499" s="19"/>
      <c r="AL499" s="19">
        <v>50</v>
      </c>
      <c r="AM499" s="19"/>
      <c r="AN499" s="19"/>
      <c r="AO499" s="19"/>
      <c r="AP499" s="19"/>
      <c r="AQ499" s="19"/>
      <c r="AR499" s="19"/>
      <c r="AS499" s="19"/>
      <c r="AT499" s="19"/>
      <c r="AU499" s="19"/>
      <c r="AV499" s="1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</row>
    <row r="500" spans="2:74" ht="14.25" x14ac:dyDescent="0.2">
      <c r="B500" s="9" t="s">
        <v>3031</v>
      </c>
      <c r="C500" s="19"/>
      <c r="D500" s="19"/>
      <c r="E500" s="19">
        <v>4.4875950052355273</v>
      </c>
      <c r="F500" s="19"/>
      <c r="G500" s="19"/>
      <c r="H500" s="19"/>
      <c r="P500" s="9" t="s">
        <v>2486</v>
      </c>
      <c r="Q500" s="19">
        <v>65</v>
      </c>
      <c r="R500" s="19"/>
      <c r="S500" s="19"/>
      <c r="T500" s="19"/>
      <c r="U500" s="19"/>
      <c r="V500" s="19"/>
      <c r="W500" s="19"/>
      <c r="X500" s="19"/>
      <c r="Y500" s="19"/>
      <c r="Z500"/>
      <c r="AA500"/>
      <c r="AB500"/>
      <c r="AC500"/>
      <c r="AD500"/>
      <c r="AE500"/>
      <c r="AF500"/>
      <c r="AG500"/>
      <c r="AH500"/>
      <c r="AI500"/>
      <c r="AJ500" s="9" t="s">
        <v>2486</v>
      </c>
      <c r="AK500" s="19"/>
      <c r="AL500" s="19">
        <v>65</v>
      </c>
      <c r="AM500" s="19"/>
      <c r="AN500" s="19"/>
      <c r="AO500" s="19"/>
      <c r="AP500" s="19"/>
      <c r="AQ500" s="19"/>
      <c r="AR500" s="19"/>
      <c r="AS500" s="19"/>
      <c r="AT500" s="19"/>
      <c r="AU500" s="19"/>
      <c r="AV500" s="19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</row>
    <row r="501" spans="2:74" ht="14.25" x14ac:dyDescent="0.2">
      <c r="B501" s="9" t="s">
        <v>3032</v>
      </c>
      <c r="C501" s="19"/>
      <c r="D501" s="19"/>
      <c r="E501" s="19">
        <v>12.465541681209798</v>
      </c>
      <c r="F501" s="19"/>
      <c r="G501" s="19"/>
      <c r="H501" s="19"/>
      <c r="P501" s="9" t="s">
        <v>2487</v>
      </c>
      <c r="Q501" s="19">
        <v>45.234630059395037</v>
      </c>
      <c r="R501" s="19"/>
      <c r="S501" s="19"/>
      <c r="T501" s="19"/>
      <c r="U501" s="19"/>
      <c r="V501" s="19"/>
      <c r="W501" s="19"/>
      <c r="X501" s="19"/>
      <c r="Y501" s="19"/>
      <c r="Z501"/>
      <c r="AA501"/>
      <c r="AB501"/>
      <c r="AC501"/>
      <c r="AD501"/>
      <c r="AE501"/>
      <c r="AF501"/>
      <c r="AG501"/>
      <c r="AH501"/>
      <c r="AI501"/>
      <c r="AJ501" s="9" t="s">
        <v>2487</v>
      </c>
      <c r="AK501" s="19"/>
      <c r="AL501" s="19"/>
      <c r="AM501" s="19">
        <v>45.234630059395037</v>
      </c>
      <c r="AN501" s="19"/>
      <c r="AO501" s="19"/>
      <c r="AP501" s="19"/>
      <c r="AQ501" s="19"/>
      <c r="AR501" s="19"/>
      <c r="AS501" s="19"/>
      <c r="AT501" s="19"/>
      <c r="AU501" s="19"/>
      <c r="AV501" s="19"/>
      <c r="AW501"/>
      <c r="AX501"/>
      <c r="AY501"/>
      <c r="AZ501"/>
      <c r="BA501"/>
      <c r="BB501"/>
      <c r="BC501"/>
      <c r="BD501"/>
      <c r="BE501"/>
      <c r="BF501"/>
      <c r="BG501"/>
      <c r="BH501"/>
      <c r="BI501"/>
      <c r="BJ501"/>
      <c r="BK501"/>
      <c r="BL501"/>
      <c r="BM501"/>
      <c r="BN501"/>
      <c r="BO501"/>
      <c r="BP501"/>
      <c r="BQ501"/>
      <c r="BR501"/>
      <c r="BS501"/>
      <c r="BT501"/>
      <c r="BU501"/>
      <c r="BV501"/>
    </row>
    <row r="502" spans="2:74" ht="14.25" x14ac:dyDescent="0.2">
      <c r="B502" s="9" t="s">
        <v>3033</v>
      </c>
      <c r="C502" s="19"/>
      <c r="D502" s="19"/>
      <c r="E502" s="19"/>
      <c r="F502" s="19"/>
      <c r="G502" s="19">
        <v>2.4</v>
      </c>
      <c r="H502" s="19"/>
      <c r="P502" s="9" t="s">
        <v>2488</v>
      </c>
      <c r="Q502" s="19">
        <v>55</v>
      </c>
      <c r="R502" s="19"/>
      <c r="S502" s="19"/>
      <c r="T502" s="19"/>
      <c r="U502" s="19"/>
      <c r="V502" s="19"/>
      <c r="W502" s="19"/>
      <c r="X502" s="19"/>
      <c r="Y502" s="19"/>
      <c r="Z502"/>
      <c r="AA502"/>
      <c r="AB502"/>
      <c r="AC502"/>
      <c r="AD502"/>
      <c r="AE502"/>
      <c r="AF502"/>
      <c r="AG502"/>
      <c r="AH502"/>
      <c r="AI502"/>
      <c r="AJ502" s="9" t="s">
        <v>2488</v>
      </c>
      <c r="AK502" s="19"/>
      <c r="AL502" s="19">
        <v>55</v>
      </c>
      <c r="AM502" s="19"/>
      <c r="AN502" s="19"/>
      <c r="AO502" s="19"/>
      <c r="AP502" s="19"/>
      <c r="AQ502" s="19"/>
      <c r="AR502" s="19"/>
      <c r="AS502" s="19"/>
      <c r="AT502" s="19"/>
      <c r="AU502" s="19"/>
      <c r="AV502" s="19"/>
      <c r="AW502"/>
      <c r="AX502"/>
      <c r="AY502"/>
      <c r="AZ502"/>
      <c r="BA502"/>
      <c r="BB502"/>
      <c r="BC502"/>
      <c r="BD502"/>
      <c r="BE502"/>
      <c r="BF502"/>
      <c r="BG502"/>
      <c r="BH502"/>
      <c r="BI502"/>
      <c r="BJ502"/>
      <c r="BK502"/>
      <c r="BL502"/>
      <c r="BM502"/>
      <c r="BN502"/>
      <c r="BO502"/>
      <c r="BP502"/>
      <c r="BQ502"/>
      <c r="BR502"/>
      <c r="BS502"/>
      <c r="BT502"/>
      <c r="BU502"/>
      <c r="BV502"/>
    </row>
    <row r="503" spans="2:74" ht="14.25" x14ac:dyDescent="0.2">
      <c r="B503" s="9" t="s">
        <v>3034</v>
      </c>
      <c r="C503" s="19"/>
      <c r="D503" s="19"/>
      <c r="E503" s="19">
        <v>55</v>
      </c>
      <c r="F503" s="19"/>
      <c r="G503" s="19"/>
      <c r="H503" s="19"/>
      <c r="P503" s="9" t="s">
        <v>2489</v>
      </c>
      <c r="Q503" s="19"/>
      <c r="R503" s="19"/>
      <c r="S503" s="19"/>
      <c r="T503" s="19"/>
      <c r="U503" s="19">
        <v>20</v>
      </c>
      <c r="V503" s="19"/>
      <c r="W503" s="19"/>
      <c r="X503" s="19"/>
      <c r="Y503" s="19"/>
      <c r="Z503"/>
      <c r="AA503"/>
      <c r="AB503"/>
      <c r="AC503"/>
      <c r="AD503"/>
      <c r="AE503"/>
      <c r="AF503"/>
      <c r="AG503"/>
      <c r="AH503"/>
      <c r="AI503"/>
      <c r="AJ503" s="9" t="s">
        <v>2489</v>
      </c>
      <c r="AK503" s="19"/>
      <c r="AL503" s="19"/>
      <c r="AM503" s="19"/>
      <c r="AN503" s="19"/>
      <c r="AO503" s="19"/>
      <c r="AP503" s="19"/>
      <c r="AQ503" s="19"/>
      <c r="AR503" s="19"/>
      <c r="AS503" s="19"/>
      <c r="AT503" s="19"/>
      <c r="AU503" s="19"/>
      <c r="AV503" s="19">
        <v>20</v>
      </c>
      <c r="AW503"/>
      <c r="AX503"/>
      <c r="AY503"/>
      <c r="AZ503"/>
      <c r="BA503"/>
      <c r="BB503"/>
      <c r="BC503"/>
      <c r="BD503"/>
      <c r="BE503"/>
      <c r="BF503"/>
      <c r="BG503"/>
      <c r="BH503"/>
      <c r="BI503"/>
      <c r="BJ503"/>
      <c r="BK503"/>
      <c r="BL503"/>
      <c r="BM503"/>
      <c r="BN503"/>
      <c r="BO503"/>
      <c r="BP503"/>
      <c r="BQ503"/>
      <c r="BR503"/>
      <c r="BS503"/>
      <c r="BT503"/>
      <c r="BU503"/>
      <c r="BV503"/>
    </row>
    <row r="504" spans="2:74" ht="14.25" x14ac:dyDescent="0.2">
      <c r="B504" s="9" t="s">
        <v>3035</v>
      </c>
      <c r="C504" s="19"/>
      <c r="D504" s="19">
        <v>12</v>
      </c>
      <c r="E504" s="19"/>
      <c r="F504" s="19"/>
      <c r="G504" s="19"/>
      <c r="H504" s="19"/>
      <c r="P504" s="9" t="s">
        <v>2490</v>
      </c>
      <c r="Q504" s="19"/>
      <c r="R504" s="19"/>
      <c r="S504" s="19"/>
      <c r="T504" s="19"/>
      <c r="U504" s="19"/>
      <c r="V504" s="19"/>
      <c r="W504" s="19"/>
      <c r="X504" s="19"/>
      <c r="Y504" s="19">
        <v>6</v>
      </c>
      <c r="Z504"/>
      <c r="AA504"/>
      <c r="AB504"/>
      <c r="AC504"/>
      <c r="AD504"/>
      <c r="AE504"/>
      <c r="AF504"/>
      <c r="AG504"/>
      <c r="AH504"/>
      <c r="AI504"/>
      <c r="AJ504" s="9" t="s">
        <v>2490</v>
      </c>
      <c r="AK504" s="19"/>
      <c r="AL504" s="19"/>
      <c r="AM504" s="19"/>
      <c r="AN504" s="19"/>
      <c r="AO504" s="19"/>
      <c r="AP504" s="19"/>
      <c r="AQ504" s="19"/>
      <c r="AR504" s="19"/>
      <c r="AS504" s="19"/>
      <c r="AT504" s="19"/>
      <c r="AU504" s="19"/>
      <c r="AV504" s="19">
        <v>6</v>
      </c>
      <c r="AW504"/>
      <c r="AX504"/>
      <c r="AY504"/>
      <c r="AZ504"/>
      <c r="BA504"/>
      <c r="BB504"/>
      <c r="BC504"/>
      <c r="BD504"/>
      <c r="BE504"/>
      <c r="BF504"/>
      <c r="BG504"/>
      <c r="BH504"/>
      <c r="BI504"/>
      <c r="BJ504"/>
      <c r="BK504"/>
      <c r="BL504"/>
      <c r="BM504"/>
      <c r="BN504"/>
      <c r="BO504"/>
      <c r="BP504"/>
      <c r="BQ504"/>
      <c r="BR504"/>
      <c r="BS504"/>
      <c r="BT504"/>
      <c r="BU504"/>
      <c r="BV504"/>
    </row>
    <row r="505" spans="2:74" ht="14.25" x14ac:dyDescent="0.2">
      <c r="B505" s="9" t="s">
        <v>3036</v>
      </c>
      <c r="C505" s="19"/>
      <c r="D505" s="19"/>
      <c r="E505" s="19"/>
      <c r="F505" s="19">
        <v>55.262375596134937</v>
      </c>
      <c r="G505" s="19"/>
      <c r="H505" s="19"/>
      <c r="P505" s="9" t="s">
        <v>2491</v>
      </c>
      <c r="Q505" s="19"/>
      <c r="R505" s="19"/>
      <c r="S505" s="19">
        <v>299.47387169278397</v>
      </c>
      <c r="T505" s="19"/>
      <c r="U505" s="19"/>
      <c r="V505" s="19"/>
      <c r="W505" s="19"/>
      <c r="X505" s="19"/>
      <c r="Y505" s="19"/>
      <c r="Z505"/>
      <c r="AA505"/>
      <c r="AB505"/>
      <c r="AC505"/>
      <c r="AD505"/>
      <c r="AE505"/>
      <c r="AF505"/>
      <c r="AG505"/>
      <c r="AH505"/>
      <c r="AI505"/>
      <c r="AJ505" s="9" t="s">
        <v>2491</v>
      </c>
      <c r="AK505" s="19"/>
      <c r="AL505" s="19"/>
      <c r="AM505" s="19"/>
      <c r="AN505" s="19">
        <v>299.47387169278397</v>
      </c>
      <c r="AO505" s="19"/>
      <c r="AP505" s="19"/>
      <c r="AQ505" s="19"/>
      <c r="AR505" s="19"/>
      <c r="AS505" s="19"/>
      <c r="AT505" s="19"/>
      <c r="AU505" s="19"/>
      <c r="AV505" s="19"/>
      <c r="AW505"/>
      <c r="AX505"/>
      <c r="AY505"/>
      <c r="AZ505"/>
      <c r="BA505"/>
      <c r="BB505"/>
      <c r="BC505"/>
      <c r="BD505"/>
      <c r="BE505"/>
      <c r="BF505"/>
      <c r="BG505"/>
      <c r="BH505"/>
      <c r="BI505"/>
      <c r="BJ505"/>
      <c r="BK505"/>
      <c r="BL505"/>
      <c r="BM505"/>
      <c r="BN505"/>
      <c r="BO505"/>
      <c r="BP505"/>
      <c r="BQ505"/>
      <c r="BR505"/>
      <c r="BS505"/>
      <c r="BT505"/>
      <c r="BU505"/>
      <c r="BV505"/>
    </row>
    <row r="506" spans="2:74" ht="14.25" x14ac:dyDescent="0.2">
      <c r="B506" s="9" t="s">
        <v>3037</v>
      </c>
      <c r="C506" s="19"/>
      <c r="D506" s="19">
        <v>21.369500024931082</v>
      </c>
      <c r="E506" s="19"/>
      <c r="F506" s="19"/>
      <c r="G506" s="19"/>
      <c r="H506" s="19"/>
      <c r="P506" s="9" t="s">
        <v>2492</v>
      </c>
      <c r="Q506" s="19"/>
      <c r="R506" s="19">
        <v>44.391484854502991</v>
      </c>
      <c r="S506" s="19"/>
      <c r="T506" s="19"/>
      <c r="U506" s="19"/>
      <c r="V506" s="19"/>
      <c r="W506" s="19"/>
      <c r="X506" s="19"/>
      <c r="Y506" s="19"/>
      <c r="Z506"/>
      <c r="AA506"/>
      <c r="AB506"/>
      <c r="AC506"/>
      <c r="AD506"/>
      <c r="AE506"/>
      <c r="AF506"/>
      <c r="AG506"/>
      <c r="AH506"/>
      <c r="AI506"/>
      <c r="AJ506" s="9" t="s">
        <v>2492</v>
      </c>
      <c r="AK506" s="19"/>
      <c r="AL506" s="19"/>
      <c r="AM506" s="19"/>
      <c r="AN506" s="19">
        <v>44.391484854502991</v>
      </c>
      <c r="AO506" s="19"/>
      <c r="AP506" s="19"/>
      <c r="AQ506" s="19"/>
      <c r="AR506" s="19"/>
      <c r="AS506" s="19"/>
      <c r="AT506" s="19"/>
      <c r="AU506" s="19"/>
      <c r="AV506" s="19"/>
      <c r="AW506"/>
      <c r="AX506"/>
      <c r="AY506"/>
      <c r="AZ506"/>
      <c r="BA506"/>
      <c r="BB506"/>
      <c r="BC506"/>
      <c r="BD506"/>
      <c r="BE506"/>
      <c r="BF506"/>
      <c r="BG506"/>
      <c r="BH506"/>
      <c r="BI506"/>
      <c r="BJ506"/>
      <c r="BK506"/>
      <c r="BL506"/>
      <c r="BM506"/>
      <c r="BN506"/>
      <c r="BO506"/>
      <c r="BP506"/>
      <c r="BQ506"/>
      <c r="BR506"/>
      <c r="BS506"/>
      <c r="BT506"/>
      <c r="BU506"/>
      <c r="BV506"/>
    </row>
    <row r="507" spans="2:74" ht="14.25" x14ac:dyDescent="0.2">
      <c r="B507" s="9" t="s">
        <v>3038</v>
      </c>
      <c r="C507" s="19"/>
      <c r="D507" s="19"/>
      <c r="E507" s="19"/>
      <c r="F507" s="19">
        <v>40.980635073749383</v>
      </c>
      <c r="G507" s="19"/>
      <c r="H507" s="19"/>
      <c r="P507" s="9" t="s">
        <v>2493</v>
      </c>
      <c r="Q507" s="19">
        <v>40</v>
      </c>
      <c r="R507" s="19"/>
      <c r="S507" s="19"/>
      <c r="T507" s="19"/>
      <c r="U507" s="19"/>
      <c r="V507" s="19"/>
      <c r="W507" s="19"/>
      <c r="X507" s="19"/>
      <c r="Y507" s="19"/>
      <c r="Z507"/>
      <c r="AA507"/>
      <c r="AB507"/>
      <c r="AC507"/>
      <c r="AD507"/>
      <c r="AE507"/>
      <c r="AF507"/>
      <c r="AG507"/>
      <c r="AH507"/>
      <c r="AI507"/>
      <c r="AJ507" s="9" t="s">
        <v>2493</v>
      </c>
      <c r="AK507" s="19"/>
      <c r="AL507" s="19">
        <v>40</v>
      </c>
      <c r="AM507" s="19"/>
      <c r="AN507" s="19"/>
      <c r="AO507" s="19"/>
      <c r="AP507" s="19"/>
      <c r="AQ507" s="19"/>
      <c r="AR507" s="19"/>
      <c r="AS507" s="19"/>
      <c r="AT507" s="19"/>
      <c r="AU507" s="19"/>
      <c r="AV507" s="19"/>
      <c r="AW507"/>
      <c r="AX507"/>
      <c r="AY507"/>
      <c r="AZ507"/>
      <c r="BA507"/>
      <c r="BB507"/>
      <c r="BC507"/>
      <c r="BD507"/>
      <c r="BE507"/>
      <c r="BF507"/>
      <c r="BG507"/>
      <c r="BH507"/>
      <c r="BI507"/>
      <c r="BJ507"/>
      <c r="BK507"/>
      <c r="BL507"/>
      <c r="BM507"/>
      <c r="BN507"/>
      <c r="BO507"/>
      <c r="BP507"/>
      <c r="BQ507"/>
      <c r="BR507"/>
      <c r="BS507"/>
      <c r="BT507"/>
      <c r="BU507"/>
      <c r="BV507"/>
    </row>
    <row r="508" spans="2:74" ht="14.25" x14ac:dyDescent="0.2">
      <c r="B508" s="9" t="s">
        <v>3039</v>
      </c>
      <c r="C508" s="19"/>
      <c r="D508" s="19"/>
      <c r="E508" s="19">
        <v>50.995482820131784</v>
      </c>
      <c r="F508" s="19"/>
      <c r="G508" s="19"/>
      <c r="H508" s="19"/>
      <c r="P508" s="9" t="s">
        <v>2494</v>
      </c>
      <c r="Q508" s="19"/>
      <c r="R508" s="19">
        <v>108</v>
      </c>
      <c r="S508" s="19"/>
      <c r="T508" s="19"/>
      <c r="U508" s="19"/>
      <c r="V508" s="19"/>
      <c r="W508" s="19"/>
      <c r="X508" s="19"/>
      <c r="Y508" s="19"/>
      <c r="Z508"/>
      <c r="AA508"/>
      <c r="AB508"/>
      <c r="AC508"/>
      <c r="AD508"/>
      <c r="AE508"/>
      <c r="AF508"/>
      <c r="AG508"/>
      <c r="AH508"/>
      <c r="AI508"/>
      <c r="AJ508" s="9" t="s">
        <v>2494</v>
      </c>
      <c r="AK508" s="19"/>
      <c r="AL508" s="19"/>
      <c r="AM508" s="19"/>
      <c r="AN508" s="19"/>
      <c r="AO508" s="19">
        <v>108</v>
      </c>
      <c r="AP508" s="19"/>
      <c r="AQ508" s="19"/>
      <c r="AR508" s="19"/>
      <c r="AS508" s="19"/>
      <c r="AT508" s="19"/>
      <c r="AU508" s="19"/>
      <c r="AV508" s="19"/>
      <c r="AW508"/>
      <c r="AX508"/>
      <c r="AY508"/>
      <c r="AZ508"/>
      <c r="BA508"/>
      <c r="BB508"/>
      <c r="BC508"/>
      <c r="BD508"/>
      <c r="BE508"/>
      <c r="BF508"/>
      <c r="BG508"/>
      <c r="BH508"/>
      <c r="BI508"/>
      <c r="BJ508"/>
      <c r="BK508"/>
      <c r="BL508"/>
      <c r="BM508"/>
      <c r="BN508"/>
      <c r="BO508"/>
      <c r="BP508"/>
      <c r="BQ508"/>
      <c r="BR508"/>
      <c r="BS508"/>
      <c r="BT508"/>
      <c r="BU508"/>
      <c r="BV508"/>
    </row>
    <row r="509" spans="2:74" ht="14.25" x14ac:dyDescent="0.2">
      <c r="B509" s="9" t="s">
        <v>3040</v>
      </c>
      <c r="C509" s="19"/>
      <c r="D509" s="19"/>
      <c r="E509" s="19"/>
      <c r="F509" s="19"/>
      <c r="G509" s="19"/>
      <c r="H509" s="19">
        <v>20.326391023865725</v>
      </c>
      <c r="P509" s="9" t="s">
        <v>2495</v>
      </c>
      <c r="Q509" s="19">
        <v>3.5615833374885137</v>
      </c>
      <c r="R509" s="19"/>
      <c r="S509" s="19"/>
      <c r="T509" s="19"/>
      <c r="U509" s="19"/>
      <c r="V509" s="19"/>
      <c r="W509" s="19"/>
      <c r="X509" s="19"/>
      <c r="Y509" s="19"/>
      <c r="Z509"/>
      <c r="AA509"/>
      <c r="AB509"/>
      <c r="AC509"/>
      <c r="AD509"/>
      <c r="AE509"/>
      <c r="AF509"/>
      <c r="AG509"/>
      <c r="AH509"/>
      <c r="AI509"/>
      <c r="AJ509" s="9" t="s">
        <v>2495</v>
      </c>
      <c r="AK509" s="19"/>
      <c r="AL509" s="19"/>
      <c r="AM509" s="19"/>
      <c r="AN509" s="19"/>
      <c r="AO509" s="19"/>
      <c r="AP509" s="19"/>
      <c r="AQ509" s="19"/>
      <c r="AR509" s="19"/>
      <c r="AS509" s="19"/>
      <c r="AT509" s="19"/>
      <c r="AU509" s="19"/>
      <c r="AV509" s="19">
        <v>3.5615833374885137</v>
      </c>
      <c r="AW509"/>
      <c r="AX509"/>
      <c r="AY509"/>
      <c r="AZ509"/>
      <c r="BA509"/>
      <c r="BB509"/>
      <c r="BC509"/>
      <c r="BD509"/>
      <c r="BE509"/>
      <c r="BF509"/>
      <c r="BG509"/>
      <c r="BH509"/>
      <c r="BI509"/>
      <c r="BJ509"/>
      <c r="BK509"/>
      <c r="BL509"/>
      <c r="BM509"/>
      <c r="BN509"/>
      <c r="BO509"/>
      <c r="BP509"/>
      <c r="BQ509"/>
      <c r="BR509"/>
      <c r="BS509"/>
      <c r="BT509"/>
      <c r="BU509"/>
      <c r="BV509"/>
    </row>
    <row r="510" spans="2:74" ht="14.25" x14ac:dyDescent="0.2">
      <c r="B510" s="9" t="s">
        <v>3041</v>
      </c>
      <c r="C510" s="19"/>
      <c r="D510" s="19"/>
      <c r="E510" s="19"/>
      <c r="F510" s="19">
        <v>12</v>
      </c>
      <c r="G510" s="19"/>
      <c r="H510" s="19"/>
      <c r="P510" s="9" t="s">
        <v>2496</v>
      </c>
      <c r="Q510" s="19">
        <v>84</v>
      </c>
      <c r="R510" s="19"/>
      <c r="S510" s="19"/>
      <c r="T510" s="19"/>
      <c r="U510" s="19"/>
      <c r="V510" s="19"/>
      <c r="W510" s="19"/>
      <c r="X510" s="19"/>
      <c r="Y510" s="19"/>
      <c r="Z510"/>
      <c r="AA510"/>
      <c r="AB510"/>
      <c r="AC510"/>
      <c r="AD510"/>
      <c r="AE510"/>
      <c r="AF510"/>
      <c r="AG510"/>
      <c r="AH510"/>
      <c r="AI510"/>
      <c r="AJ510" s="9" t="s">
        <v>2496</v>
      </c>
      <c r="AK510" s="19"/>
      <c r="AL510" s="19">
        <v>84</v>
      </c>
      <c r="AM510" s="19"/>
      <c r="AN510" s="19"/>
      <c r="AO510" s="19"/>
      <c r="AP510" s="19"/>
      <c r="AQ510" s="19"/>
      <c r="AR510" s="19"/>
      <c r="AS510" s="19"/>
      <c r="AT510" s="19"/>
      <c r="AU510" s="19"/>
      <c r="AV510" s="19"/>
      <c r="AW510"/>
      <c r="AX510"/>
      <c r="AY510"/>
      <c r="AZ510"/>
      <c r="BA510"/>
      <c r="BB510"/>
      <c r="BC510"/>
      <c r="BD510"/>
      <c r="BE510"/>
      <c r="BF510"/>
      <c r="BG510"/>
      <c r="BH510"/>
      <c r="BI510"/>
      <c r="BJ510"/>
      <c r="BK510"/>
      <c r="BL510"/>
      <c r="BM510"/>
      <c r="BN510"/>
      <c r="BO510"/>
      <c r="BP510"/>
      <c r="BQ510"/>
      <c r="BR510"/>
      <c r="BS510"/>
      <c r="BT510"/>
      <c r="BU510"/>
      <c r="BV510"/>
    </row>
    <row r="511" spans="2:74" ht="14.25" x14ac:dyDescent="0.2">
      <c r="B511" s="9" t="s">
        <v>3042</v>
      </c>
      <c r="C511" s="19"/>
      <c r="D511" s="19"/>
      <c r="E511" s="19"/>
      <c r="F511" s="19"/>
      <c r="G511" s="19"/>
      <c r="H511" s="19">
        <v>29.261227167098674</v>
      </c>
      <c r="P511" s="9" t="s">
        <v>2497</v>
      </c>
      <c r="Q511" s="19"/>
      <c r="R511" s="19">
        <v>52.013882978220373</v>
      </c>
      <c r="S511" s="19"/>
      <c r="T511" s="19"/>
      <c r="U511" s="19"/>
      <c r="V511" s="19"/>
      <c r="W511" s="19"/>
      <c r="X511" s="19"/>
      <c r="Y511" s="19"/>
      <c r="Z511"/>
      <c r="AA511"/>
      <c r="AB511"/>
      <c r="AC511"/>
      <c r="AD511"/>
      <c r="AE511"/>
      <c r="AF511"/>
      <c r="AG511"/>
      <c r="AH511"/>
      <c r="AI511"/>
      <c r="AJ511" s="9" t="s">
        <v>2497</v>
      </c>
      <c r="AK511" s="19"/>
      <c r="AL511" s="19"/>
      <c r="AM511" s="19"/>
      <c r="AN511" s="19">
        <v>52.013882978220373</v>
      </c>
      <c r="AO511" s="19"/>
      <c r="AP511" s="19"/>
      <c r="AQ511" s="19"/>
      <c r="AR511" s="19"/>
      <c r="AS511" s="19"/>
      <c r="AT511" s="19"/>
      <c r="AU511" s="19"/>
      <c r="AV511" s="19"/>
      <c r="AW511"/>
      <c r="AX511"/>
      <c r="AY511"/>
      <c r="AZ511"/>
      <c r="BA511"/>
      <c r="BB511"/>
      <c r="BC511"/>
      <c r="BD511"/>
      <c r="BE511"/>
      <c r="BF511"/>
      <c r="BG511"/>
      <c r="BH511"/>
      <c r="BI511"/>
      <c r="BJ511"/>
      <c r="BK511"/>
      <c r="BL511"/>
      <c r="BM511"/>
      <c r="BN511"/>
      <c r="BO511"/>
      <c r="BP511"/>
      <c r="BQ511"/>
      <c r="BR511"/>
      <c r="BS511"/>
      <c r="BT511"/>
      <c r="BU511"/>
      <c r="BV511"/>
    </row>
    <row r="512" spans="2:74" ht="14.25" x14ac:dyDescent="0.2">
      <c r="B512" s="9" t="s">
        <v>3043</v>
      </c>
      <c r="C512" s="19"/>
      <c r="D512" s="19"/>
      <c r="E512" s="19"/>
      <c r="F512" s="19">
        <v>14.630613583549337</v>
      </c>
      <c r="G512" s="19"/>
      <c r="H512" s="19"/>
      <c r="P512" s="9" t="s">
        <v>2498</v>
      </c>
      <c r="Q512" s="19"/>
      <c r="R512" s="19">
        <v>12.821700014958649</v>
      </c>
      <c r="S512" s="19"/>
      <c r="T512" s="19"/>
      <c r="U512" s="19"/>
      <c r="V512" s="19"/>
      <c r="W512" s="19"/>
      <c r="X512" s="19"/>
      <c r="Y512" s="19"/>
      <c r="Z512"/>
      <c r="AA512"/>
      <c r="AB512"/>
      <c r="AC512"/>
      <c r="AD512"/>
      <c r="AE512"/>
      <c r="AF512"/>
      <c r="AG512"/>
      <c r="AH512"/>
      <c r="AI512"/>
      <c r="AJ512" s="9" t="s">
        <v>2498</v>
      </c>
      <c r="AK512" s="19"/>
      <c r="AL512" s="19"/>
      <c r="AM512" s="19"/>
      <c r="AN512" s="19"/>
      <c r="AO512" s="19"/>
      <c r="AP512" s="19"/>
      <c r="AQ512" s="19"/>
      <c r="AR512" s="19"/>
      <c r="AS512" s="19"/>
      <c r="AT512" s="19"/>
      <c r="AU512" s="19"/>
      <c r="AV512" s="19">
        <v>12.821700014958649</v>
      </c>
      <c r="AW512"/>
      <c r="AX512"/>
      <c r="AY512"/>
      <c r="AZ512"/>
      <c r="BA512"/>
      <c r="BB512"/>
      <c r="BC512"/>
      <c r="BD512"/>
      <c r="BE512"/>
      <c r="BF512"/>
      <c r="BG512"/>
      <c r="BH512"/>
      <c r="BI512"/>
      <c r="BJ512"/>
      <c r="BK512"/>
      <c r="BL512"/>
      <c r="BM512"/>
      <c r="BN512"/>
      <c r="BO512"/>
      <c r="BP512"/>
      <c r="BQ512"/>
      <c r="BR512"/>
      <c r="BS512"/>
      <c r="BT512"/>
      <c r="BU512"/>
      <c r="BV512"/>
    </row>
    <row r="513" spans="2:74" ht="14.25" x14ac:dyDescent="0.2">
      <c r="B513" s="9" t="s">
        <v>3044</v>
      </c>
      <c r="C513" s="19"/>
      <c r="D513" s="19"/>
      <c r="E513" s="19">
        <v>7.2656300084765677</v>
      </c>
      <c r="F513" s="19"/>
      <c r="G513" s="19"/>
      <c r="H513" s="19"/>
      <c r="P513" s="9" t="s">
        <v>2499</v>
      </c>
      <c r="Q513" s="19">
        <v>67.360264327577383</v>
      </c>
      <c r="R513" s="19"/>
      <c r="S513" s="19"/>
      <c r="T513" s="19"/>
      <c r="U513" s="19"/>
      <c r="V513" s="19"/>
      <c r="W513" s="19"/>
      <c r="X513" s="19"/>
      <c r="Y513" s="19"/>
      <c r="Z513"/>
      <c r="AA513"/>
      <c r="AB513"/>
      <c r="AC513"/>
      <c r="AD513"/>
      <c r="AE513"/>
      <c r="AF513"/>
      <c r="AG513"/>
      <c r="AH513"/>
      <c r="AI513"/>
      <c r="AJ513" s="9" t="s">
        <v>2499</v>
      </c>
      <c r="AK513" s="19"/>
      <c r="AL513" s="19"/>
      <c r="AM513" s="19">
        <v>67.360264327577383</v>
      </c>
      <c r="AN513" s="19"/>
      <c r="AO513" s="19"/>
      <c r="AP513" s="19"/>
      <c r="AQ513" s="19"/>
      <c r="AR513" s="19"/>
      <c r="AS513" s="19"/>
      <c r="AT513" s="19"/>
      <c r="AU513" s="19"/>
      <c r="AV513" s="19"/>
      <c r="AW513"/>
      <c r="AX513"/>
      <c r="AY513"/>
      <c r="AZ513"/>
      <c r="BA513"/>
      <c r="BB513"/>
      <c r="BC513"/>
      <c r="BD513"/>
      <c r="BE513"/>
      <c r="BF513"/>
      <c r="BG513"/>
      <c r="BH513"/>
      <c r="BI513"/>
      <c r="BJ513"/>
      <c r="BK513"/>
      <c r="BL513"/>
      <c r="BM513"/>
      <c r="BN513"/>
      <c r="BO513"/>
      <c r="BP513"/>
      <c r="BQ513"/>
      <c r="BR513"/>
      <c r="BS513"/>
      <c r="BT513"/>
      <c r="BU513"/>
      <c r="BV513"/>
    </row>
    <row r="514" spans="2:74" ht="14.25" x14ac:dyDescent="0.2">
      <c r="B514" s="9" t="s">
        <v>3045</v>
      </c>
      <c r="C514" s="19"/>
      <c r="D514" s="19"/>
      <c r="E514" s="19"/>
      <c r="F514" s="19"/>
      <c r="G514" s="19"/>
      <c r="H514" s="19">
        <v>44.132991617883953</v>
      </c>
      <c r="P514" s="9" t="s">
        <v>2500</v>
      </c>
      <c r="Q514" s="19"/>
      <c r="R514" s="19">
        <v>23</v>
      </c>
      <c r="S514" s="19"/>
      <c r="T514" s="19"/>
      <c r="U514" s="19"/>
      <c r="V514" s="19"/>
      <c r="W514" s="19"/>
      <c r="X514" s="19"/>
      <c r="Y514" s="19"/>
      <c r="Z514"/>
      <c r="AA514"/>
      <c r="AB514"/>
      <c r="AC514"/>
      <c r="AD514"/>
      <c r="AE514"/>
      <c r="AF514"/>
      <c r="AG514"/>
      <c r="AH514"/>
      <c r="AI514"/>
      <c r="AJ514" s="9" t="s">
        <v>2500</v>
      </c>
      <c r="AK514" s="19"/>
      <c r="AL514" s="19"/>
      <c r="AM514" s="19"/>
      <c r="AN514" s="19"/>
      <c r="AO514" s="19">
        <v>23</v>
      </c>
      <c r="AP514" s="19"/>
      <c r="AQ514" s="19"/>
      <c r="AR514" s="19"/>
      <c r="AS514" s="19"/>
      <c r="AT514" s="19"/>
      <c r="AU514" s="19"/>
      <c r="AV514" s="19"/>
      <c r="AW514"/>
      <c r="AX514"/>
      <c r="AY514"/>
      <c r="AZ514"/>
      <c r="BA514"/>
      <c r="BB514"/>
      <c r="BC514"/>
      <c r="BD514"/>
      <c r="BE514"/>
      <c r="BF514"/>
      <c r="BG514"/>
      <c r="BH514"/>
      <c r="BI514"/>
      <c r="BJ514"/>
      <c r="BK514"/>
      <c r="BL514"/>
      <c r="BM514"/>
      <c r="BN514"/>
      <c r="BO514"/>
      <c r="BP514"/>
      <c r="BQ514"/>
      <c r="BR514"/>
      <c r="BS514"/>
      <c r="BT514"/>
      <c r="BU514"/>
      <c r="BV514"/>
    </row>
    <row r="515" spans="2:74" ht="14.25" x14ac:dyDescent="0.2">
      <c r="B515" s="9" t="s">
        <v>3046</v>
      </c>
      <c r="C515" s="19"/>
      <c r="D515" s="19"/>
      <c r="E515" s="19"/>
      <c r="F515" s="19">
        <v>9.4381958443445626</v>
      </c>
      <c r="G515" s="19"/>
      <c r="H515" s="19"/>
      <c r="P515" s="9" t="s">
        <v>2501</v>
      </c>
      <c r="Q515" s="19"/>
      <c r="R515" s="19">
        <v>91.418339779902482</v>
      </c>
      <c r="S515" s="19"/>
      <c r="T515" s="19"/>
      <c r="U515" s="19"/>
      <c r="V515" s="19"/>
      <c r="W515" s="19"/>
      <c r="X515" s="19"/>
      <c r="Y515" s="19"/>
      <c r="Z515"/>
      <c r="AA515"/>
      <c r="AB515"/>
      <c r="AC515"/>
      <c r="AD515"/>
      <c r="AE515"/>
      <c r="AF515"/>
      <c r="AG515"/>
      <c r="AH515"/>
      <c r="AI515"/>
      <c r="AJ515" s="9" t="s">
        <v>2501</v>
      </c>
      <c r="AK515" s="19"/>
      <c r="AL515" s="19"/>
      <c r="AM515" s="19"/>
      <c r="AN515" s="19">
        <v>91.418339779902482</v>
      </c>
      <c r="AO515" s="19"/>
      <c r="AP515" s="19"/>
      <c r="AQ515" s="19"/>
      <c r="AR515" s="19"/>
      <c r="AS515" s="19"/>
      <c r="AT515" s="19"/>
      <c r="AU515" s="19"/>
      <c r="AV515" s="19"/>
      <c r="AW515"/>
      <c r="AX515"/>
      <c r="AY515"/>
      <c r="AZ515"/>
      <c r="BA515"/>
      <c r="BB515"/>
      <c r="BC515"/>
      <c r="BD515"/>
      <c r="BE515"/>
      <c r="BF515"/>
      <c r="BG515"/>
      <c r="BH515"/>
      <c r="BI515"/>
      <c r="BJ515"/>
      <c r="BK515"/>
      <c r="BL515"/>
      <c r="BM515"/>
      <c r="BN515"/>
      <c r="BO515"/>
      <c r="BP515"/>
      <c r="BQ515"/>
      <c r="BR515"/>
      <c r="BS515"/>
      <c r="BT515"/>
      <c r="BU515"/>
      <c r="BV515"/>
    </row>
    <row r="516" spans="2:74" ht="14.25" x14ac:dyDescent="0.2">
      <c r="B516" s="9" t="s">
        <v>3047</v>
      </c>
      <c r="C516" s="19"/>
      <c r="D516" s="19"/>
      <c r="E516" s="19"/>
      <c r="F516" s="19">
        <v>18</v>
      </c>
      <c r="G516" s="19"/>
      <c r="H516" s="19"/>
      <c r="P516" s="9" t="s">
        <v>2502</v>
      </c>
      <c r="Q516" s="19">
        <v>77</v>
      </c>
      <c r="R516" s="19"/>
      <c r="S516" s="19"/>
      <c r="T516" s="19"/>
      <c r="U516" s="19"/>
      <c r="V516" s="19"/>
      <c r="W516" s="19"/>
      <c r="X516" s="19"/>
      <c r="Y516" s="19"/>
      <c r="Z516"/>
      <c r="AA516"/>
      <c r="AB516"/>
      <c r="AC516"/>
      <c r="AD516"/>
      <c r="AE516"/>
      <c r="AF516"/>
      <c r="AG516"/>
      <c r="AH516"/>
      <c r="AI516"/>
      <c r="AJ516" s="9" t="s">
        <v>2502</v>
      </c>
      <c r="AK516" s="19"/>
      <c r="AL516" s="19">
        <v>77</v>
      </c>
      <c r="AM516" s="19"/>
      <c r="AN516" s="19"/>
      <c r="AO516" s="19"/>
      <c r="AP516" s="19"/>
      <c r="AQ516" s="19"/>
      <c r="AR516" s="19"/>
      <c r="AS516" s="19"/>
      <c r="AT516" s="19"/>
      <c r="AU516" s="19"/>
      <c r="AV516" s="19"/>
      <c r="AW516"/>
      <c r="AX516"/>
      <c r="AY516"/>
      <c r="AZ516"/>
      <c r="BA516"/>
      <c r="BB516"/>
      <c r="BC516"/>
      <c r="BD516"/>
      <c r="BE516"/>
      <c r="BF516"/>
      <c r="BG516"/>
      <c r="BH516"/>
      <c r="BI516"/>
      <c r="BJ516"/>
      <c r="BK516"/>
      <c r="BL516"/>
      <c r="BM516"/>
      <c r="BN516"/>
      <c r="BO516"/>
      <c r="BP516"/>
      <c r="BQ516"/>
      <c r="BR516"/>
      <c r="BS516"/>
      <c r="BT516"/>
      <c r="BU516"/>
      <c r="BV516"/>
    </row>
    <row r="517" spans="2:74" ht="14.25" x14ac:dyDescent="0.2">
      <c r="B517" s="9" t="s">
        <v>3048</v>
      </c>
      <c r="C517" s="19"/>
      <c r="D517" s="19"/>
      <c r="E517" s="19">
        <v>3.5615833374885137</v>
      </c>
      <c r="F517" s="19"/>
      <c r="G517" s="19"/>
      <c r="H517" s="19"/>
      <c r="P517" s="9" t="s">
        <v>2503</v>
      </c>
      <c r="Q517" s="19">
        <v>100</v>
      </c>
      <c r="R517" s="19"/>
      <c r="S517" s="19"/>
      <c r="T517" s="19"/>
      <c r="U517" s="19"/>
      <c r="V517" s="19"/>
      <c r="W517" s="19"/>
      <c r="X517" s="19"/>
      <c r="Y517" s="19"/>
      <c r="Z517"/>
      <c r="AA517"/>
      <c r="AB517"/>
      <c r="AC517"/>
      <c r="AD517"/>
      <c r="AE517"/>
      <c r="AF517"/>
      <c r="AG517"/>
      <c r="AH517"/>
      <c r="AI517"/>
      <c r="AJ517" s="9" t="s">
        <v>2503</v>
      </c>
      <c r="AK517" s="19"/>
      <c r="AL517" s="19">
        <v>100</v>
      </c>
      <c r="AM517" s="19"/>
      <c r="AN517" s="19"/>
      <c r="AO517" s="19"/>
      <c r="AP517" s="19"/>
      <c r="AQ517" s="19"/>
      <c r="AR517" s="19"/>
      <c r="AS517" s="19"/>
      <c r="AT517" s="19"/>
      <c r="AU517" s="19"/>
      <c r="AV517" s="19"/>
      <c r="AW517"/>
      <c r="AX517"/>
      <c r="AY517"/>
      <c r="AZ517"/>
      <c r="BA517"/>
      <c r="BB517"/>
      <c r="BC517"/>
      <c r="BD517"/>
      <c r="BE517"/>
      <c r="BF517"/>
      <c r="BG517"/>
      <c r="BH517"/>
      <c r="BI517"/>
      <c r="BJ517"/>
      <c r="BK517"/>
      <c r="BL517"/>
      <c r="BM517"/>
      <c r="BN517"/>
      <c r="BO517"/>
      <c r="BP517"/>
      <c r="BQ517"/>
      <c r="BR517"/>
      <c r="BS517"/>
      <c r="BT517"/>
      <c r="BU517"/>
      <c r="BV517"/>
    </row>
    <row r="518" spans="2:74" ht="14.25" x14ac:dyDescent="0.2">
      <c r="B518" s="9" t="s">
        <v>3049</v>
      </c>
      <c r="C518" s="19"/>
      <c r="D518" s="19">
        <v>3.5615833374885137</v>
      </c>
      <c r="E518" s="19"/>
      <c r="F518" s="19"/>
      <c r="G518" s="19"/>
      <c r="H518" s="19"/>
      <c r="P518" s="9" t="s">
        <v>2504</v>
      </c>
      <c r="Q518" s="19"/>
      <c r="R518" s="19"/>
      <c r="S518" s="19"/>
      <c r="T518" s="19"/>
      <c r="U518" s="19"/>
      <c r="V518" s="19">
        <v>55.5</v>
      </c>
      <c r="W518" s="19"/>
      <c r="X518" s="19"/>
      <c r="Y518" s="19"/>
      <c r="Z518"/>
      <c r="AA518"/>
      <c r="AB518"/>
      <c r="AC518"/>
      <c r="AD518"/>
      <c r="AE518"/>
      <c r="AF518"/>
      <c r="AG518"/>
      <c r="AH518"/>
      <c r="AI518"/>
      <c r="AJ518" s="9" t="s">
        <v>2504</v>
      </c>
      <c r="AK518" s="19"/>
      <c r="AL518" s="19"/>
      <c r="AM518" s="19"/>
      <c r="AN518" s="19"/>
      <c r="AO518" s="19"/>
      <c r="AP518" s="19"/>
      <c r="AQ518" s="19"/>
      <c r="AR518" s="19"/>
      <c r="AS518" s="19">
        <v>55.5</v>
      </c>
      <c r="AT518" s="19"/>
      <c r="AU518" s="19"/>
      <c r="AV518" s="19"/>
      <c r="AW518"/>
      <c r="AX518"/>
      <c r="AY518"/>
      <c r="AZ518"/>
      <c r="BA518"/>
      <c r="BB518"/>
      <c r="BC518"/>
      <c r="BD518"/>
      <c r="BE518"/>
      <c r="BF518"/>
      <c r="BG518"/>
      <c r="BH518"/>
      <c r="BI518"/>
      <c r="BJ518"/>
      <c r="BK518"/>
      <c r="BL518"/>
      <c r="BM518"/>
      <c r="BN518"/>
      <c r="BO518"/>
      <c r="BP518"/>
      <c r="BQ518"/>
      <c r="BR518"/>
      <c r="BS518"/>
      <c r="BT518"/>
      <c r="BU518"/>
      <c r="BV518"/>
    </row>
    <row r="519" spans="2:74" ht="14.25" x14ac:dyDescent="0.2">
      <c r="B519" s="9" t="s">
        <v>3050</v>
      </c>
      <c r="C519" s="19"/>
      <c r="D519" s="19"/>
      <c r="E519" s="19"/>
      <c r="F519" s="19">
        <v>5.0999999999999996</v>
      </c>
      <c r="G519" s="19"/>
      <c r="H519" s="19"/>
      <c r="P519" s="9" t="s">
        <v>2505</v>
      </c>
      <c r="Q519" s="19">
        <v>19.055991584874118</v>
      </c>
      <c r="R519" s="19"/>
      <c r="S519" s="19"/>
      <c r="T519" s="19"/>
      <c r="U519" s="19"/>
      <c r="V519" s="19"/>
      <c r="W519" s="19"/>
      <c r="X519" s="19"/>
      <c r="Y519" s="19"/>
      <c r="Z519"/>
      <c r="AA519"/>
      <c r="AB519"/>
      <c r="AC519"/>
      <c r="AD519"/>
      <c r="AE519"/>
      <c r="AF519"/>
      <c r="AG519"/>
      <c r="AH519"/>
      <c r="AI519"/>
      <c r="AJ519" s="9" t="s">
        <v>2505</v>
      </c>
      <c r="AK519" s="19"/>
      <c r="AL519" s="19"/>
      <c r="AM519" s="19"/>
      <c r="AN519" s="19"/>
      <c r="AO519" s="19"/>
      <c r="AP519" s="19">
        <v>19.055991584874118</v>
      </c>
      <c r="AQ519" s="19"/>
      <c r="AR519" s="19"/>
      <c r="AS519" s="19"/>
      <c r="AT519" s="19"/>
      <c r="AU519" s="19"/>
      <c r="AV519" s="19"/>
      <c r="AW519"/>
      <c r="AX519"/>
      <c r="AY519"/>
      <c r="AZ519"/>
      <c r="BA519"/>
      <c r="BB519"/>
      <c r="BC519"/>
      <c r="BD519"/>
      <c r="BE519"/>
      <c r="BF519"/>
      <c r="BG519"/>
      <c r="BH519"/>
      <c r="BI519"/>
      <c r="BJ519"/>
      <c r="BK519"/>
      <c r="BL519"/>
      <c r="BM519"/>
      <c r="BN519"/>
      <c r="BO519"/>
      <c r="BP519"/>
      <c r="BQ519"/>
      <c r="BR519"/>
      <c r="BS519"/>
      <c r="BT519"/>
      <c r="BU519"/>
      <c r="BV519"/>
    </row>
    <row r="520" spans="2:74" ht="14.25" x14ac:dyDescent="0.2">
      <c r="B520" s="9" t="s">
        <v>3051</v>
      </c>
      <c r="C520" s="19"/>
      <c r="D520" s="19"/>
      <c r="E520" s="19"/>
      <c r="F520" s="19">
        <v>21.369500024931082</v>
      </c>
      <c r="G520" s="19"/>
      <c r="H520" s="19"/>
      <c r="P520" s="9" t="s">
        <v>2506</v>
      </c>
      <c r="Q520" s="19"/>
      <c r="R520" s="19">
        <v>10.684750012465541</v>
      </c>
      <c r="S520" s="19"/>
      <c r="T520" s="19"/>
      <c r="U520" s="19"/>
      <c r="V520" s="19"/>
      <c r="W520" s="19"/>
      <c r="X520" s="19"/>
      <c r="Y520" s="19"/>
      <c r="Z520"/>
      <c r="AA520"/>
      <c r="AB520"/>
      <c r="AC520"/>
      <c r="AD520"/>
      <c r="AE520"/>
      <c r="AF520"/>
      <c r="AG520"/>
      <c r="AH520"/>
      <c r="AI520"/>
      <c r="AJ520" s="9" t="s">
        <v>2506</v>
      </c>
      <c r="AK520" s="19"/>
      <c r="AL520" s="19"/>
      <c r="AM520" s="19"/>
      <c r="AN520" s="19"/>
      <c r="AO520" s="19"/>
      <c r="AP520" s="19"/>
      <c r="AQ520" s="19"/>
      <c r="AR520" s="19"/>
      <c r="AS520" s="19"/>
      <c r="AT520" s="19"/>
      <c r="AU520" s="19"/>
      <c r="AV520" s="19">
        <v>10.684750012465541</v>
      </c>
      <c r="AW520"/>
      <c r="AX520"/>
      <c r="AY520"/>
      <c r="AZ520"/>
      <c r="BA520"/>
      <c r="BB520"/>
      <c r="BC520"/>
      <c r="BD520"/>
      <c r="BE520"/>
      <c r="BF520"/>
      <c r="BG520"/>
      <c r="BH520"/>
      <c r="BI520"/>
      <c r="BJ520"/>
      <c r="BK520"/>
      <c r="BL520"/>
      <c r="BM520"/>
      <c r="BN520"/>
      <c r="BO520"/>
      <c r="BP520"/>
      <c r="BQ520"/>
      <c r="BR520"/>
      <c r="BS520"/>
      <c r="BT520"/>
      <c r="BU520"/>
      <c r="BV520"/>
    </row>
    <row r="521" spans="2:74" ht="14.25" x14ac:dyDescent="0.2">
      <c r="B521" s="9" t="s">
        <v>3052</v>
      </c>
      <c r="C521" s="19">
        <v>5.3423750062327704</v>
      </c>
      <c r="D521" s="19"/>
      <c r="E521" s="19"/>
      <c r="F521" s="19"/>
      <c r="G521" s="19"/>
      <c r="H521" s="19"/>
      <c r="P521" s="9" t="s">
        <v>2507</v>
      </c>
      <c r="Q521" s="19"/>
      <c r="R521" s="19">
        <v>8.4</v>
      </c>
      <c r="S521" s="19"/>
      <c r="T521" s="19"/>
      <c r="U521" s="19"/>
      <c r="V521" s="19"/>
      <c r="W521" s="19"/>
      <c r="X521" s="19"/>
      <c r="Y521" s="19"/>
      <c r="Z521"/>
      <c r="AA521"/>
      <c r="AB521"/>
      <c r="AC521"/>
      <c r="AD521"/>
      <c r="AE521"/>
      <c r="AF521"/>
      <c r="AG521"/>
      <c r="AH521"/>
      <c r="AI521"/>
      <c r="AJ521" s="9" t="s">
        <v>2507</v>
      </c>
      <c r="AK521" s="19"/>
      <c r="AL521" s="19"/>
      <c r="AM521" s="19"/>
      <c r="AN521" s="19"/>
      <c r="AO521" s="19"/>
      <c r="AP521" s="19"/>
      <c r="AQ521" s="19"/>
      <c r="AR521" s="19"/>
      <c r="AS521" s="19"/>
      <c r="AT521" s="19"/>
      <c r="AU521" s="19"/>
      <c r="AV521" s="19">
        <v>8.4</v>
      </c>
      <c r="AW521"/>
      <c r="AX521"/>
      <c r="AY521"/>
      <c r="AZ521"/>
      <c r="BA521"/>
      <c r="BB521"/>
      <c r="BC521"/>
      <c r="BD521"/>
      <c r="BE521"/>
      <c r="BF521"/>
      <c r="BG521"/>
      <c r="BH521"/>
      <c r="BI521"/>
      <c r="BJ521"/>
      <c r="BK521"/>
      <c r="BL521"/>
      <c r="BM521"/>
      <c r="BN521"/>
      <c r="BO521"/>
      <c r="BP521"/>
      <c r="BQ521"/>
      <c r="BR521"/>
      <c r="BS521"/>
      <c r="BT521"/>
      <c r="BU521"/>
      <c r="BV521"/>
    </row>
    <row r="522" spans="2:74" ht="14.25" x14ac:dyDescent="0.2">
      <c r="B522" s="9" t="s">
        <v>3053</v>
      </c>
      <c r="C522" s="19"/>
      <c r="D522" s="19"/>
      <c r="E522" s="19"/>
      <c r="F522" s="19"/>
      <c r="G522" s="19"/>
      <c r="H522" s="19">
        <v>50</v>
      </c>
      <c r="P522" s="9" t="s">
        <v>2508</v>
      </c>
      <c r="Q522" s="19"/>
      <c r="R522" s="19">
        <v>8.9039583437212837</v>
      </c>
      <c r="S522" s="19"/>
      <c r="T522" s="19"/>
      <c r="U522" s="19"/>
      <c r="V522" s="19"/>
      <c r="W522" s="19"/>
      <c r="X522" s="19"/>
      <c r="Y522" s="19"/>
      <c r="Z522"/>
      <c r="AA522"/>
      <c r="AB522"/>
      <c r="AC522"/>
      <c r="AD522"/>
      <c r="AE522"/>
      <c r="AF522"/>
      <c r="AG522"/>
      <c r="AH522"/>
      <c r="AI522"/>
      <c r="AJ522" s="9" t="s">
        <v>2508</v>
      </c>
      <c r="AK522" s="19"/>
      <c r="AL522" s="19"/>
      <c r="AM522" s="19"/>
      <c r="AN522" s="19"/>
      <c r="AO522" s="19"/>
      <c r="AP522" s="19"/>
      <c r="AQ522" s="19"/>
      <c r="AR522" s="19"/>
      <c r="AS522" s="19"/>
      <c r="AT522" s="19"/>
      <c r="AU522" s="19"/>
      <c r="AV522" s="19">
        <v>8.9039583437212837</v>
      </c>
      <c r="AW522"/>
      <c r="AX522"/>
      <c r="AY522"/>
      <c r="AZ522"/>
      <c r="BA522"/>
      <c r="BB522"/>
      <c r="BC522"/>
      <c r="BD522"/>
      <c r="BE522"/>
      <c r="BF522"/>
      <c r="BG522"/>
      <c r="BH522"/>
      <c r="BI522"/>
      <c r="BJ522"/>
      <c r="BK522"/>
      <c r="BL522"/>
      <c r="BM522"/>
      <c r="BN522"/>
      <c r="BO522"/>
      <c r="BP522"/>
      <c r="BQ522"/>
      <c r="BR522"/>
      <c r="BS522"/>
      <c r="BT522"/>
      <c r="BU522"/>
      <c r="BV522"/>
    </row>
    <row r="523" spans="2:74" ht="14.25" x14ac:dyDescent="0.2">
      <c r="B523" s="9" t="s">
        <v>3054</v>
      </c>
      <c r="C523" s="19"/>
      <c r="D523" s="19"/>
      <c r="E523" s="19"/>
      <c r="F523" s="19">
        <v>28.49266669990811</v>
      </c>
      <c r="G523" s="19"/>
      <c r="H523" s="19"/>
      <c r="P523" s="9" t="s">
        <v>2509</v>
      </c>
      <c r="Q523" s="19">
        <v>12</v>
      </c>
      <c r="R523" s="19"/>
      <c r="S523" s="19"/>
      <c r="T523" s="19"/>
      <c r="U523" s="19"/>
      <c r="V523" s="19"/>
      <c r="W523" s="19"/>
      <c r="X523" s="19"/>
      <c r="Y523" s="19"/>
      <c r="Z523"/>
      <c r="AA523"/>
      <c r="AB523"/>
      <c r="AC523"/>
      <c r="AD523"/>
      <c r="AE523"/>
      <c r="AF523"/>
      <c r="AG523"/>
      <c r="AH523"/>
      <c r="AI523"/>
      <c r="AJ523" s="9" t="s">
        <v>2509</v>
      </c>
      <c r="AK523" s="19"/>
      <c r="AL523" s="19"/>
      <c r="AM523" s="19"/>
      <c r="AN523" s="19"/>
      <c r="AO523" s="19"/>
      <c r="AP523" s="19"/>
      <c r="AQ523" s="19"/>
      <c r="AR523" s="19"/>
      <c r="AS523" s="19"/>
      <c r="AT523" s="19">
        <v>12</v>
      </c>
      <c r="AU523" s="19"/>
      <c r="AV523" s="19"/>
      <c r="AW523"/>
      <c r="AX523"/>
      <c r="AY523"/>
      <c r="AZ523"/>
      <c r="BA523"/>
      <c r="BB523"/>
      <c r="BC523"/>
      <c r="BD523"/>
      <c r="BE523"/>
      <c r="BF523"/>
      <c r="BG523"/>
      <c r="BH523"/>
      <c r="BI523"/>
      <c r="BJ523"/>
      <c r="BK523"/>
      <c r="BL523"/>
      <c r="BM523"/>
      <c r="BN523"/>
      <c r="BO523"/>
      <c r="BP523"/>
      <c r="BQ523"/>
      <c r="BR523"/>
      <c r="BS523"/>
      <c r="BT523"/>
      <c r="BU523"/>
      <c r="BV523"/>
    </row>
    <row r="524" spans="2:74" ht="14.25" x14ac:dyDescent="0.2">
      <c r="B524" s="9" t="s">
        <v>3055</v>
      </c>
      <c r="C524" s="19">
        <v>24.588381044249633</v>
      </c>
      <c r="D524" s="19"/>
      <c r="E524" s="19"/>
      <c r="F524" s="19"/>
      <c r="G524" s="19"/>
      <c r="H524" s="19"/>
      <c r="P524" s="9" t="s">
        <v>2510</v>
      </c>
      <c r="Q524" s="19"/>
      <c r="R524" s="19">
        <v>65</v>
      </c>
      <c r="S524" s="19"/>
      <c r="T524" s="19"/>
      <c r="U524" s="19"/>
      <c r="V524" s="19"/>
      <c r="W524" s="19"/>
      <c r="X524" s="19"/>
      <c r="Y524" s="19"/>
      <c r="Z524"/>
      <c r="AA524"/>
      <c r="AB524"/>
      <c r="AC524"/>
      <c r="AD524"/>
      <c r="AE524"/>
      <c r="AF524"/>
      <c r="AG524"/>
      <c r="AH524"/>
      <c r="AI524"/>
      <c r="AJ524" s="9" t="s">
        <v>2510</v>
      </c>
      <c r="AK524" s="19"/>
      <c r="AL524" s="19">
        <v>65</v>
      </c>
      <c r="AM524" s="19"/>
      <c r="AN524" s="19"/>
      <c r="AO524" s="19"/>
      <c r="AP524" s="19"/>
      <c r="AQ524" s="19"/>
      <c r="AR524" s="19"/>
      <c r="AS524" s="19"/>
      <c r="AT524" s="19"/>
      <c r="AU524" s="19"/>
      <c r="AV524" s="19"/>
      <c r="AW524"/>
      <c r="AX524"/>
      <c r="AY524"/>
      <c r="AZ524"/>
      <c r="BA524"/>
      <c r="BB524"/>
      <c r="BC524"/>
      <c r="BD524"/>
      <c r="BE524"/>
      <c r="BF524"/>
      <c r="BG524"/>
      <c r="BH524"/>
      <c r="BI524"/>
      <c r="BJ524"/>
      <c r="BK524"/>
      <c r="BL524"/>
      <c r="BM524"/>
      <c r="BN524"/>
      <c r="BO524"/>
      <c r="BP524"/>
      <c r="BQ524"/>
      <c r="BR524"/>
      <c r="BS524"/>
      <c r="BT524"/>
      <c r="BU524"/>
      <c r="BV524"/>
    </row>
    <row r="525" spans="2:74" ht="14.25" x14ac:dyDescent="0.2">
      <c r="B525" s="9" t="s">
        <v>3056</v>
      </c>
      <c r="C525" s="19"/>
      <c r="D525" s="19"/>
      <c r="E525" s="19">
        <v>7</v>
      </c>
      <c r="F525" s="19"/>
      <c r="G525" s="19"/>
      <c r="H525" s="19"/>
      <c r="P525" s="9" t="s">
        <v>2511</v>
      </c>
      <c r="Q525" s="19">
        <v>25.849323661903458</v>
      </c>
      <c r="R525" s="19"/>
      <c r="S525" s="19"/>
      <c r="T525" s="19"/>
      <c r="U525" s="19"/>
      <c r="V525" s="19"/>
      <c r="W525" s="19"/>
      <c r="X525" s="19"/>
      <c r="Y525" s="19"/>
      <c r="Z525"/>
      <c r="AA525"/>
      <c r="AB525"/>
      <c r="AC525"/>
      <c r="AD525"/>
      <c r="AE525"/>
      <c r="AF525"/>
      <c r="AG525"/>
      <c r="AH525"/>
      <c r="AI525"/>
      <c r="AJ525" s="9" t="s">
        <v>2511</v>
      </c>
      <c r="AK525" s="19"/>
      <c r="AL525" s="19"/>
      <c r="AM525" s="19"/>
      <c r="AN525" s="19">
        <v>25.849323661903458</v>
      </c>
      <c r="AO525" s="19"/>
      <c r="AP525" s="19"/>
      <c r="AQ525" s="19"/>
      <c r="AR525" s="19"/>
      <c r="AS525" s="19"/>
      <c r="AT525" s="19"/>
      <c r="AU525" s="19"/>
      <c r="AV525" s="19"/>
      <c r="AW525"/>
      <c r="AX525"/>
      <c r="AY525"/>
      <c r="AZ525"/>
      <c r="BA525"/>
      <c r="BB525"/>
      <c r="BC525"/>
      <c r="BD525"/>
      <c r="BE525"/>
      <c r="BF525"/>
      <c r="BG525"/>
      <c r="BH525"/>
      <c r="BI525"/>
      <c r="BJ525"/>
      <c r="BK525"/>
      <c r="BL525"/>
      <c r="BM525"/>
      <c r="BN525"/>
      <c r="BO525"/>
      <c r="BP525"/>
      <c r="BQ525"/>
      <c r="BR525"/>
      <c r="BS525"/>
      <c r="BT525"/>
      <c r="BU525"/>
      <c r="BV525"/>
    </row>
    <row r="526" spans="2:74" ht="14.25" x14ac:dyDescent="0.2">
      <c r="B526" s="9" t="s">
        <v>3057</v>
      </c>
      <c r="C526" s="19"/>
      <c r="D526" s="19"/>
      <c r="E526" s="19"/>
      <c r="F526" s="19">
        <v>7.7998675090998448</v>
      </c>
      <c r="G526" s="19"/>
      <c r="H526" s="19"/>
      <c r="P526" s="9" t="s">
        <v>2512</v>
      </c>
      <c r="Q526" s="19">
        <v>122.94190522124816</v>
      </c>
      <c r="R526" s="19"/>
      <c r="S526" s="19"/>
      <c r="T526" s="19"/>
      <c r="U526" s="19"/>
      <c r="V526" s="19"/>
      <c r="W526" s="19"/>
      <c r="X526" s="19"/>
      <c r="Y526" s="19"/>
      <c r="Z526"/>
      <c r="AA526"/>
      <c r="AB526"/>
      <c r="AC526"/>
      <c r="AD526"/>
      <c r="AE526"/>
      <c r="AF526"/>
      <c r="AG526"/>
      <c r="AH526"/>
      <c r="AI526"/>
      <c r="AJ526" s="9" t="s">
        <v>2512</v>
      </c>
      <c r="AK526" s="19"/>
      <c r="AL526" s="19"/>
      <c r="AM526" s="19"/>
      <c r="AN526" s="19">
        <v>122.94190522124816</v>
      </c>
      <c r="AO526" s="19"/>
      <c r="AP526" s="19"/>
      <c r="AQ526" s="19"/>
      <c r="AR526" s="19"/>
      <c r="AS526" s="19"/>
      <c r="AT526" s="19"/>
      <c r="AU526" s="19"/>
      <c r="AV526" s="19"/>
      <c r="AW526"/>
      <c r="AX526"/>
      <c r="AY526"/>
      <c r="AZ526"/>
      <c r="BA526"/>
      <c r="BB526"/>
      <c r="BC526"/>
      <c r="BD526"/>
      <c r="BE526"/>
      <c r="BF526"/>
      <c r="BG526"/>
      <c r="BH526"/>
      <c r="BI526"/>
      <c r="BJ526"/>
      <c r="BK526"/>
      <c r="BL526"/>
      <c r="BM526"/>
      <c r="BN526"/>
      <c r="BO526"/>
      <c r="BP526"/>
      <c r="BQ526"/>
      <c r="BR526"/>
      <c r="BS526"/>
      <c r="BT526"/>
      <c r="BU526"/>
      <c r="BV526"/>
    </row>
    <row r="527" spans="2:74" ht="14.25" x14ac:dyDescent="0.2">
      <c r="B527" s="9" t="s">
        <v>3058</v>
      </c>
      <c r="C527" s="19"/>
      <c r="D527" s="19"/>
      <c r="E527" s="19"/>
      <c r="F527" s="19"/>
      <c r="G527" s="19">
        <v>78.808913603364203</v>
      </c>
      <c r="H527" s="19"/>
      <c r="P527" s="9" t="s">
        <v>2513</v>
      </c>
      <c r="Q527" s="19"/>
      <c r="R527" s="19">
        <v>76</v>
      </c>
      <c r="S527" s="19"/>
      <c r="T527" s="19"/>
      <c r="U527" s="19"/>
      <c r="V527" s="19"/>
      <c r="W527" s="19"/>
      <c r="X527" s="19"/>
      <c r="Y527" s="19"/>
      <c r="Z527"/>
      <c r="AA527"/>
      <c r="AB527"/>
      <c r="AC527"/>
      <c r="AD527"/>
      <c r="AE527"/>
      <c r="AF527"/>
      <c r="AG527"/>
      <c r="AH527"/>
      <c r="AI527"/>
      <c r="AJ527" s="9" t="s">
        <v>2513</v>
      </c>
      <c r="AK527" s="19"/>
      <c r="AL527" s="19">
        <v>76</v>
      </c>
      <c r="AM527" s="19"/>
      <c r="AN527" s="19"/>
      <c r="AO527" s="19"/>
      <c r="AP527" s="19"/>
      <c r="AQ527" s="19"/>
      <c r="AR527" s="19"/>
      <c r="AS527" s="19"/>
      <c r="AT527" s="19"/>
      <c r="AU527" s="19"/>
      <c r="AV527" s="19"/>
      <c r="AW527"/>
      <c r="AX527"/>
      <c r="AY527"/>
      <c r="AZ527"/>
      <c r="BA527"/>
      <c r="BB527"/>
      <c r="BC527"/>
      <c r="BD527"/>
      <c r="BE527"/>
      <c r="BF527"/>
      <c r="BG527"/>
      <c r="BH527"/>
      <c r="BI527"/>
      <c r="BJ527"/>
      <c r="BK527"/>
      <c r="BL527"/>
      <c r="BM527"/>
      <c r="BN527"/>
      <c r="BO527"/>
      <c r="BP527"/>
      <c r="BQ527"/>
      <c r="BR527"/>
      <c r="BS527"/>
      <c r="BT527"/>
      <c r="BU527"/>
      <c r="BV527"/>
    </row>
    <row r="528" spans="2:74" ht="14.25" x14ac:dyDescent="0.2">
      <c r="B528" s="9" t="s">
        <v>3059</v>
      </c>
      <c r="C528" s="19"/>
      <c r="D528" s="19"/>
      <c r="E528" s="19">
        <v>6.72</v>
      </c>
      <c r="F528" s="19"/>
      <c r="G528" s="19"/>
      <c r="H528" s="19"/>
      <c r="P528" s="9" t="s">
        <v>2514</v>
      </c>
      <c r="Q528" s="19"/>
      <c r="R528" s="19"/>
      <c r="S528" s="19"/>
      <c r="T528" s="19"/>
      <c r="U528" s="19">
        <v>150</v>
      </c>
      <c r="V528" s="19"/>
      <c r="W528" s="19"/>
      <c r="X528" s="19"/>
      <c r="Y528" s="19"/>
      <c r="Z528"/>
      <c r="AA528"/>
      <c r="AB528"/>
      <c r="AC528"/>
      <c r="AD528"/>
      <c r="AE528"/>
      <c r="AF528"/>
      <c r="AG528"/>
      <c r="AH528"/>
      <c r="AI528"/>
      <c r="AJ528" s="9" t="s">
        <v>2514</v>
      </c>
      <c r="AK528" s="19"/>
      <c r="AL528" s="19">
        <v>150</v>
      </c>
      <c r="AM528" s="19"/>
      <c r="AN528" s="19"/>
      <c r="AO528" s="19"/>
      <c r="AP528" s="19"/>
      <c r="AQ528" s="19"/>
      <c r="AR528" s="19"/>
      <c r="AS528" s="19"/>
      <c r="AT528" s="19"/>
      <c r="AU528" s="19"/>
      <c r="AV528" s="19"/>
      <c r="AW528"/>
      <c r="AX528"/>
      <c r="AY528"/>
      <c r="AZ528"/>
      <c r="BA528"/>
      <c r="BB528"/>
      <c r="BC528"/>
      <c r="BD528"/>
      <c r="BE528"/>
      <c r="BF528"/>
      <c r="BG528"/>
      <c r="BH528"/>
      <c r="BI528"/>
      <c r="BJ528"/>
      <c r="BK528"/>
      <c r="BL528"/>
      <c r="BM528"/>
      <c r="BN528"/>
      <c r="BO528"/>
      <c r="BP528"/>
      <c r="BQ528"/>
      <c r="BR528"/>
      <c r="BS528"/>
      <c r="BT528"/>
      <c r="BU528"/>
      <c r="BV528"/>
    </row>
    <row r="529" spans="2:74" ht="14.25" x14ac:dyDescent="0.2">
      <c r="B529" s="9" t="s">
        <v>3060</v>
      </c>
      <c r="C529" s="19"/>
      <c r="D529" s="19">
        <v>4.4519791718606418</v>
      </c>
      <c r="E529" s="19"/>
      <c r="F529" s="19"/>
      <c r="G529" s="19"/>
      <c r="H529" s="19"/>
      <c r="P529" s="9" t="s">
        <v>2515</v>
      </c>
      <c r="Q529" s="19">
        <v>54</v>
      </c>
      <c r="R529" s="19"/>
      <c r="S529" s="19"/>
      <c r="T529" s="19"/>
      <c r="U529" s="19"/>
      <c r="V529" s="19"/>
      <c r="W529" s="19"/>
      <c r="X529" s="19"/>
      <c r="Y529" s="19"/>
      <c r="Z529"/>
      <c r="AA529"/>
      <c r="AB529"/>
      <c r="AC529"/>
      <c r="AD529"/>
      <c r="AE529"/>
      <c r="AF529"/>
      <c r="AG529"/>
      <c r="AH529"/>
      <c r="AI529"/>
      <c r="AJ529" s="9" t="s">
        <v>2515</v>
      </c>
      <c r="AK529" s="19"/>
      <c r="AL529" s="19">
        <v>54</v>
      </c>
      <c r="AM529" s="19"/>
      <c r="AN529" s="19"/>
      <c r="AO529" s="19"/>
      <c r="AP529" s="19"/>
      <c r="AQ529" s="19"/>
      <c r="AR529" s="19"/>
      <c r="AS529" s="19"/>
      <c r="AT529" s="19"/>
      <c r="AU529" s="19"/>
      <c r="AV529" s="19"/>
      <c r="AW529"/>
      <c r="AX529"/>
      <c r="AY529"/>
      <c r="AZ529"/>
      <c r="BA529"/>
      <c r="BB529"/>
      <c r="BC529"/>
      <c r="BD529"/>
      <c r="BE529"/>
      <c r="BF529"/>
      <c r="BG529"/>
      <c r="BH529"/>
      <c r="BI529"/>
      <c r="BJ529"/>
      <c r="BK529"/>
      <c r="BL529"/>
      <c r="BM529"/>
      <c r="BN529"/>
      <c r="BO529"/>
      <c r="BP529"/>
      <c r="BQ529"/>
      <c r="BR529"/>
      <c r="BS529"/>
      <c r="BT529"/>
      <c r="BU529"/>
      <c r="BV529"/>
    </row>
    <row r="530" spans="2:74" ht="14.25" x14ac:dyDescent="0.2">
      <c r="B530" s="9" t="s">
        <v>3061</v>
      </c>
      <c r="C530" s="19"/>
      <c r="D530" s="19"/>
      <c r="E530" s="19"/>
      <c r="F530" s="19"/>
      <c r="G530" s="19">
        <v>47.285348162018529</v>
      </c>
      <c r="H530" s="19"/>
      <c r="P530" s="9" t="s">
        <v>2516</v>
      </c>
      <c r="Q530" s="19"/>
      <c r="R530" s="19">
        <v>57</v>
      </c>
      <c r="S530" s="19"/>
      <c r="T530" s="19"/>
      <c r="U530" s="19"/>
      <c r="V530" s="19"/>
      <c r="W530" s="19"/>
      <c r="X530" s="19"/>
      <c r="Y530" s="19"/>
      <c r="Z530"/>
      <c r="AA530"/>
      <c r="AB530"/>
      <c r="AC530"/>
      <c r="AD530"/>
      <c r="AE530"/>
      <c r="AF530"/>
      <c r="AG530"/>
      <c r="AH530"/>
      <c r="AI530"/>
      <c r="AJ530" s="9" t="s">
        <v>2516</v>
      </c>
      <c r="AK530" s="19"/>
      <c r="AL530" s="19"/>
      <c r="AM530" s="19"/>
      <c r="AN530" s="19"/>
      <c r="AO530" s="19"/>
      <c r="AP530" s="19"/>
      <c r="AQ530" s="19"/>
      <c r="AR530" s="19"/>
      <c r="AS530" s="19">
        <v>57</v>
      </c>
      <c r="AT530" s="19"/>
      <c r="AU530" s="19"/>
      <c r="AV530" s="19"/>
      <c r="AW530"/>
      <c r="AX530"/>
      <c r="AY530"/>
      <c r="AZ530"/>
      <c r="BA530"/>
      <c r="BB530"/>
      <c r="BC530"/>
      <c r="BD530"/>
      <c r="BE530"/>
      <c r="BF530"/>
      <c r="BG530"/>
      <c r="BH530"/>
      <c r="BI530"/>
      <c r="BJ530"/>
      <c r="BK530"/>
      <c r="BL530"/>
      <c r="BM530"/>
      <c r="BN530"/>
      <c r="BO530"/>
      <c r="BP530"/>
      <c r="BQ530"/>
      <c r="BR530"/>
      <c r="BS530"/>
      <c r="BT530"/>
      <c r="BU530"/>
      <c r="BV530"/>
    </row>
    <row r="531" spans="2:74" ht="14.25" x14ac:dyDescent="0.2">
      <c r="B531" s="9" t="s">
        <v>3062</v>
      </c>
      <c r="C531" s="19"/>
      <c r="D531" s="19"/>
      <c r="E531" s="19"/>
      <c r="F531" s="19">
        <v>7.2</v>
      </c>
      <c r="G531" s="19"/>
      <c r="H531" s="19"/>
      <c r="P531" s="9" t="s">
        <v>2517</v>
      </c>
      <c r="Q531" s="19"/>
      <c r="R531" s="19"/>
      <c r="S531" s="19"/>
      <c r="T531" s="19">
        <v>61</v>
      </c>
      <c r="U531" s="19"/>
      <c r="V531" s="19"/>
      <c r="W531" s="19"/>
      <c r="X531" s="19"/>
      <c r="Y531" s="19"/>
      <c r="Z531"/>
      <c r="AA531"/>
      <c r="AB531"/>
      <c r="AC531"/>
      <c r="AD531"/>
      <c r="AE531"/>
      <c r="AF531"/>
      <c r="AG531"/>
      <c r="AH531"/>
      <c r="AI531"/>
      <c r="AJ531" s="9" t="s">
        <v>2517</v>
      </c>
      <c r="AK531" s="19"/>
      <c r="AL531" s="19">
        <v>61</v>
      </c>
      <c r="AM531" s="19"/>
      <c r="AN531" s="19"/>
      <c r="AO531" s="19"/>
      <c r="AP531" s="19"/>
      <c r="AQ531" s="19"/>
      <c r="AR531" s="19"/>
      <c r="AS531" s="19"/>
      <c r="AT531" s="19"/>
      <c r="AU531" s="19"/>
      <c r="AV531" s="19"/>
      <c r="AW531"/>
      <c r="AX531"/>
      <c r="AY531"/>
      <c r="AZ531"/>
      <c r="BA531"/>
      <c r="BB531"/>
      <c r="BC531"/>
      <c r="BD531"/>
      <c r="BE531"/>
      <c r="BF531"/>
      <c r="BG531"/>
      <c r="BH531"/>
      <c r="BI531"/>
      <c r="BJ531"/>
      <c r="BK531"/>
      <c r="BL531"/>
      <c r="BM531"/>
      <c r="BN531"/>
      <c r="BO531"/>
      <c r="BP531"/>
      <c r="BQ531"/>
      <c r="BR531"/>
      <c r="BS531"/>
      <c r="BT531"/>
      <c r="BU531"/>
      <c r="BV531"/>
    </row>
    <row r="532" spans="2:74" ht="14.25" x14ac:dyDescent="0.2">
      <c r="B532" s="9" t="s">
        <v>3063</v>
      </c>
      <c r="C532" s="19"/>
      <c r="D532" s="19"/>
      <c r="E532" s="19"/>
      <c r="F532" s="19">
        <v>44.51979171860642</v>
      </c>
      <c r="G532" s="19"/>
      <c r="H532" s="19"/>
      <c r="P532" s="9" t="s">
        <v>2518</v>
      </c>
      <c r="Q532" s="19">
        <v>70</v>
      </c>
      <c r="R532" s="19"/>
      <c r="S532" s="19"/>
      <c r="T532" s="19"/>
      <c r="U532" s="19"/>
      <c r="V532" s="19"/>
      <c r="W532" s="19"/>
      <c r="X532" s="19"/>
      <c r="Y532" s="19"/>
      <c r="Z532"/>
      <c r="AA532"/>
      <c r="AB532"/>
      <c r="AC532"/>
      <c r="AD532"/>
      <c r="AE532"/>
      <c r="AF532"/>
      <c r="AG532"/>
      <c r="AH532"/>
      <c r="AI532"/>
      <c r="AJ532" s="9" t="s">
        <v>2518</v>
      </c>
      <c r="AK532" s="19"/>
      <c r="AL532" s="19">
        <v>70</v>
      </c>
      <c r="AM532" s="19"/>
      <c r="AN532" s="19"/>
      <c r="AO532" s="19"/>
      <c r="AP532" s="19"/>
      <c r="AQ532" s="19"/>
      <c r="AR532" s="19"/>
      <c r="AS532" s="19"/>
      <c r="AT532" s="19"/>
      <c r="AU532" s="19"/>
      <c r="AV532" s="19"/>
      <c r="AW532"/>
      <c r="AX532"/>
      <c r="AY532"/>
      <c r="AZ532"/>
      <c r="BA532"/>
      <c r="BB532"/>
      <c r="BC532"/>
      <c r="BD532"/>
      <c r="BE532"/>
      <c r="BF532"/>
      <c r="BG532"/>
      <c r="BH532"/>
      <c r="BI532"/>
      <c r="BJ532"/>
      <c r="BK532"/>
      <c r="BL532"/>
      <c r="BM532"/>
      <c r="BN532"/>
      <c r="BO532"/>
      <c r="BP532"/>
      <c r="BQ532"/>
      <c r="BR532"/>
      <c r="BS532"/>
      <c r="BT532"/>
      <c r="BU532"/>
      <c r="BV532"/>
    </row>
    <row r="533" spans="2:74" ht="14.25" x14ac:dyDescent="0.2">
      <c r="B533" s="9" t="s">
        <v>3064</v>
      </c>
      <c r="C533" s="19"/>
      <c r="D533" s="19"/>
      <c r="E533" s="19">
        <v>2.4931083362419595</v>
      </c>
      <c r="F533" s="19"/>
      <c r="G533" s="19"/>
      <c r="H533" s="19"/>
      <c r="P533" s="9" t="s">
        <v>2519</v>
      </c>
      <c r="Q533" s="19"/>
      <c r="R533" s="19">
        <v>15</v>
      </c>
      <c r="S533" s="19"/>
      <c r="T533" s="19"/>
      <c r="U533" s="19"/>
      <c r="V533" s="19"/>
      <c r="W533" s="19"/>
      <c r="X533" s="19"/>
      <c r="Y533" s="19"/>
      <c r="Z533"/>
      <c r="AA533"/>
      <c r="AB533"/>
      <c r="AC533"/>
      <c r="AD533"/>
      <c r="AE533"/>
      <c r="AF533"/>
      <c r="AG533"/>
      <c r="AH533"/>
      <c r="AI533"/>
      <c r="AJ533" s="9" t="s">
        <v>2519</v>
      </c>
      <c r="AK533" s="19"/>
      <c r="AL533" s="19"/>
      <c r="AM533" s="19"/>
      <c r="AN533" s="19"/>
      <c r="AO533" s="19"/>
      <c r="AP533" s="19"/>
      <c r="AQ533" s="19"/>
      <c r="AR533" s="19"/>
      <c r="AS533" s="19"/>
      <c r="AT533" s="19"/>
      <c r="AU533" s="19"/>
      <c r="AV533" s="19">
        <v>15</v>
      </c>
      <c r="AW533"/>
      <c r="AX533"/>
      <c r="AY533"/>
      <c r="AZ533"/>
      <c r="BA533"/>
      <c r="BB533"/>
      <c r="BC533"/>
      <c r="BD533"/>
      <c r="BE533"/>
      <c r="BF533"/>
      <c r="BG533"/>
      <c r="BH533"/>
      <c r="BI533"/>
      <c r="BJ533"/>
      <c r="BK533"/>
      <c r="BL533"/>
      <c r="BM533"/>
      <c r="BN533"/>
      <c r="BO533"/>
      <c r="BP533"/>
      <c r="BQ533"/>
      <c r="BR533"/>
      <c r="BS533"/>
      <c r="BT533"/>
      <c r="BU533"/>
      <c r="BV533"/>
    </row>
    <row r="534" spans="2:74" ht="14.25" x14ac:dyDescent="0.2">
      <c r="B534" s="9" t="s">
        <v>3065</v>
      </c>
      <c r="C534" s="19">
        <v>31.523565441345685</v>
      </c>
      <c r="D534" s="19"/>
      <c r="E534" s="19"/>
      <c r="F534" s="19"/>
      <c r="G534" s="19"/>
      <c r="H534" s="19"/>
      <c r="P534" s="9" t="s">
        <v>2520</v>
      </c>
      <c r="Q534" s="19"/>
      <c r="R534" s="19">
        <v>86.093301341305121</v>
      </c>
      <c r="S534" s="19"/>
      <c r="T534" s="19"/>
      <c r="U534" s="19"/>
      <c r="V534" s="19"/>
      <c r="W534" s="19"/>
      <c r="X534" s="19"/>
      <c r="Y534" s="19"/>
      <c r="Z534"/>
      <c r="AA534"/>
      <c r="AB534"/>
      <c r="AC534"/>
      <c r="AD534"/>
      <c r="AE534"/>
      <c r="AF534"/>
      <c r="AG534"/>
      <c r="AH534"/>
      <c r="AI534"/>
      <c r="AJ534" s="9" t="s">
        <v>2520</v>
      </c>
      <c r="AK534" s="19"/>
      <c r="AL534" s="19"/>
      <c r="AM534" s="19">
        <v>86.093301341305121</v>
      </c>
      <c r="AN534" s="19"/>
      <c r="AO534" s="19"/>
      <c r="AP534" s="19"/>
      <c r="AQ534" s="19"/>
      <c r="AR534" s="19"/>
      <c r="AS534" s="19"/>
      <c r="AT534" s="19"/>
      <c r="AU534" s="19"/>
      <c r="AV534" s="19"/>
      <c r="AW534"/>
      <c r="AX534"/>
      <c r="AY534"/>
      <c r="AZ534"/>
      <c r="BA534"/>
      <c r="BB534"/>
      <c r="BC534"/>
      <c r="BD534"/>
      <c r="BE534"/>
      <c r="BF534"/>
      <c r="BG534"/>
      <c r="BH534"/>
      <c r="BI534"/>
      <c r="BJ534"/>
      <c r="BK534"/>
      <c r="BL534"/>
      <c r="BM534"/>
      <c r="BN534"/>
      <c r="BO534"/>
      <c r="BP534"/>
      <c r="BQ534"/>
      <c r="BR534"/>
      <c r="BS534"/>
      <c r="BT534"/>
      <c r="BU534"/>
      <c r="BV534"/>
    </row>
    <row r="535" spans="2:74" ht="14.25" x14ac:dyDescent="0.2">
      <c r="B535" s="9" t="s">
        <v>3066</v>
      </c>
      <c r="C535" s="19"/>
      <c r="D535" s="19"/>
      <c r="E535" s="19"/>
      <c r="F535" s="19">
        <v>21.369500024931082</v>
      </c>
      <c r="G535" s="19"/>
      <c r="H535" s="19"/>
      <c r="P535" s="9" t="s">
        <v>2521</v>
      </c>
      <c r="Q535" s="19"/>
      <c r="R535" s="19">
        <v>72.599999999999994</v>
      </c>
      <c r="S535" s="19"/>
      <c r="T535" s="19"/>
      <c r="U535" s="19"/>
      <c r="V535" s="19"/>
      <c r="W535" s="19"/>
      <c r="X535" s="19"/>
      <c r="Y535" s="19"/>
      <c r="Z535"/>
      <c r="AA535"/>
      <c r="AB535"/>
      <c r="AC535"/>
      <c r="AD535"/>
      <c r="AE535"/>
      <c r="AF535"/>
      <c r="AG535"/>
      <c r="AH535"/>
      <c r="AI535"/>
      <c r="AJ535" s="9" t="s">
        <v>2521</v>
      </c>
      <c r="AK535" s="19"/>
      <c r="AL535" s="19">
        <v>72.599999999999994</v>
      </c>
      <c r="AM535" s="19"/>
      <c r="AN535" s="19"/>
      <c r="AO535" s="19"/>
      <c r="AP535" s="19"/>
      <c r="AQ535" s="19"/>
      <c r="AR535" s="19"/>
      <c r="AS535" s="19"/>
      <c r="AT535" s="19"/>
      <c r="AU535" s="19"/>
      <c r="AV535" s="19"/>
      <c r="AW535"/>
      <c r="AX535"/>
      <c r="AY535"/>
      <c r="AZ535"/>
      <c r="BA535"/>
      <c r="BB535"/>
      <c r="BC535"/>
      <c r="BD535"/>
      <c r="BE535"/>
      <c r="BF535"/>
      <c r="BG535"/>
      <c r="BH535"/>
      <c r="BI535"/>
      <c r="BJ535"/>
      <c r="BK535"/>
      <c r="BL535"/>
      <c r="BM535"/>
      <c r="BN535"/>
      <c r="BO535"/>
      <c r="BP535"/>
      <c r="BQ535"/>
      <c r="BR535"/>
      <c r="BS535"/>
      <c r="BT535"/>
      <c r="BU535"/>
      <c r="BV535"/>
    </row>
    <row r="536" spans="2:74" ht="14.25" x14ac:dyDescent="0.2">
      <c r="B536" s="9" t="s">
        <v>3067</v>
      </c>
      <c r="C536" s="19"/>
      <c r="D536" s="19"/>
      <c r="E536" s="19"/>
      <c r="F536" s="19">
        <v>126.09426176538274</v>
      </c>
      <c r="G536" s="19"/>
      <c r="H536" s="19"/>
      <c r="P536" s="9" t="s">
        <v>2522</v>
      </c>
      <c r="Q536" s="19"/>
      <c r="R536" s="19"/>
      <c r="S536" s="19">
        <v>100</v>
      </c>
      <c r="T536" s="19"/>
      <c r="U536" s="19"/>
      <c r="V536" s="19"/>
      <c r="W536" s="19"/>
      <c r="X536" s="19"/>
      <c r="Y536" s="19"/>
      <c r="Z536"/>
      <c r="AA536"/>
      <c r="AB536"/>
      <c r="AC536"/>
      <c r="AD536"/>
      <c r="AE536"/>
      <c r="AF536"/>
      <c r="AG536"/>
      <c r="AH536"/>
      <c r="AI536"/>
      <c r="AJ536" s="9" t="s">
        <v>2522</v>
      </c>
      <c r="AK536" s="19"/>
      <c r="AL536" s="19">
        <v>100</v>
      </c>
      <c r="AM536" s="19"/>
      <c r="AN536" s="19"/>
      <c r="AO536" s="19"/>
      <c r="AP536" s="19"/>
      <c r="AQ536" s="19"/>
      <c r="AR536" s="19"/>
      <c r="AS536" s="19"/>
      <c r="AT536" s="19"/>
      <c r="AU536" s="19"/>
      <c r="AV536" s="19"/>
      <c r="AW536"/>
      <c r="AX536"/>
      <c r="AY536"/>
      <c r="AZ536"/>
      <c r="BA536"/>
      <c r="BB536"/>
      <c r="BC536"/>
      <c r="BD536"/>
      <c r="BE536"/>
      <c r="BF536"/>
      <c r="BG536"/>
      <c r="BH536"/>
      <c r="BI536"/>
      <c r="BJ536"/>
      <c r="BK536"/>
      <c r="BL536"/>
      <c r="BM536"/>
      <c r="BN536"/>
      <c r="BO536"/>
      <c r="BP536"/>
      <c r="BQ536"/>
      <c r="BR536"/>
      <c r="BS536"/>
      <c r="BT536"/>
      <c r="BU536"/>
      <c r="BV536"/>
    </row>
    <row r="537" spans="2:74" ht="14.25" x14ac:dyDescent="0.2">
      <c r="B537" s="9" t="s">
        <v>3068</v>
      </c>
      <c r="C537" s="19">
        <v>99.299231140238902</v>
      </c>
      <c r="D537" s="19"/>
      <c r="E537" s="19"/>
      <c r="F537" s="19"/>
      <c r="G537" s="19"/>
      <c r="H537" s="19"/>
      <c r="P537" s="9" t="s">
        <v>2523</v>
      </c>
      <c r="Q537" s="19">
        <v>104</v>
      </c>
      <c r="R537" s="19"/>
      <c r="S537" s="19"/>
      <c r="T537" s="19"/>
      <c r="U537" s="19"/>
      <c r="V537" s="19"/>
      <c r="W537" s="19"/>
      <c r="X537" s="19"/>
      <c r="Y537" s="19"/>
      <c r="Z537"/>
      <c r="AA537"/>
      <c r="AB537"/>
      <c r="AC537"/>
      <c r="AD537"/>
      <c r="AE537"/>
      <c r="AF537"/>
      <c r="AG537"/>
      <c r="AH537"/>
      <c r="AI537"/>
      <c r="AJ537" s="9" t="s">
        <v>2523</v>
      </c>
      <c r="AK537" s="19"/>
      <c r="AL537" s="19">
        <v>104</v>
      </c>
      <c r="AM537" s="19"/>
      <c r="AN537" s="19"/>
      <c r="AO537" s="19"/>
      <c r="AP537" s="19"/>
      <c r="AQ537" s="19"/>
      <c r="AR537" s="19"/>
      <c r="AS537" s="19"/>
      <c r="AT537" s="19"/>
      <c r="AU537" s="19"/>
      <c r="AV537" s="19"/>
      <c r="AW537"/>
      <c r="AX537"/>
      <c r="AY537"/>
      <c r="AZ537"/>
      <c r="BA537"/>
      <c r="BB537"/>
      <c r="BC537"/>
      <c r="BD537"/>
      <c r="BE537"/>
      <c r="BF537"/>
      <c r="BG537"/>
      <c r="BH537"/>
      <c r="BI537"/>
      <c r="BJ537"/>
      <c r="BK537"/>
      <c r="BL537"/>
      <c r="BM537"/>
      <c r="BN537"/>
      <c r="BO537"/>
      <c r="BP537"/>
      <c r="BQ537"/>
      <c r="BR537"/>
      <c r="BS537"/>
      <c r="BT537"/>
      <c r="BU537"/>
      <c r="BV537"/>
    </row>
    <row r="538" spans="2:74" ht="14.25" x14ac:dyDescent="0.2">
      <c r="B538" s="9" t="s">
        <v>3069</v>
      </c>
      <c r="C538" s="19"/>
      <c r="D538" s="19"/>
      <c r="E538" s="19"/>
      <c r="F538" s="19"/>
      <c r="G538" s="19"/>
      <c r="H538" s="19">
        <v>86.689804963700638</v>
      </c>
      <c r="P538" s="9" t="s">
        <v>2524</v>
      </c>
      <c r="Q538" s="19"/>
      <c r="R538" s="19">
        <v>10.684750012465541</v>
      </c>
      <c r="S538" s="19"/>
      <c r="T538" s="19"/>
      <c r="U538" s="19"/>
      <c r="V538" s="19"/>
      <c r="W538" s="19"/>
      <c r="X538" s="19"/>
      <c r="Y538" s="19"/>
      <c r="Z538"/>
      <c r="AA538"/>
      <c r="AB538"/>
      <c r="AC538"/>
      <c r="AD538"/>
      <c r="AE538"/>
      <c r="AF538"/>
      <c r="AG538"/>
      <c r="AH538"/>
      <c r="AI538"/>
      <c r="AJ538" s="9" t="s">
        <v>2524</v>
      </c>
      <c r="AK538" s="19"/>
      <c r="AL538" s="19"/>
      <c r="AM538" s="19"/>
      <c r="AN538" s="19"/>
      <c r="AO538" s="19"/>
      <c r="AP538" s="19"/>
      <c r="AQ538" s="19"/>
      <c r="AR538" s="19"/>
      <c r="AS538" s="19"/>
      <c r="AT538" s="19"/>
      <c r="AU538" s="19"/>
      <c r="AV538" s="19">
        <v>10.684750012465541</v>
      </c>
      <c r="AW538"/>
      <c r="AX538"/>
      <c r="AY538"/>
      <c r="AZ538"/>
      <c r="BA538"/>
      <c r="BB538"/>
      <c r="BC538"/>
      <c r="BD538"/>
      <c r="BE538"/>
      <c r="BF538"/>
      <c r="BG538"/>
      <c r="BH538"/>
      <c r="BI538"/>
      <c r="BJ538"/>
      <c r="BK538"/>
      <c r="BL538"/>
      <c r="BM538"/>
      <c r="BN538"/>
      <c r="BO538"/>
      <c r="BP538"/>
      <c r="BQ538"/>
      <c r="BR538"/>
      <c r="BS538"/>
      <c r="BT538"/>
      <c r="BU538"/>
      <c r="BV538"/>
    </row>
    <row r="539" spans="2:74" ht="14.25" x14ac:dyDescent="0.2">
      <c r="B539" s="9" t="s">
        <v>3070</v>
      </c>
      <c r="C539" s="19"/>
      <c r="D539" s="19"/>
      <c r="E539" s="19"/>
      <c r="F539" s="19"/>
      <c r="G539" s="19"/>
      <c r="H539" s="19">
        <v>50</v>
      </c>
      <c r="P539" s="9" t="s">
        <v>2525</v>
      </c>
      <c r="Q539" s="19"/>
      <c r="R539" s="19"/>
      <c r="S539" s="19">
        <v>200</v>
      </c>
      <c r="T539" s="19"/>
      <c r="U539" s="19"/>
      <c r="V539" s="19"/>
      <c r="W539" s="19"/>
      <c r="X539" s="19"/>
      <c r="Y539" s="19"/>
      <c r="Z539"/>
      <c r="AA539"/>
      <c r="AB539"/>
      <c r="AC539"/>
      <c r="AD539"/>
      <c r="AE539"/>
      <c r="AF539"/>
      <c r="AG539"/>
      <c r="AH539"/>
      <c r="AI539"/>
      <c r="AJ539" s="9" t="s">
        <v>2525</v>
      </c>
      <c r="AK539" s="19"/>
      <c r="AL539" s="19">
        <v>200</v>
      </c>
      <c r="AM539" s="19"/>
      <c r="AN539" s="19"/>
      <c r="AO539" s="19"/>
      <c r="AP539" s="19"/>
      <c r="AQ539" s="19"/>
      <c r="AR539" s="19"/>
      <c r="AS539" s="19"/>
      <c r="AT539" s="19"/>
      <c r="AU539" s="19"/>
      <c r="AV539" s="19"/>
      <c r="AW539"/>
      <c r="AX539"/>
      <c r="AY539"/>
      <c r="AZ539"/>
      <c r="BA539"/>
      <c r="BB539"/>
      <c r="BC539"/>
      <c r="BD539"/>
      <c r="BE539"/>
      <c r="BF539"/>
      <c r="BG539"/>
      <c r="BH539"/>
      <c r="BI539"/>
      <c r="BJ539"/>
      <c r="BK539"/>
      <c r="BL539"/>
      <c r="BM539"/>
      <c r="BN539"/>
      <c r="BO539"/>
      <c r="BP539"/>
      <c r="BQ539"/>
      <c r="BR539"/>
      <c r="BS539"/>
      <c r="BT539"/>
      <c r="BU539"/>
      <c r="BV539"/>
    </row>
    <row r="540" spans="2:74" ht="14.25" x14ac:dyDescent="0.2">
      <c r="B540" s="9" t="s">
        <v>3071</v>
      </c>
      <c r="C540" s="19"/>
      <c r="D540" s="19">
        <v>4.2739000049862161</v>
      </c>
      <c r="E540" s="19"/>
      <c r="F540" s="19"/>
      <c r="G540" s="19"/>
      <c r="H540" s="19"/>
      <c r="P540" s="9" t="s">
        <v>2526</v>
      </c>
      <c r="Q540" s="19"/>
      <c r="R540" s="19"/>
      <c r="S540" s="19"/>
      <c r="T540" s="19">
        <v>62.564631571458705</v>
      </c>
      <c r="U540" s="19"/>
      <c r="V540" s="19"/>
      <c r="W540" s="19"/>
      <c r="X540" s="19"/>
      <c r="Y540" s="19"/>
      <c r="Z540"/>
      <c r="AA540"/>
      <c r="AB540"/>
      <c r="AC540"/>
      <c r="AD540"/>
      <c r="AE540"/>
      <c r="AF540"/>
      <c r="AG540"/>
      <c r="AH540"/>
      <c r="AI540"/>
      <c r="AJ540" s="9" t="s">
        <v>2526</v>
      </c>
      <c r="AK540" s="19"/>
      <c r="AL540" s="19"/>
      <c r="AM540" s="19"/>
      <c r="AN540" s="19"/>
      <c r="AO540" s="19"/>
      <c r="AP540" s="19">
        <v>62.564631571458705</v>
      </c>
      <c r="AQ540" s="19"/>
      <c r="AR540" s="19"/>
      <c r="AS540" s="19"/>
      <c r="AT540" s="19"/>
      <c r="AU540" s="19"/>
      <c r="AV540" s="19"/>
      <c r="AW540"/>
      <c r="AX540"/>
      <c r="AY540"/>
      <c r="AZ540"/>
      <c r="BA540"/>
      <c r="BB540"/>
      <c r="BC540"/>
      <c r="BD540"/>
      <c r="BE540"/>
      <c r="BF540"/>
      <c r="BG540"/>
      <c r="BH540"/>
      <c r="BI540"/>
      <c r="BJ540"/>
      <c r="BK540"/>
      <c r="BL540"/>
      <c r="BM540"/>
      <c r="BN540"/>
      <c r="BO540"/>
      <c r="BP540"/>
      <c r="BQ540"/>
      <c r="BR540"/>
      <c r="BS540"/>
      <c r="BT540"/>
      <c r="BU540"/>
      <c r="BV540"/>
    </row>
    <row r="541" spans="2:74" ht="14.25" x14ac:dyDescent="0.2">
      <c r="B541" s="9" t="s">
        <v>3072</v>
      </c>
      <c r="C541" s="19"/>
      <c r="D541" s="19">
        <v>4.4519791718606418</v>
      </c>
      <c r="E541" s="19"/>
      <c r="F541" s="19"/>
      <c r="G541" s="19"/>
      <c r="H541" s="19"/>
      <c r="P541" s="9" t="s">
        <v>2527</v>
      </c>
      <c r="Q541" s="19"/>
      <c r="R541" s="19">
        <v>57.530506930455871</v>
      </c>
      <c r="S541" s="19"/>
      <c r="T541" s="19"/>
      <c r="U541" s="19"/>
      <c r="V541" s="19"/>
      <c r="W541" s="19"/>
      <c r="X541" s="19"/>
      <c r="Y541" s="19"/>
      <c r="Z541"/>
      <c r="AA541"/>
      <c r="AB541"/>
      <c r="AC541"/>
      <c r="AD541"/>
      <c r="AE541"/>
      <c r="AF541"/>
      <c r="AG541"/>
      <c r="AH541"/>
      <c r="AI541"/>
      <c r="AJ541" s="9" t="s">
        <v>2527</v>
      </c>
      <c r="AK541" s="19"/>
      <c r="AL541" s="19"/>
      <c r="AM541" s="19"/>
      <c r="AN541" s="19">
        <v>57.530506930455871</v>
      </c>
      <c r="AO541" s="19"/>
      <c r="AP541" s="19"/>
      <c r="AQ541" s="19"/>
      <c r="AR541" s="19"/>
      <c r="AS541" s="19"/>
      <c r="AT541" s="19"/>
      <c r="AU541" s="19"/>
      <c r="AV541" s="19"/>
      <c r="AW541"/>
      <c r="AX541"/>
      <c r="AY541"/>
      <c r="AZ541"/>
      <c r="BA541"/>
      <c r="BB541"/>
      <c r="BC541"/>
      <c r="BD541"/>
      <c r="BE541"/>
      <c r="BF541"/>
      <c r="BG541"/>
      <c r="BH541"/>
      <c r="BI541"/>
      <c r="BJ541"/>
      <c r="BK541"/>
      <c r="BL541"/>
      <c r="BM541"/>
      <c r="BN541"/>
      <c r="BO541"/>
      <c r="BP541"/>
      <c r="BQ541"/>
      <c r="BR541"/>
      <c r="BS541"/>
      <c r="BT541"/>
      <c r="BU541"/>
      <c r="BV541"/>
    </row>
    <row r="542" spans="2:74" ht="14.25" x14ac:dyDescent="0.2">
      <c r="B542" s="9" t="s">
        <v>3073</v>
      </c>
      <c r="C542" s="19"/>
      <c r="D542" s="19"/>
      <c r="E542" s="19"/>
      <c r="F542" s="19">
        <v>10.684750012465541</v>
      </c>
      <c r="G542" s="19"/>
      <c r="H542" s="19"/>
      <c r="P542" s="9" t="s">
        <v>2528</v>
      </c>
      <c r="Q542" s="19"/>
      <c r="R542" s="19">
        <v>82.3</v>
      </c>
      <c r="S542" s="19"/>
      <c r="T542" s="19"/>
      <c r="U542" s="19"/>
      <c r="V542" s="19"/>
      <c r="W542" s="19"/>
      <c r="X542" s="19"/>
      <c r="Y542" s="19"/>
      <c r="Z542"/>
      <c r="AA542"/>
      <c r="AB542"/>
      <c r="AC542"/>
      <c r="AD542"/>
      <c r="AE542"/>
      <c r="AF542"/>
      <c r="AG542"/>
      <c r="AH542"/>
      <c r="AI542"/>
      <c r="AJ542" s="9" t="s">
        <v>2528</v>
      </c>
      <c r="AK542" s="19"/>
      <c r="AL542" s="19">
        <v>82.3</v>
      </c>
      <c r="AM542" s="19"/>
      <c r="AN542" s="19"/>
      <c r="AO542" s="19"/>
      <c r="AP542" s="19"/>
      <c r="AQ542" s="19"/>
      <c r="AR542" s="19"/>
      <c r="AS542" s="19"/>
      <c r="AT542" s="19"/>
      <c r="AU542" s="19"/>
      <c r="AV542" s="19"/>
      <c r="AW542"/>
      <c r="AX542"/>
      <c r="AY542"/>
      <c r="AZ542"/>
      <c r="BA542"/>
      <c r="BB542"/>
      <c r="BC542"/>
      <c r="BD542"/>
      <c r="BE542"/>
      <c r="BF542"/>
      <c r="BG542"/>
      <c r="BH542"/>
      <c r="BI542"/>
      <c r="BJ542"/>
      <c r="BK542"/>
      <c r="BL542"/>
      <c r="BM542"/>
      <c r="BN542"/>
      <c r="BO542"/>
      <c r="BP542"/>
      <c r="BQ542"/>
      <c r="BR542"/>
      <c r="BS542"/>
      <c r="BT542"/>
      <c r="BU542"/>
      <c r="BV542"/>
    </row>
    <row r="543" spans="2:74" ht="14.25" x14ac:dyDescent="0.2">
      <c r="B543" s="9" t="s">
        <v>3074</v>
      </c>
      <c r="C543" s="19"/>
      <c r="D543" s="19"/>
      <c r="E543" s="19"/>
      <c r="F543" s="19"/>
      <c r="G543" s="19"/>
      <c r="H543" s="19">
        <v>63.835220018725003</v>
      </c>
      <c r="P543" s="9" t="s">
        <v>2529</v>
      </c>
      <c r="Q543" s="19"/>
      <c r="R543" s="19"/>
      <c r="S543" s="19"/>
      <c r="T543" s="19"/>
      <c r="U543" s="19">
        <v>95</v>
      </c>
      <c r="V543" s="19"/>
      <c r="W543" s="19"/>
      <c r="X543" s="19"/>
      <c r="Y543" s="19"/>
      <c r="Z543"/>
      <c r="AA543"/>
      <c r="AB543"/>
      <c r="AC543"/>
      <c r="AD543"/>
      <c r="AE543"/>
      <c r="AF543"/>
      <c r="AG543"/>
      <c r="AH543"/>
      <c r="AI543"/>
      <c r="AJ543" s="9" t="s">
        <v>2529</v>
      </c>
      <c r="AK543" s="19"/>
      <c r="AL543" s="19">
        <v>95</v>
      </c>
      <c r="AM543" s="19"/>
      <c r="AN543" s="19"/>
      <c r="AO543" s="19"/>
      <c r="AP543" s="19"/>
      <c r="AQ543" s="19"/>
      <c r="AR543" s="19"/>
      <c r="AS543" s="19"/>
      <c r="AT543" s="19"/>
      <c r="AU543" s="19"/>
      <c r="AV543" s="19"/>
      <c r="AW543"/>
      <c r="AX543"/>
      <c r="AY543"/>
      <c r="AZ543"/>
      <c r="BA543"/>
      <c r="BB543"/>
      <c r="BC543"/>
      <c r="BD543"/>
      <c r="BE543"/>
      <c r="BF543"/>
      <c r="BG543"/>
      <c r="BH543"/>
      <c r="BI543"/>
      <c r="BJ543"/>
      <c r="BK543"/>
      <c r="BL543"/>
      <c r="BM543"/>
      <c r="BN543"/>
      <c r="BO543"/>
      <c r="BP543"/>
      <c r="BQ543"/>
      <c r="BR543"/>
      <c r="BS543"/>
      <c r="BT543"/>
      <c r="BU543"/>
      <c r="BV543"/>
    </row>
    <row r="544" spans="2:74" ht="14.25" x14ac:dyDescent="0.2">
      <c r="B544" s="9" t="s">
        <v>3075</v>
      </c>
      <c r="C544" s="19"/>
      <c r="D544" s="19"/>
      <c r="E544" s="19">
        <v>36.252100257547539</v>
      </c>
      <c r="F544" s="19"/>
      <c r="G544" s="19"/>
      <c r="H544" s="19"/>
      <c r="P544" s="9" t="s">
        <v>2530</v>
      </c>
      <c r="Q544" s="19"/>
      <c r="R544" s="19"/>
      <c r="S544" s="19"/>
      <c r="T544" s="19"/>
      <c r="U544" s="19"/>
      <c r="V544" s="19"/>
      <c r="W544" s="19"/>
      <c r="X544" s="19">
        <v>220.6649580894198</v>
      </c>
      <c r="Y544" s="19"/>
      <c r="Z544"/>
      <c r="AA544"/>
      <c r="AB544"/>
      <c r="AC544"/>
      <c r="AD544"/>
      <c r="AE544"/>
      <c r="AF544"/>
      <c r="AG544"/>
      <c r="AH544"/>
      <c r="AI544"/>
      <c r="AJ544" s="9" t="s">
        <v>2530</v>
      </c>
      <c r="AK544" s="19"/>
      <c r="AL544" s="19"/>
      <c r="AM544" s="19"/>
      <c r="AN544" s="19">
        <v>220.6649580894198</v>
      </c>
      <c r="AO544" s="19"/>
      <c r="AP544" s="19"/>
      <c r="AQ544" s="19"/>
      <c r="AR544" s="19"/>
      <c r="AS544" s="19"/>
      <c r="AT544" s="19"/>
      <c r="AU544" s="19"/>
      <c r="AV544" s="19"/>
      <c r="AW544"/>
      <c r="AX544"/>
      <c r="AY544"/>
      <c r="AZ544"/>
      <c r="BA544"/>
      <c r="BB544"/>
      <c r="BC544"/>
      <c r="BD544"/>
      <c r="BE544"/>
      <c r="BF544"/>
      <c r="BG544"/>
      <c r="BH544"/>
      <c r="BI544"/>
      <c r="BJ544"/>
      <c r="BK544"/>
      <c r="BL544"/>
      <c r="BM544"/>
      <c r="BN544"/>
      <c r="BO544"/>
      <c r="BP544"/>
      <c r="BQ544"/>
      <c r="BR544"/>
      <c r="BS544"/>
      <c r="BT544"/>
      <c r="BU544"/>
      <c r="BV544"/>
    </row>
    <row r="545" spans="2:74" ht="14.25" x14ac:dyDescent="0.2">
      <c r="B545" s="9" t="s">
        <v>3076</v>
      </c>
      <c r="C545" s="19"/>
      <c r="D545" s="19"/>
      <c r="E545" s="19"/>
      <c r="F545" s="19">
        <v>7.96</v>
      </c>
      <c r="G545" s="19"/>
      <c r="H545" s="19"/>
      <c r="P545" s="9" t="s">
        <v>2531</v>
      </c>
      <c r="Q545" s="19">
        <v>72</v>
      </c>
      <c r="R545" s="19"/>
      <c r="S545" s="19"/>
      <c r="T545" s="19"/>
      <c r="U545" s="19"/>
      <c r="V545" s="19"/>
      <c r="W545" s="19"/>
      <c r="X545" s="19"/>
      <c r="Y545" s="19"/>
      <c r="Z545"/>
      <c r="AA545"/>
      <c r="AB545"/>
      <c r="AC545"/>
      <c r="AD545"/>
      <c r="AE545"/>
      <c r="AF545"/>
      <c r="AG545"/>
      <c r="AH545"/>
      <c r="AI545"/>
      <c r="AJ545" s="9" t="s">
        <v>2531</v>
      </c>
      <c r="AK545" s="19"/>
      <c r="AL545" s="19"/>
      <c r="AM545" s="19"/>
      <c r="AN545" s="19"/>
      <c r="AO545" s="19"/>
      <c r="AP545" s="19"/>
      <c r="AQ545" s="19">
        <v>72</v>
      </c>
      <c r="AR545" s="19"/>
      <c r="AS545" s="19"/>
      <c r="AT545" s="19"/>
      <c r="AU545" s="19"/>
      <c r="AV545" s="19"/>
      <c r="AW545"/>
      <c r="AX545"/>
      <c r="AY545"/>
      <c r="AZ545"/>
      <c r="BA545"/>
      <c r="BB545"/>
      <c r="BC545"/>
      <c r="BD545"/>
      <c r="BE545"/>
      <c r="BF545"/>
      <c r="BG545"/>
      <c r="BH545"/>
      <c r="BI545"/>
      <c r="BJ545"/>
      <c r="BK545"/>
      <c r="BL545"/>
      <c r="BM545"/>
      <c r="BN545"/>
      <c r="BO545"/>
      <c r="BP545"/>
      <c r="BQ545"/>
      <c r="BR545"/>
      <c r="BS545"/>
      <c r="BT545"/>
      <c r="BU545"/>
      <c r="BV545"/>
    </row>
    <row r="546" spans="2:74" ht="14.25" x14ac:dyDescent="0.2">
      <c r="B546" s="9" t="s">
        <v>3077</v>
      </c>
      <c r="C546" s="19"/>
      <c r="D546" s="19"/>
      <c r="E546" s="19"/>
      <c r="F546" s="19"/>
      <c r="G546" s="19"/>
      <c r="H546" s="19">
        <v>8.9039583437212837</v>
      </c>
      <c r="P546" s="9" t="s">
        <v>2532</v>
      </c>
      <c r="Q546" s="19">
        <v>61.194579384158146</v>
      </c>
      <c r="R546" s="19"/>
      <c r="S546" s="19"/>
      <c r="T546" s="19"/>
      <c r="U546" s="19"/>
      <c r="V546" s="19"/>
      <c r="W546" s="19"/>
      <c r="X546" s="19"/>
      <c r="Y546" s="19"/>
      <c r="Z546"/>
      <c r="AA546"/>
      <c r="AB546"/>
      <c r="AC546"/>
      <c r="AD546"/>
      <c r="AE546"/>
      <c r="AF546"/>
      <c r="AG546"/>
      <c r="AH546"/>
      <c r="AI546"/>
      <c r="AJ546" s="9" t="s">
        <v>2532</v>
      </c>
      <c r="AK546" s="19">
        <v>61.194579384158146</v>
      </c>
      <c r="AL546" s="19"/>
      <c r="AM546" s="19"/>
      <c r="AN546" s="19"/>
      <c r="AO546" s="19"/>
      <c r="AP546" s="19"/>
      <c r="AQ546" s="19"/>
      <c r="AR546" s="19"/>
      <c r="AS546" s="19"/>
      <c r="AT546" s="19"/>
      <c r="AU546" s="19"/>
      <c r="AV546" s="19"/>
      <c r="AW546"/>
      <c r="AX546"/>
      <c r="AY546"/>
      <c r="AZ546"/>
      <c r="BA546"/>
      <c r="BB546"/>
      <c r="BC546"/>
      <c r="BD546"/>
      <c r="BE546"/>
      <c r="BF546"/>
      <c r="BG546"/>
      <c r="BH546"/>
      <c r="BI546"/>
      <c r="BJ546"/>
      <c r="BK546"/>
      <c r="BL546"/>
      <c r="BM546"/>
      <c r="BN546"/>
      <c r="BO546"/>
      <c r="BP546"/>
      <c r="BQ546"/>
      <c r="BR546"/>
      <c r="BS546"/>
      <c r="BT546"/>
      <c r="BU546"/>
      <c r="BV546"/>
    </row>
    <row r="547" spans="2:74" ht="14.25" x14ac:dyDescent="0.2">
      <c r="B547" s="9" t="s">
        <v>3078</v>
      </c>
      <c r="C547" s="19"/>
      <c r="D547" s="19">
        <v>50.815977559664312</v>
      </c>
      <c r="E547" s="19"/>
      <c r="F547" s="19"/>
      <c r="G547" s="19"/>
      <c r="H547" s="19"/>
      <c r="P547" s="9" t="s">
        <v>2533</v>
      </c>
      <c r="Q547" s="19"/>
      <c r="R547" s="19">
        <v>120</v>
      </c>
      <c r="S547" s="19"/>
      <c r="T547" s="19"/>
      <c r="U547" s="19"/>
      <c r="V547" s="19"/>
      <c r="W547" s="19"/>
      <c r="X547" s="19"/>
      <c r="Y547" s="19"/>
      <c r="Z547"/>
      <c r="AA547"/>
      <c r="AB547"/>
      <c r="AC547"/>
      <c r="AD547"/>
      <c r="AE547"/>
      <c r="AF547"/>
      <c r="AG547"/>
      <c r="AH547"/>
      <c r="AI547"/>
      <c r="AJ547" s="9" t="s">
        <v>2533</v>
      </c>
      <c r="AK547" s="19">
        <v>120</v>
      </c>
      <c r="AL547" s="19"/>
      <c r="AM547" s="19"/>
      <c r="AN547" s="19"/>
      <c r="AO547" s="19"/>
      <c r="AP547" s="19"/>
      <c r="AQ547" s="19"/>
      <c r="AR547" s="19"/>
      <c r="AS547" s="19"/>
      <c r="AT547" s="19"/>
      <c r="AU547" s="19"/>
      <c r="AV547" s="19"/>
      <c r="AW547"/>
      <c r="AX547"/>
      <c r="AY547"/>
      <c r="AZ547"/>
      <c r="BA547"/>
      <c r="BB547"/>
      <c r="BC547"/>
      <c r="BD547"/>
      <c r="BE547"/>
      <c r="BF547"/>
      <c r="BG547"/>
      <c r="BH547"/>
      <c r="BI547"/>
      <c r="BJ547"/>
      <c r="BK547"/>
      <c r="BL547"/>
      <c r="BM547"/>
      <c r="BN547"/>
      <c r="BO547"/>
      <c r="BP547"/>
      <c r="BQ547"/>
      <c r="BR547"/>
      <c r="BS547"/>
      <c r="BT547"/>
      <c r="BU547"/>
      <c r="BV547"/>
    </row>
    <row r="548" spans="2:74" ht="14.25" x14ac:dyDescent="0.2">
      <c r="B548" s="9" t="s">
        <v>3079</v>
      </c>
      <c r="C548" s="19"/>
      <c r="D548" s="19"/>
      <c r="E548" s="19">
        <v>47.285348162018529</v>
      </c>
      <c r="F548" s="19"/>
      <c r="G548" s="19"/>
      <c r="H548" s="19"/>
      <c r="P548" s="9" t="s">
        <v>2534</v>
      </c>
      <c r="Q548" s="19"/>
      <c r="R548" s="19"/>
      <c r="S548" s="19">
        <v>95</v>
      </c>
      <c r="T548" s="19"/>
      <c r="U548" s="19"/>
      <c r="V548" s="19"/>
      <c r="W548" s="19"/>
      <c r="X548" s="19"/>
      <c r="Y548" s="19"/>
      <c r="Z548"/>
      <c r="AA548"/>
      <c r="AB548"/>
      <c r="AC548"/>
      <c r="AD548"/>
      <c r="AE548"/>
      <c r="AF548"/>
      <c r="AG548"/>
      <c r="AH548"/>
      <c r="AI548"/>
      <c r="AJ548" s="9" t="s">
        <v>2534</v>
      </c>
      <c r="AK548" s="19"/>
      <c r="AL548" s="19"/>
      <c r="AM548" s="19"/>
      <c r="AN548" s="19"/>
      <c r="AO548" s="19"/>
      <c r="AP548" s="19"/>
      <c r="AQ548" s="19"/>
      <c r="AR548" s="19"/>
      <c r="AS548" s="19"/>
      <c r="AT548" s="19">
        <v>95</v>
      </c>
      <c r="AU548" s="19"/>
      <c r="AV548" s="19"/>
      <c r="AW548"/>
      <c r="AX548"/>
      <c r="AY548"/>
      <c r="AZ548"/>
      <c r="BA548"/>
      <c r="BB548"/>
      <c r="BC548"/>
      <c r="BD548"/>
      <c r="BE548"/>
      <c r="BF548"/>
      <c r="BG548"/>
      <c r="BH548"/>
      <c r="BI548"/>
      <c r="BJ548"/>
      <c r="BK548"/>
      <c r="BL548"/>
      <c r="BM548"/>
      <c r="BN548"/>
      <c r="BO548"/>
      <c r="BP548"/>
      <c r="BQ548"/>
      <c r="BR548"/>
      <c r="BS548"/>
      <c r="BT548"/>
      <c r="BU548"/>
      <c r="BV548"/>
    </row>
    <row r="549" spans="2:74" ht="14.25" x14ac:dyDescent="0.2">
      <c r="B549" s="9" t="s">
        <v>3080</v>
      </c>
      <c r="C549" s="19"/>
      <c r="D549" s="19"/>
      <c r="E549" s="19"/>
      <c r="F549" s="19">
        <v>75.656557059229641</v>
      </c>
      <c r="G549" s="19"/>
      <c r="H549" s="19"/>
      <c r="P549" s="9" t="s">
        <v>2535</v>
      </c>
      <c r="Q549" s="19">
        <v>50</v>
      </c>
      <c r="R549" s="19"/>
      <c r="S549" s="19"/>
      <c r="T549" s="19"/>
      <c r="U549" s="19"/>
      <c r="V549" s="19"/>
      <c r="W549" s="19"/>
      <c r="X549" s="19"/>
      <c r="Y549" s="19"/>
      <c r="Z549"/>
      <c r="AA549"/>
      <c r="AB549"/>
      <c r="AC549"/>
      <c r="AD549"/>
      <c r="AE549"/>
      <c r="AF549"/>
      <c r="AG549"/>
      <c r="AH549"/>
      <c r="AI549"/>
      <c r="AJ549" s="9" t="s">
        <v>2535</v>
      </c>
      <c r="AK549" s="19"/>
      <c r="AL549" s="19">
        <v>50</v>
      </c>
      <c r="AM549" s="19"/>
      <c r="AN549" s="19"/>
      <c r="AO549" s="19"/>
      <c r="AP549" s="19"/>
      <c r="AQ549" s="19"/>
      <c r="AR549" s="19"/>
      <c r="AS549" s="19"/>
      <c r="AT549" s="19"/>
      <c r="AU549" s="19"/>
      <c r="AV549" s="19"/>
      <c r="AW549"/>
      <c r="AX549"/>
      <c r="AY549"/>
      <c r="AZ549"/>
      <c r="BA549"/>
      <c r="BB549"/>
      <c r="BC549"/>
      <c r="BD549"/>
      <c r="BE549"/>
      <c r="BF549"/>
      <c r="BG549"/>
      <c r="BH549"/>
      <c r="BI549"/>
      <c r="BJ549"/>
      <c r="BK549"/>
      <c r="BL549"/>
      <c r="BM549"/>
      <c r="BN549"/>
      <c r="BO549"/>
      <c r="BP549"/>
      <c r="BQ549"/>
      <c r="BR549"/>
      <c r="BS549"/>
      <c r="BT549"/>
      <c r="BU549"/>
      <c r="BV549"/>
    </row>
    <row r="550" spans="2:74" ht="14.25" x14ac:dyDescent="0.2">
      <c r="B550" s="9" t="s">
        <v>3081</v>
      </c>
      <c r="C550" s="19"/>
      <c r="D550" s="19"/>
      <c r="E550" s="19"/>
      <c r="F550" s="19"/>
      <c r="G550" s="19"/>
      <c r="H550" s="19">
        <v>4.2739000049862161</v>
      </c>
      <c r="P550" s="9" t="s">
        <v>2536</v>
      </c>
      <c r="Q550" s="19"/>
      <c r="R550" s="19">
        <v>115.06101386091174</v>
      </c>
      <c r="S550" s="19"/>
      <c r="T550" s="19"/>
      <c r="U550" s="19"/>
      <c r="V550" s="19"/>
      <c r="W550" s="19"/>
      <c r="X550" s="19"/>
      <c r="Y550" s="19"/>
      <c r="Z550"/>
      <c r="AA550"/>
      <c r="AB550"/>
      <c r="AC550"/>
      <c r="AD550"/>
      <c r="AE550"/>
      <c r="AF550"/>
      <c r="AG550"/>
      <c r="AH550"/>
      <c r="AI550"/>
      <c r="AJ550" s="9" t="s">
        <v>2536</v>
      </c>
      <c r="AK550" s="19"/>
      <c r="AL550" s="19"/>
      <c r="AM550" s="19"/>
      <c r="AN550" s="19">
        <v>115.06101386091174</v>
      </c>
      <c r="AO550" s="19"/>
      <c r="AP550" s="19"/>
      <c r="AQ550" s="19"/>
      <c r="AR550" s="19"/>
      <c r="AS550" s="19"/>
      <c r="AT550" s="19"/>
      <c r="AU550" s="19"/>
      <c r="AV550" s="19"/>
      <c r="AW550"/>
      <c r="AX550"/>
      <c r="AY550"/>
      <c r="AZ550"/>
      <c r="BA550"/>
      <c r="BB550"/>
      <c r="BC550"/>
      <c r="BD550"/>
      <c r="BE550"/>
      <c r="BF550"/>
      <c r="BG550"/>
      <c r="BH550"/>
      <c r="BI550"/>
      <c r="BJ550"/>
      <c r="BK550"/>
      <c r="BL550"/>
      <c r="BM550"/>
      <c r="BN550"/>
      <c r="BO550"/>
      <c r="BP550"/>
      <c r="BQ550"/>
      <c r="BR550"/>
      <c r="BS550"/>
      <c r="BT550"/>
      <c r="BU550"/>
      <c r="BV550"/>
    </row>
    <row r="551" spans="2:74" ht="14.25" x14ac:dyDescent="0.2">
      <c r="B551" s="9" t="s">
        <v>3082</v>
      </c>
      <c r="C551" s="19"/>
      <c r="D551" s="19"/>
      <c r="E551" s="19"/>
      <c r="F551" s="19"/>
      <c r="G551" s="19">
        <v>47.004779242689487</v>
      </c>
      <c r="H551" s="19"/>
      <c r="P551" s="9" t="s">
        <v>2538</v>
      </c>
      <c r="Q551" s="19">
        <v>46</v>
      </c>
      <c r="R551" s="19"/>
      <c r="S551" s="19"/>
      <c r="T551" s="19"/>
      <c r="U551" s="19"/>
      <c r="V551" s="19"/>
      <c r="W551" s="19"/>
      <c r="X551" s="19"/>
      <c r="Y551" s="19"/>
      <c r="Z551"/>
      <c r="AA551"/>
      <c r="AB551"/>
      <c r="AC551"/>
      <c r="AD551"/>
      <c r="AE551"/>
      <c r="AF551"/>
      <c r="AG551"/>
      <c r="AH551"/>
      <c r="AI551"/>
      <c r="AJ551" s="9" t="s">
        <v>2538</v>
      </c>
      <c r="AK551" s="19"/>
      <c r="AL551" s="19">
        <v>46</v>
      </c>
      <c r="AM551" s="19"/>
      <c r="AN551" s="19"/>
      <c r="AO551" s="19"/>
      <c r="AP551" s="19"/>
      <c r="AQ551" s="19"/>
      <c r="AR551" s="19"/>
      <c r="AS551" s="19"/>
      <c r="AT551" s="19"/>
      <c r="AU551" s="19"/>
      <c r="AV551" s="19"/>
      <c r="AW551"/>
      <c r="AX551"/>
      <c r="AY551"/>
      <c r="AZ551"/>
      <c r="BA551"/>
      <c r="BB551"/>
      <c r="BC551"/>
      <c r="BD551"/>
      <c r="BE551"/>
      <c r="BF551"/>
      <c r="BG551"/>
      <c r="BH551"/>
      <c r="BI551"/>
      <c r="BJ551"/>
      <c r="BK551"/>
      <c r="BL551"/>
      <c r="BM551"/>
      <c r="BN551"/>
      <c r="BO551"/>
      <c r="BP551"/>
      <c r="BQ551"/>
      <c r="BR551"/>
      <c r="BS551"/>
      <c r="BT551"/>
      <c r="BU551"/>
      <c r="BV551"/>
    </row>
    <row r="552" spans="2:74" ht="14.25" x14ac:dyDescent="0.2">
      <c r="B552" s="9" t="s">
        <v>3083</v>
      </c>
      <c r="C552" s="19"/>
      <c r="D552" s="19"/>
      <c r="E552" s="19"/>
      <c r="F552" s="19">
        <v>47.285348162018529</v>
      </c>
      <c r="G552" s="19"/>
      <c r="H552" s="19"/>
      <c r="P552" s="9" t="s">
        <v>2539</v>
      </c>
      <c r="Q552" s="19"/>
      <c r="R552" s="19"/>
      <c r="S552" s="19"/>
      <c r="T552" s="19"/>
      <c r="U552" s="19">
        <v>6.3684532300794787</v>
      </c>
      <c r="V552" s="19"/>
      <c r="W552" s="19"/>
      <c r="X552" s="19"/>
      <c r="Y552" s="19"/>
      <c r="Z552"/>
      <c r="AA552"/>
      <c r="AB552"/>
      <c r="AC552"/>
      <c r="AD552"/>
      <c r="AE552"/>
      <c r="AF552"/>
      <c r="AG552"/>
      <c r="AH552"/>
      <c r="AI552"/>
      <c r="AJ552" s="9" t="s">
        <v>2539</v>
      </c>
      <c r="AK552" s="19"/>
      <c r="AL552" s="19"/>
      <c r="AM552" s="19"/>
      <c r="AN552" s="19"/>
      <c r="AO552" s="19"/>
      <c r="AP552" s="19"/>
      <c r="AQ552" s="19"/>
      <c r="AR552" s="19"/>
      <c r="AS552" s="19"/>
      <c r="AT552" s="19"/>
      <c r="AU552" s="19">
        <v>6.3684532300794787</v>
      </c>
      <c r="AV552" s="19"/>
      <c r="AW552"/>
      <c r="AX552"/>
      <c r="AY552"/>
      <c r="AZ552"/>
      <c r="BA552"/>
      <c r="BB552"/>
      <c r="BC552"/>
      <c r="BD552"/>
      <c r="BE552"/>
      <c r="BF552"/>
      <c r="BG552"/>
      <c r="BH552"/>
      <c r="BI552"/>
      <c r="BJ552"/>
      <c r="BK552"/>
      <c r="BL552"/>
      <c r="BM552"/>
      <c r="BN552"/>
      <c r="BO552"/>
      <c r="BP552"/>
      <c r="BQ552"/>
      <c r="BR552"/>
      <c r="BS552"/>
      <c r="BT552"/>
      <c r="BU552"/>
      <c r="BV552"/>
    </row>
    <row r="553" spans="2:74" ht="14.25" x14ac:dyDescent="0.2">
      <c r="B553" s="9" t="s">
        <v>3084</v>
      </c>
      <c r="C553" s="19"/>
      <c r="D553" s="19"/>
      <c r="E553" s="19"/>
      <c r="F553" s="19">
        <v>91.418339779902482</v>
      </c>
      <c r="G553" s="19"/>
      <c r="H553" s="19"/>
      <c r="P553" s="9" t="s">
        <v>2540</v>
      </c>
      <c r="Q553" s="19">
        <v>86.692320794224045</v>
      </c>
      <c r="R553" s="19"/>
      <c r="S553" s="19"/>
      <c r="T553" s="19"/>
      <c r="U553" s="19"/>
      <c r="V553" s="19"/>
      <c r="W553" s="19"/>
      <c r="X553" s="19"/>
      <c r="Y553" s="19"/>
      <c r="Z553"/>
      <c r="AA553"/>
      <c r="AB553"/>
      <c r="AC553"/>
      <c r="AD553"/>
      <c r="AE553"/>
      <c r="AF553"/>
      <c r="AG553"/>
      <c r="AH553"/>
      <c r="AI553"/>
      <c r="AJ553" s="9" t="s">
        <v>2540</v>
      </c>
      <c r="AK553" s="19">
        <v>86.692320794224045</v>
      </c>
      <c r="AL553" s="19"/>
      <c r="AM553" s="19"/>
      <c r="AN553" s="19"/>
      <c r="AO553" s="19"/>
      <c r="AP553" s="19"/>
      <c r="AQ553" s="19"/>
      <c r="AR553" s="19"/>
      <c r="AS553" s="19"/>
      <c r="AT553" s="19"/>
      <c r="AU553" s="19"/>
      <c r="AV553" s="19"/>
      <c r="AW553"/>
      <c r="AX553"/>
      <c r="AY553"/>
      <c r="AZ553"/>
      <c r="BA553"/>
      <c r="BB553"/>
      <c r="BC553"/>
      <c r="BD553"/>
      <c r="BE553"/>
      <c r="BF553"/>
      <c r="BG553"/>
      <c r="BH553"/>
      <c r="BI553"/>
      <c r="BJ553"/>
      <c r="BK553"/>
      <c r="BL553"/>
      <c r="BM553"/>
      <c r="BN553"/>
      <c r="BO553"/>
      <c r="BP553"/>
      <c r="BQ553"/>
      <c r="BR553"/>
      <c r="BS553"/>
      <c r="BT553"/>
      <c r="BU553"/>
      <c r="BV553"/>
    </row>
    <row r="554" spans="2:74" ht="14.25" x14ac:dyDescent="0.2">
      <c r="B554" s="9" t="s">
        <v>3085</v>
      </c>
      <c r="C554" s="19"/>
      <c r="D554" s="19"/>
      <c r="E554" s="19"/>
      <c r="F554" s="19"/>
      <c r="G554" s="19">
        <v>124.51808349331544</v>
      </c>
      <c r="H554" s="19"/>
      <c r="P554" s="9" t="s">
        <v>2541</v>
      </c>
      <c r="Q554" s="19"/>
      <c r="R554" s="19">
        <v>8.0135625093491551</v>
      </c>
      <c r="S554" s="19"/>
      <c r="T554" s="19"/>
      <c r="U554" s="19"/>
      <c r="V554" s="19"/>
      <c r="W554" s="19"/>
      <c r="X554" s="19"/>
      <c r="Y554" s="19"/>
      <c r="Z554"/>
      <c r="AA554"/>
      <c r="AB554"/>
      <c r="AC554"/>
      <c r="AD554"/>
      <c r="AE554"/>
      <c r="AF554"/>
      <c r="AG554"/>
      <c r="AH554"/>
      <c r="AI554"/>
      <c r="AJ554" s="9" t="s">
        <v>2541</v>
      </c>
      <c r="AK554" s="19"/>
      <c r="AL554" s="19"/>
      <c r="AM554" s="19"/>
      <c r="AN554" s="19"/>
      <c r="AO554" s="19"/>
      <c r="AP554" s="19"/>
      <c r="AQ554" s="19"/>
      <c r="AR554" s="19"/>
      <c r="AS554" s="19"/>
      <c r="AT554" s="19"/>
      <c r="AU554" s="19"/>
      <c r="AV554" s="19">
        <v>8.0135625093491551</v>
      </c>
      <c r="AW554"/>
      <c r="AX554"/>
      <c r="AY554"/>
      <c r="AZ554"/>
      <c r="BA554"/>
      <c r="BB554"/>
      <c r="BC554"/>
      <c r="BD554"/>
      <c r="BE554"/>
      <c r="BF554"/>
      <c r="BG554"/>
      <c r="BH554"/>
      <c r="BI554"/>
      <c r="BJ554"/>
      <c r="BK554"/>
      <c r="BL554"/>
      <c r="BM554"/>
      <c r="BN554"/>
      <c r="BO554"/>
      <c r="BP554"/>
      <c r="BQ554"/>
      <c r="BR554"/>
      <c r="BS554"/>
      <c r="BT554"/>
      <c r="BU554"/>
      <c r="BV554"/>
    </row>
    <row r="555" spans="2:74" ht="14.25" x14ac:dyDescent="0.2">
      <c r="B555" s="9" t="s">
        <v>3086</v>
      </c>
      <c r="C555" s="19"/>
      <c r="D555" s="19">
        <v>69.213140283018589</v>
      </c>
      <c r="E555" s="19"/>
      <c r="F555" s="19"/>
      <c r="G555" s="19"/>
      <c r="H555" s="19"/>
      <c r="P555" s="9" t="s">
        <v>2542</v>
      </c>
      <c r="Q555" s="19"/>
      <c r="R555" s="19"/>
      <c r="S555" s="19"/>
      <c r="T555" s="19">
        <v>43</v>
      </c>
      <c r="U555" s="19"/>
      <c r="V555" s="19"/>
      <c r="W555" s="19"/>
      <c r="X555" s="19"/>
      <c r="Y555" s="19"/>
      <c r="Z555"/>
      <c r="AA555"/>
      <c r="AB555"/>
      <c r="AC555"/>
      <c r="AD555"/>
      <c r="AE555"/>
      <c r="AF555"/>
      <c r="AG555"/>
      <c r="AH555"/>
      <c r="AI555"/>
      <c r="AJ555" s="9" t="s">
        <v>2542</v>
      </c>
      <c r="AK555" s="19"/>
      <c r="AL555" s="19">
        <v>43</v>
      </c>
      <c r="AM555" s="19"/>
      <c r="AN555" s="19"/>
      <c r="AO555" s="19"/>
      <c r="AP555" s="19"/>
      <c r="AQ555" s="19"/>
      <c r="AR555" s="19"/>
      <c r="AS555" s="19"/>
      <c r="AT555" s="19"/>
      <c r="AU555" s="19"/>
      <c r="AV555" s="19"/>
      <c r="AW555"/>
      <c r="AX555"/>
      <c r="AY555"/>
      <c r="AZ555"/>
      <c r="BA555"/>
      <c r="BB555"/>
      <c r="BC555"/>
      <c r="BD555"/>
      <c r="BE555"/>
      <c r="BF555"/>
      <c r="BG555"/>
      <c r="BH555"/>
      <c r="BI555"/>
      <c r="BJ555"/>
      <c r="BK555"/>
      <c r="BL555"/>
      <c r="BM555"/>
      <c r="BN555"/>
      <c r="BO555"/>
      <c r="BP555"/>
      <c r="BQ555"/>
      <c r="BR555"/>
      <c r="BS555"/>
      <c r="BT555"/>
      <c r="BU555"/>
      <c r="BV555"/>
    </row>
    <row r="556" spans="2:74" ht="14.25" x14ac:dyDescent="0.2">
      <c r="B556" s="9" t="s">
        <v>3087</v>
      </c>
      <c r="C556" s="19"/>
      <c r="D556" s="19"/>
      <c r="E556" s="19">
        <v>3.5</v>
      </c>
      <c r="F556" s="19"/>
      <c r="G556" s="19"/>
      <c r="H556" s="19"/>
      <c r="P556" s="9" t="s">
        <v>2543</v>
      </c>
      <c r="Q556" s="19"/>
      <c r="R556" s="19"/>
      <c r="S556" s="19"/>
      <c r="T556" s="19"/>
      <c r="U556" s="19"/>
      <c r="V556" s="19"/>
      <c r="W556" s="19">
        <v>18</v>
      </c>
      <c r="X556" s="19"/>
      <c r="Y556" s="19"/>
      <c r="Z556"/>
      <c r="AA556"/>
      <c r="AB556"/>
      <c r="AC556"/>
      <c r="AD556"/>
      <c r="AE556"/>
      <c r="AF556"/>
      <c r="AG556"/>
      <c r="AH556"/>
      <c r="AI556"/>
      <c r="AJ556" s="9" t="s">
        <v>2543</v>
      </c>
      <c r="AK556" s="19"/>
      <c r="AL556" s="19"/>
      <c r="AM556" s="19"/>
      <c r="AN556" s="19"/>
      <c r="AO556" s="19"/>
      <c r="AP556" s="19"/>
      <c r="AQ556" s="19"/>
      <c r="AR556" s="19"/>
      <c r="AS556" s="19"/>
      <c r="AT556" s="19">
        <v>18</v>
      </c>
      <c r="AU556" s="19"/>
      <c r="AV556" s="19"/>
      <c r="AW556"/>
      <c r="AX556"/>
      <c r="AY556"/>
      <c r="AZ556"/>
      <c r="BA556"/>
      <c r="BB556"/>
      <c r="BC556"/>
      <c r="BD556"/>
      <c r="BE556"/>
      <c r="BF556"/>
      <c r="BG556"/>
      <c r="BH556"/>
      <c r="BI556"/>
      <c r="BJ556"/>
      <c r="BK556"/>
      <c r="BL556"/>
      <c r="BM556"/>
      <c r="BN556"/>
      <c r="BO556"/>
      <c r="BP556"/>
      <c r="BQ556"/>
      <c r="BR556"/>
      <c r="BS556"/>
      <c r="BT556"/>
      <c r="BU556"/>
      <c r="BV556"/>
    </row>
    <row r="557" spans="2:74" ht="14.25" x14ac:dyDescent="0.2">
      <c r="B557" s="9" t="s">
        <v>3088</v>
      </c>
      <c r="C557" s="19"/>
      <c r="D557" s="19"/>
      <c r="E557" s="19"/>
      <c r="F557" s="19"/>
      <c r="G557" s="19"/>
      <c r="H557" s="19">
        <v>63.04713088269137</v>
      </c>
      <c r="P557" s="9" t="s">
        <v>2544</v>
      </c>
      <c r="Q557" s="19">
        <v>55</v>
      </c>
      <c r="R557" s="19"/>
      <c r="S557" s="19"/>
      <c r="T557" s="19"/>
      <c r="U557" s="19"/>
      <c r="V557" s="19"/>
      <c r="W557" s="19"/>
      <c r="X557" s="19"/>
      <c r="Y557" s="19"/>
      <c r="Z557"/>
      <c r="AA557"/>
      <c r="AB557"/>
      <c r="AC557"/>
      <c r="AD557"/>
      <c r="AE557"/>
      <c r="AF557"/>
      <c r="AG557"/>
      <c r="AH557"/>
      <c r="AI557"/>
      <c r="AJ557" s="9" t="s">
        <v>2544</v>
      </c>
      <c r="AK557" s="19"/>
      <c r="AL557" s="19">
        <v>55</v>
      </c>
      <c r="AM557" s="19"/>
      <c r="AN557" s="19"/>
      <c r="AO557" s="19"/>
      <c r="AP557" s="19"/>
      <c r="AQ557" s="19"/>
      <c r="AR557" s="19"/>
      <c r="AS557" s="19"/>
      <c r="AT557" s="19"/>
      <c r="AU557" s="19"/>
      <c r="AV557" s="19"/>
      <c r="AW557"/>
      <c r="AX557"/>
      <c r="AY557"/>
      <c r="AZ557"/>
      <c r="BA557"/>
      <c r="BB557"/>
      <c r="BC557"/>
      <c r="BD557"/>
      <c r="BE557"/>
      <c r="BF557"/>
      <c r="BG557"/>
      <c r="BH557"/>
      <c r="BI557"/>
      <c r="BJ557"/>
      <c r="BK557"/>
      <c r="BL557"/>
      <c r="BM557"/>
      <c r="BN557"/>
      <c r="BO557"/>
      <c r="BP557"/>
      <c r="BQ557"/>
      <c r="BR557"/>
      <c r="BS557"/>
      <c r="BT557"/>
      <c r="BU557"/>
      <c r="BV557"/>
    </row>
    <row r="558" spans="2:74" ht="14.25" x14ac:dyDescent="0.2">
      <c r="B558" s="9" t="s">
        <v>3089</v>
      </c>
      <c r="C558" s="19"/>
      <c r="D558" s="19"/>
      <c r="E558" s="19"/>
      <c r="F558" s="19"/>
      <c r="G558" s="19">
        <v>72.412768022521647</v>
      </c>
      <c r="H558" s="19"/>
      <c r="P558" s="9" t="s">
        <v>2545</v>
      </c>
      <c r="Q558" s="19">
        <v>8.9039583437212837</v>
      </c>
      <c r="R558" s="19"/>
      <c r="S558" s="19"/>
      <c r="T558" s="19"/>
      <c r="U558" s="19"/>
      <c r="V558" s="19"/>
      <c r="W558" s="19"/>
      <c r="X558" s="19"/>
      <c r="Y558" s="19"/>
      <c r="Z558"/>
      <c r="AA558"/>
      <c r="AB558"/>
      <c r="AC558"/>
      <c r="AD558"/>
      <c r="AE558"/>
      <c r="AF558"/>
      <c r="AG558"/>
      <c r="AH558"/>
      <c r="AI558"/>
      <c r="AJ558" s="9" t="s">
        <v>2545</v>
      </c>
      <c r="AK558" s="19"/>
      <c r="AL558" s="19"/>
      <c r="AM558" s="19"/>
      <c r="AN558" s="19"/>
      <c r="AO558" s="19"/>
      <c r="AP558" s="19"/>
      <c r="AQ558" s="19"/>
      <c r="AR558" s="19"/>
      <c r="AS558" s="19"/>
      <c r="AT558" s="19"/>
      <c r="AU558" s="19"/>
      <c r="AV558" s="19">
        <v>8.9039583437212837</v>
      </c>
      <c r="AW558"/>
      <c r="AX558"/>
      <c r="AY558"/>
      <c r="AZ558"/>
      <c r="BA558"/>
      <c r="BB558"/>
      <c r="BC558"/>
      <c r="BD558"/>
      <c r="BE558"/>
      <c r="BF558"/>
      <c r="BG558"/>
      <c r="BH558"/>
      <c r="BI558"/>
      <c r="BJ558"/>
      <c r="BK558"/>
      <c r="BL558"/>
      <c r="BM558"/>
      <c r="BN558"/>
      <c r="BO558"/>
      <c r="BP558"/>
      <c r="BQ558"/>
      <c r="BR558"/>
      <c r="BS558"/>
      <c r="BT558"/>
      <c r="BU558"/>
      <c r="BV558"/>
    </row>
    <row r="559" spans="2:74" ht="14.25" x14ac:dyDescent="0.2">
      <c r="B559" s="9" t="s">
        <v>3090</v>
      </c>
      <c r="C559" s="19"/>
      <c r="D559" s="19"/>
      <c r="E559" s="19"/>
      <c r="F559" s="19">
        <v>50.815977559664312</v>
      </c>
      <c r="G559" s="19"/>
      <c r="H559" s="19"/>
      <c r="P559" s="9" t="s">
        <v>2546</v>
      </c>
      <c r="Q559" s="19"/>
      <c r="R559" s="19"/>
      <c r="S559" s="19"/>
      <c r="T559" s="19"/>
      <c r="U559" s="19"/>
      <c r="V559" s="19"/>
      <c r="W559" s="19"/>
      <c r="X559" s="19"/>
      <c r="Y559" s="19">
        <v>45</v>
      </c>
      <c r="Z559"/>
      <c r="AA559"/>
      <c r="AB559"/>
      <c r="AC559"/>
      <c r="AD559"/>
      <c r="AE559"/>
      <c r="AF559"/>
      <c r="AG559"/>
      <c r="AH559"/>
      <c r="AI559"/>
      <c r="AJ559" s="9" t="s">
        <v>2546</v>
      </c>
      <c r="AK559" s="19"/>
      <c r="AL559" s="19">
        <v>45</v>
      </c>
      <c r="AM559" s="19"/>
      <c r="AN559" s="19"/>
      <c r="AO559" s="19"/>
      <c r="AP559" s="19"/>
      <c r="AQ559" s="19"/>
      <c r="AR559" s="19"/>
      <c r="AS559" s="19"/>
      <c r="AT559" s="19"/>
      <c r="AU559" s="19"/>
      <c r="AV559" s="19"/>
      <c r="AW559"/>
      <c r="AX559"/>
      <c r="AY559"/>
      <c r="AZ559"/>
      <c r="BA559"/>
      <c r="BB559"/>
      <c r="BC559"/>
      <c r="BD559"/>
      <c r="BE559"/>
      <c r="BF559"/>
      <c r="BG559"/>
      <c r="BH559"/>
      <c r="BI559"/>
      <c r="BJ559"/>
      <c r="BK559"/>
      <c r="BL559"/>
      <c r="BM559"/>
      <c r="BN559"/>
      <c r="BO559"/>
      <c r="BP559"/>
      <c r="BQ559"/>
      <c r="BR559"/>
      <c r="BS559"/>
      <c r="BT559"/>
      <c r="BU559"/>
      <c r="BV559"/>
    </row>
    <row r="560" spans="2:74" ht="14.25" x14ac:dyDescent="0.2">
      <c r="B560" s="9" t="s">
        <v>3091</v>
      </c>
      <c r="C560" s="19"/>
      <c r="D560" s="19"/>
      <c r="E560" s="19">
        <v>21.369500024931082</v>
      </c>
      <c r="F560" s="19"/>
      <c r="G560" s="19"/>
      <c r="H560" s="19"/>
      <c r="I560"/>
      <c r="P560" s="9" t="s">
        <v>2547</v>
      </c>
      <c r="Q560" s="19"/>
      <c r="R560" s="19">
        <v>50</v>
      </c>
      <c r="S560" s="19"/>
      <c r="T560" s="19"/>
      <c r="U560" s="19"/>
      <c r="V560" s="19"/>
      <c r="W560" s="19"/>
      <c r="X560" s="19"/>
      <c r="Y560" s="19"/>
      <c r="Z560"/>
      <c r="AA560"/>
      <c r="AB560"/>
      <c r="AC560"/>
      <c r="AD560"/>
      <c r="AE560"/>
      <c r="AF560"/>
      <c r="AG560"/>
      <c r="AH560"/>
      <c r="AI560"/>
      <c r="AJ560" s="9" t="s">
        <v>2547</v>
      </c>
      <c r="AK560" s="19"/>
      <c r="AL560" s="19">
        <v>50</v>
      </c>
      <c r="AM560" s="19"/>
      <c r="AN560" s="19"/>
      <c r="AO560" s="19"/>
      <c r="AP560" s="19"/>
      <c r="AQ560" s="19"/>
      <c r="AR560" s="19"/>
      <c r="AS560" s="19"/>
      <c r="AT560" s="19"/>
      <c r="AU560" s="19"/>
      <c r="AV560" s="19"/>
      <c r="AW560"/>
      <c r="AX560"/>
      <c r="AY560"/>
      <c r="AZ560"/>
      <c r="BA560"/>
      <c r="BB560"/>
      <c r="BC560"/>
      <c r="BD560"/>
      <c r="BE560"/>
      <c r="BF560"/>
      <c r="BG560"/>
      <c r="BH560"/>
      <c r="BI560"/>
      <c r="BJ560"/>
      <c r="BK560"/>
      <c r="BL560"/>
      <c r="BM560"/>
      <c r="BN560"/>
      <c r="BO560"/>
      <c r="BP560"/>
      <c r="BQ560"/>
      <c r="BR560"/>
      <c r="BS560"/>
      <c r="BT560"/>
      <c r="BU560"/>
      <c r="BV560"/>
    </row>
    <row r="561" spans="2:74" ht="14.25" x14ac:dyDescent="0.2">
      <c r="B561" s="9" t="s">
        <v>3092</v>
      </c>
      <c r="C561" s="19"/>
      <c r="D561" s="19"/>
      <c r="E561" s="19">
        <v>55.16623952235495</v>
      </c>
      <c r="F561" s="19"/>
      <c r="G561" s="19"/>
      <c r="H561" s="19"/>
      <c r="P561" s="9" t="s">
        <v>2548</v>
      </c>
      <c r="Q561" s="19">
        <v>80</v>
      </c>
      <c r="R561" s="19"/>
      <c r="S561" s="19"/>
      <c r="T561" s="19"/>
      <c r="U561" s="19"/>
      <c r="V561" s="19"/>
      <c r="W561" s="19"/>
      <c r="X561" s="19"/>
      <c r="Y561" s="19"/>
      <c r="Z561"/>
      <c r="AA561"/>
      <c r="AB561"/>
      <c r="AC561"/>
      <c r="AD561"/>
      <c r="AE561"/>
      <c r="AF561"/>
      <c r="AG561"/>
      <c r="AH561"/>
      <c r="AI561"/>
      <c r="AJ561" s="9" t="s">
        <v>2548</v>
      </c>
      <c r="AK561" s="19"/>
      <c r="AL561" s="19">
        <v>80</v>
      </c>
      <c r="AM561" s="19"/>
      <c r="AN561" s="19"/>
      <c r="AO561" s="19"/>
      <c r="AP561" s="19"/>
      <c r="AQ561" s="19"/>
      <c r="AR561" s="19"/>
      <c r="AS561" s="19"/>
      <c r="AT561" s="19"/>
      <c r="AU561" s="19"/>
      <c r="AV561" s="19"/>
      <c r="AW561"/>
      <c r="AX561"/>
      <c r="AY561"/>
      <c r="AZ561"/>
      <c r="BA561"/>
      <c r="BB561"/>
      <c r="BC561"/>
      <c r="BD561"/>
      <c r="BE561"/>
      <c r="BF561"/>
      <c r="BG561"/>
      <c r="BH561"/>
      <c r="BI561"/>
      <c r="BJ561"/>
      <c r="BK561"/>
      <c r="BL561"/>
      <c r="BM561"/>
      <c r="BN561"/>
      <c r="BO561"/>
      <c r="BP561"/>
      <c r="BQ561"/>
      <c r="BR561"/>
      <c r="BS561"/>
      <c r="BT561"/>
      <c r="BU561"/>
      <c r="BV561"/>
    </row>
    <row r="562" spans="2:74" ht="14.25" x14ac:dyDescent="0.2">
      <c r="B562" s="9" t="s">
        <v>3093</v>
      </c>
      <c r="C562" s="19"/>
      <c r="D562" s="19">
        <v>3.2054250037396623</v>
      </c>
      <c r="E562" s="19"/>
      <c r="F562" s="19"/>
      <c r="G562" s="19"/>
      <c r="H562" s="19"/>
      <c r="P562" s="9" t="s">
        <v>2549</v>
      </c>
      <c r="Q562" s="19">
        <v>67</v>
      </c>
      <c r="R562" s="19"/>
      <c r="S562" s="19"/>
      <c r="T562" s="19"/>
      <c r="U562" s="19"/>
      <c r="V562" s="19"/>
      <c r="W562" s="19"/>
      <c r="X562" s="19"/>
      <c r="Y562" s="19"/>
      <c r="Z562"/>
      <c r="AA562"/>
      <c r="AB562"/>
      <c r="AC562"/>
      <c r="AD562"/>
      <c r="AE562"/>
      <c r="AF562"/>
      <c r="AG562"/>
      <c r="AH562"/>
      <c r="AI562"/>
      <c r="AJ562" s="9" t="s">
        <v>2549</v>
      </c>
      <c r="AK562" s="19"/>
      <c r="AL562" s="19">
        <v>67</v>
      </c>
      <c r="AM562" s="19"/>
      <c r="AN562" s="19"/>
      <c r="AO562" s="19"/>
      <c r="AP562" s="19"/>
      <c r="AQ562" s="19"/>
      <c r="AR562" s="19"/>
      <c r="AS562" s="19"/>
      <c r="AT562" s="19"/>
      <c r="AU562" s="19"/>
      <c r="AV562" s="19"/>
      <c r="AW562"/>
      <c r="AX562"/>
      <c r="AY562"/>
      <c r="AZ562"/>
      <c r="BA562"/>
      <c r="BB562"/>
      <c r="BC562"/>
      <c r="BD562"/>
      <c r="BE562"/>
      <c r="BF562"/>
      <c r="BG562"/>
      <c r="BH562"/>
      <c r="BI562"/>
      <c r="BJ562"/>
      <c r="BK562"/>
      <c r="BL562"/>
      <c r="BM562"/>
      <c r="BN562"/>
      <c r="BO562"/>
      <c r="BP562"/>
      <c r="BQ562"/>
      <c r="BR562"/>
      <c r="BS562"/>
      <c r="BT562"/>
      <c r="BU562"/>
      <c r="BV562"/>
    </row>
    <row r="563" spans="2:74" ht="14.25" x14ac:dyDescent="0.2">
      <c r="B563" s="9" t="s">
        <v>3094</v>
      </c>
      <c r="C563" s="19"/>
      <c r="D563" s="19"/>
      <c r="E563" s="19"/>
      <c r="F563" s="19">
        <v>10.684750012465541</v>
      </c>
      <c r="G563" s="19"/>
      <c r="H563" s="19"/>
      <c r="P563" s="9" t="s">
        <v>2550</v>
      </c>
      <c r="Q563" s="19">
        <v>111</v>
      </c>
      <c r="R563" s="19"/>
      <c r="S563" s="19"/>
      <c r="T563" s="19"/>
      <c r="U563" s="19"/>
      <c r="V563" s="19"/>
      <c r="W563" s="19"/>
      <c r="X563" s="19"/>
      <c r="Y563" s="19"/>
      <c r="Z563"/>
      <c r="AA563"/>
      <c r="AB563"/>
      <c r="AC563"/>
      <c r="AD563"/>
      <c r="AE563"/>
      <c r="AF563"/>
      <c r="AG563"/>
      <c r="AH563"/>
      <c r="AI563"/>
      <c r="AJ563" s="9" t="s">
        <v>2550</v>
      </c>
      <c r="AK563" s="19"/>
      <c r="AL563" s="19"/>
      <c r="AM563" s="19"/>
      <c r="AN563" s="19"/>
      <c r="AO563" s="19"/>
      <c r="AP563" s="19"/>
      <c r="AQ563" s="19"/>
      <c r="AR563" s="19"/>
      <c r="AS563" s="19"/>
      <c r="AT563" s="19"/>
      <c r="AU563" s="19">
        <v>111</v>
      </c>
      <c r="AV563" s="19"/>
      <c r="AW563"/>
      <c r="AX563"/>
      <c r="AY563"/>
      <c r="AZ563"/>
      <c r="BA563"/>
      <c r="BB563"/>
      <c r="BC563"/>
      <c r="BD563"/>
      <c r="BE563"/>
      <c r="BF563"/>
      <c r="BG563"/>
      <c r="BH563"/>
      <c r="BI563"/>
      <c r="BJ563"/>
      <c r="BK563"/>
      <c r="BL563"/>
      <c r="BM563"/>
      <c r="BN563"/>
      <c r="BO563"/>
      <c r="BP563"/>
      <c r="BQ563"/>
      <c r="BR563"/>
      <c r="BS563"/>
      <c r="BT563"/>
      <c r="BU563"/>
      <c r="BV563"/>
    </row>
    <row r="564" spans="2:74" ht="14.25" x14ac:dyDescent="0.2">
      <c r="B564" s="9" t="s">
        <v>3095</v>
      </c>
      <c r="C564" s="19"/>
      <c r="D564" s="19"/>
      <c r="E564" s="19">
        <v>5.3423750062327704</v>
      </c>
      <c r="F564" s="19"/>
      <c r="G564" s="19"/>
      <c r="H564" s="19"/>
      <c r="P564" s="9" t="s">
        <v>2551</v>
      </c>
      <c r="Q564" s="19"/>
      <c r="R564" s="19"/>
      <c r="S564" s="19">
        <v>120</v>
      </c>
      <c r="T564" s="19"/>
      <c r="U564" s="19"/>
      <c r="V564" s="19"/>
      <c r="W564" s="19"/>
      <c r="X564" s="19"/>
      <c r="Y564" s="19"/>
      <c r="Z564"/>
      <c r="AA564"/>
      <c r="AB564"/>
      <c r="AC564"/>
      <c r="AD564"/>
      <c r="AE564"/>
      <c r="AF564"/>
      <c r="AG564"/>
      <c r="AH564"/>
      <c r="AI564"/>
      <c r="AJ564" s="9" t="s">
        <v>2551</v>
      </c>
      <c r="AK564" s="19"/>
      <c r="AL564" s="19">
        <v>120</v>
      </c>
      <c r="AM564" s="19"/>
      <c r="AN564" s="19"/>
      <c r="AO564" s="19"/>
      <c r="AP564" s="19"/>
      <c r="AQ564" s="19"/>
      <c r="AR564" s="19"/>
      <c r="AS564" s="19"/>
      <c r="AT564" s="19"/>
      <c r="AU564" s="19"/>
      <c r="AV564" s="19"/>
      <c r="AW564"/>
      <c r="AX564"/>
      <c r="AY564"/>
      <c r="AZ564"/>
      <c r="BA564"/>
      <c r="BB564"/>
      <c r="BC564"/>
      <c r="BD564"/>
      <c r="BE564"/>
      <c r="BF564"/>
      <c r="BG564"/>
      <c r="BH564"/>
      <c r="BI564"/>
      <c r="BJ564"/>
      <c r="BK564"/>
      <c r="BL564"/>
      <c r="BM564"/>
      <c r="BN564"/>
      <c r="BO564"/>
      <c r="BP564"/>
      <c r="BQ564"/>
      <c r="BR564"/>
      <c r="BS564"/>
      <c r="BT564"/>
      <c r="BU564"/>
      <c r="BV564"/>
    </row>
    <row r="565" spans="2:74" ht="14.25" x14ac:dyDescent="0.2">
      <c r="B565" s="9" t="s">
        <v>3096</v>
      </c>
      <c r="C565" s="19"/>
      <c r="D565" s="19"/>
      <c r="E565" s="19"/>
      <c r="F565" s="19">
        <v>118.21337040504632</v>
      </c>
      <c r="G565" s="19"/>
      <c r="H565" s="19"/>
      <c r="P565" s="9" t="s">
        <v>2552</v>
      </c>
      <c r="Q565" s="19"/>
      <c r="R565" s="19"/>
      <c r="S565" s="19"/>
      <c r="T565" s="19"/>
      <c r="U565" s="19">
        <v>31.523565441345685</v>
      </c>
      <c r="V565" s="19"/>
      <c r="W565" s="19"/>
      <c r="X565" s="19"/>
      <c r="Y565" s="19"/>
      <c r="Z565"/>
      <c r="AA565"/>
      <c r="AB565"/>
      <c r="AC565"/>
      <c r="AD565"/>
      <c r="AE565"/>
      <c r="AF565"/>
      <c r="AG565"/>
      <c r="AH565"/>
      <c r="AI565"/>
      <c r="AJ565" s="9" t="s">
        <v>2552</v>
      </c>
      <c r="AK565" s="19"/>
      <c r="AL565" s="19"/>
      <c r="AM565" s="19"/>
      <c r="AN565" s="19">
        <v>31.523565441345685</v>
      </c>
      <c r="AO565" s="19"/>
      <c r="AP565" s="19"/>
      <c r="AQ565" s="19"/>
      <c r="AR565" s="19"/>
      <c r="AS565" s="19"/>
      <c r="AT565" s="19"/>
      <c r="AU565" s="19"/>
      <c r="AV565" s="19"/>
      <c r="AW565"/>
      <c r="AX565"/>
      <c r="AY565"/>
      <c r="AZ565"/>
      <c r="BA565"/>
      <c r="BB565"/>
      <c r="BC565"/>
      <c r="BD565"/>
      <c r="BE565"/>
      <c r="BF565"/>
      <c r="BG565"/>
      <c r="BH565"/>
      <c r="BI565"/>
      <c r="BJ565"/>
      <c r="BK565"/>
      <c r="BL565"/>
      <c r="BM565"/>
      <c r="BN565"/>
      <c r="BO565"/>
      <c r="BP565"/>
      <c r="BQ565"/>
      <c r="BR565"/>
      <c r="BS565"/>
      <c r="BT565"/>
      <c r="BU565"/>
      <c r="BV565"/>
    </row>
    <row r="566" spans="2:74" ht="14.25" x14ac:dyDescent="0.2">
      <c r="B566" s="9" t="s">
        <v>3097</v>
      </c>
      <c r="C566" s="19"/>
      <c r="D566" s="19"/>
      <c r="E566" s="19"/>
      <c r="F566" s="19"/>
      <c r="G566" s="19">
        <v>12.192177986291114</v>
      </c>
      <c r="H566" s="19"/>
      <c r="P566" s="9" t="s">
        <v>2553</v>
      </c>
      <c r="Q566" s="19">
        <v>78.533043543002947</v>
      </c>
      <c r="R566" s="19"/>
      <c r="S566" s="19"/>
      <c r="T566" s="19"/>
      <c r="U566" s="19"/>
      <c r="V566" s="19"/>
      <c r="W566" s="19"/>
      <c r="X566" s="19"/>
      <c r="Y566" s="19"/>
      <c r="Z566"/>
      <c r="AA566"/>
      <c r="AB566"/>
      <c r="AC566"/>
      <c r="AD566"/>
      <c r="AE566"/>
      <c r="AF566"/>
      <c r="AG566"/>
      <c r="AH566"/>
      <c r="AI566"/>
      <c r="AJ566" s="9" t="s">
        <v>2553</v>
      </c>
      <c r="AK566" s="19">
        <v>78.533043543002947</v>
      </c>
      <c r="AL566" s="19"/>
      <c r="AM566" s="19"/>
      <c r="AN566" s="19"/>
      <c r="AO566" s="19"/>
      <c r="AP566" s="19"/>
      <c r="AQ566" s="19"/>
      <c r="AR566" s="19"/>
      <c r="AS566" s="19"/>
      <c r="AT566" s="19"/>
      <c r="AU566" s="19"/>
      <c r="AV566" s="19"/>
      <c r="AW566"/>
      <c r="AX566"/>
      <c r="AY566"/>
      <c r="AZ566"/>
      <c r="BA566"/>
      <c r="BB566"/>
      <c r="BC566"/>
      <c r="BD566"/>
      <c r="BE566"/>
      <c r="BF566"/>
      <c r="BG566"/>
      <c r="BH566"/>
      <c r="BI566"/>
      <c r="BJ566"/>
      <c r="BK566"/>
      <c r="BL566"/>
      <c r="BM566"/>
      <c r="BN566"/>
      <c r="BO566"/>
      <c r="BP566"/>
      <c r="BQ566"/>
      <c r="BR566"/>
      <c r="BS566"/>
      <c r="BT566"/>
      <c r="BU566"/>
      <c r="BV566"/>
    </row>
    <row r="567" spans="2:74" ht="14.25" x14ac:dyDescent="0.2">
      <c r="B567" s="9" t="s">
        <v>3098</v>
      </c>
      <c r="C567" s="19"/>
      <c r="D567" s="19"/>
      <c r="E567" s="19"/>
      <c r="F567" s="19">
        <v>70.928022243027783</v>
      </c>
      <c r="G567" s="19"/>
      <c r="H567" s="19"/>
      <c r="P567" s="9" t="s">
        <v>2554</v>
      </c>
      <c r="Q567" s="19"/>
      <c r="R567" s="19"/>
      <c r="S567" s="19"/>
      <c r="T567" s="19"/>
      <c r="U567" s="19"/>
      <c r="V567" s="19"/>
      <c r="W567" s="19"/>
      <c r="X567" s="19">
        <v>60</v>
      </c>
      <c r="Y567" s="19"/>
      <c r="Z567"/>
      <c r="AA567"/>
      <c r="AB567"/>
      <c r="AC567"/>
      <c r="AD567"/>
      <c r="AE567"/>
      <c r="AF567"/>
      <c r="AG567"/>
      <c r="AH567"/>
      <c r="AI567"/>
      <c r="AJ567" s="9" t="s">
        <v>2554</v>
      </c>
      <c r="AK567" s="19"/>
      <c r="AL567" s="19">
        <v>60</v>
      </c>
      <c r="AM567" s="19"/>
      <c r="AN567" s="19"/>
      <c r="AO567" s="19"/>
      <c r="AP567" s="19"/>
      <c r="AQ567" s="19"/>
      <c r="AR567" s="19"/>
      <c r="AS567" s="19"/>
      <c r="AT567" s="19"/>
      <c r="AU567" s="19"/>
      <c r="AV567" s="19"/>
      <c r="AW567"/>
      <c r="AX567"/>
      <c r="AY567"/>
      <c r="AZ567"/>
      <c r="BA567"/>
      <c r="BB567"/>
      <c r="BC567"/>
      <c r="BD567"/>
      <c r="BE567"/>
      <c r="BF567"/>
      <c r="BG567"/>
      <c r="BH567"/>
      <c r="BI567"/>
      <c r="BJ567"/>
      <c r="BK567"/>
      <c r="BL567"/>
      <c r="BM567"/>
      <c r="BN567"/>
      <c r="BO567"/>
      <c r="BP567"/>
      <c r="BQ567"/>
      <c r="BR567"/>
      <c r="BS567"/>
      <c r="BT567"/>
      <c r="BU567"/>
      <c r="BV567"/>
    </row>
    <row r="568" spans="2:74" ht="14.25" x14ac:dyDescent="0.2">
      <c r="B568" s="9" t="s">
        <v>3099</v>
      </c>
      <c r="C568" s="19"/>
      <c r="D568" s="19">
        <v>39.404456801682102</v>
      </c>
      <c r="E568" s="19"/>
      <c r="F568" s="19"/>
      <c r="G568" s="19"/>
      <c r="H568" s="19"/>
      <c r="P568" s="9" t="s">
        <v>2555</v>
      </c>
      <c r="Q568" s="19">
        <v>35</v>
      </c>
      <c r="R568" s="19"/>
      <c r="S568" s="19"/>
      <c r="T568" s="19"/>
      <c r="U568" s="19"/>
      <c r="V568" s="19"/>
      <c r="W568" s="19"/>
      <c r="X568" s="19"/>
      <c r="Y568" s="19"/>
      <c r="Z568"/>
      <c r="AA568"/>
      <c r="AB568"/>
      <c r="AC568"/>
      <c r="AD568"/>
      <c r="AE568"/>
      <c r="AF568"/>
      <c r="AG568"/>
      <c r="AH568"/>
      <c r="AI568"/>
      <c r="AJ568" s="9" t="s">
        <v>2555</v>
      </c>
      <c r="AK568" s="19"/>
      <c r="AL568" s="19">
        <v>35</v>
      </c>
      <c r="AM568" s="19"/>
      <c r="AN568" s="19"/>
      <c r="AO568" s="19"/>
      <c r="AP568" s="19"/>
      <c r="AQ568" s="19"/>
      <c r="AR568" s="19"/>
      <c r="AS568" s="19"/>
      <c r="AT568" s="19"/>
      <c r="AU568" s="19"/>
      <c r="AV568" s="19"/>
      <c r="AW568"/>
      <c r="AX568"/>
      <c r="AY568"/>
      <c r="AZ568"/>
      <c r="BA568"/>
      <c r="BB568"/>
      <c r="BC568"/>
      <c r="BD568"/>
      <c r="BE568"/>
      <c r="BF568"/>
      <c r="BG568"/>
      <c r="BH568"/>
      <c r="BI568"/>
      <c r="BJ568"/>
      <c r="BK568"/>
      <c r="BL568"/>
      <c r="BM568"/>
      <c r="BN568"/>
      <c r="BO568"/>
      <c r="BP568"/>
      <c r="BQ568"/>
      <c r="BR568"/>
      <c r="BS568"/>
      <c r="BT568"/>
      <c r="BU568"/>
      <c r="BV568"/>
    </row>
    <row r="569" spans="2:74" ht="14.25" x14ac:dyDescent="0.2">
      <c r="B569" s="9" t="s">
        <v>3100</v>
      </c>
      <c r="C569" s="19"/>
      <c r="D569" s="19"/>
      <c r="E569" s="19"/>
      <c r="F569" s="19">
        <v>18.986999999999998</v>
      </c>
      <c r="G569" s="19"/>
      <c r="H569" s="19"/>
      <c r="P569" s="9" t="s">
        <v>2556</v>
      </c>
      <c r="Q569" s="19"/>
      <c r="R569" s="19">
        <v>63.519971949580388</v>
      </c>
      <c r="S569" s="19"/>
      <c r="T569" s="19"/>
      <c r="U569" s="19"/>
      <c r="V569" s="19"/>
      <c r="W569" s="19"/>
      <c r="X569" s="19"/>
      <c r="Y569" s="19"/>
      <c r="Z569"/>
      <c r="AA569"/>
      <c r="AB569"/>
      <c r="AC569"/>
      <c r="AD569"/>
      <c r="AE569"/>
      <c r="AF569"/>
      <c r="AG569"/>
      <c r="AH569"/>
      <c r="AI569"/>
      <c r="AJ569" s="9" t="s">
        <v>2556</v>
      </c>
      <c r="AK569" s="19"/>
      <c r="AL569" s="19"/>
      <c r="AM569" s="19"/>
      <c r="AN569" s="19"/>
      <c r="AO569" s="19"/>
      <c r="AP569" s="19"/>
      <c r="AQ569" s="19"/>
      <c r="AR569" s="19"/>
      <c r="AS569" s="19"/>
      <c r="AT569" s="19">
        <v>63.519971949580388</v>
      </c>
      <c r="AU569" s="19"/>
      <c r="AV569" s="19"/>
      <c r="AW569"/>
      <c r="AX569"/>
      <c r="AY569"/>
      <c r="AZ569"/>
      <c r="BA569"/>
      <c r="BB569"/>
      <c r="BC569"/>
      <c r="BD569"/>
      <c r="BE569"/>
      <c r="BF569"/>
      <c r="BG569"/>
      <c r="BH569"/>
      <c r="BI569"/>
      <c r="BJ569"/>
      <c r="BK569"/>
      <c r="BL569"/>
      <c r="BM569"/>
      <c r="BN569"/>
      <c r="BO569"/>
      <c r="BP569"/>
      <c r="BQ569"/>
      <c r="BR569"/>
      <c r="BS569"/>
      <c r="BT569"/>
      <c r="BU569"/>
      <c r="BV569"/>
    </row>
    <row r="570" spans="2:74" ht="14.25" x14ac:dyDescent="0.2">
      <c r="B570" s="9" t="s">
        <v>3101</v>
      </c>
      <c r="C570" s="19"/>
      <c r="D570" s="19"/>
      <c r="E570" s="19"/>
      <c r="F570" s="19"/>
      <c r="G570" s="19">
        <v>44.921080753917593</v>
      </c>
      <c r="H570" s="19"/>
      <c r="P570" s="9" t="s">
        <v>2557</v>
      </c>
      <c r="Q570" s="19"/>
      <c r="R570" s="19"/>
      <c r="S570" s="19"/>
      <c r="T570" s="19"/>
      <c r="U570" s="19"/>
      <c r="V570" s="19"/>
      <c r="W570" s="19"/>
      <c r="X570" s="19">
        <v>54</v>
      </c>
      <c r="Y570" s="19"/>
      <c r="Z570"/>
      <c r="AA570"/>
      <c r="AB570"/>
      <c r="AC570"/>
      <c r="AD570"/>
      <c r="AE570"/>
      <c r="AF570"/>
      <c r="AG570"/>
      <c r="AH570"/>
      <c r="AI570"/>
      <c r="AJ570" s="9" t="s">
        <v>2557</v>
      </c>
      <c r="AK570" s="19"/>
      <c r="AL570" s="19">
        <v>54</v>
      </c>
      <c r="AM570" s="19"/>
      <c r="AN570" s="19"/>
      <c r="AO570" s="19"/>
      <c r="AP570" s="19"/>
      <c r="AQ570" s="19"/>
      <c r="AR570" s="19"/>
      <c r="AS570" s="19"/>
      <c r="AT570" s="19"/>
      <c r="AU570" s="19"/>
      <c r="AV570" s="19"/>
      <c r="AW570"/>
      <c r="AX570"/>
      <c r="AY570"/>
      <c r="AZ570"/>
      <c r="BA570"/>
      <c r="BB570"/>
      <c r="BC570"/>
      <c r="BD570"/>
      <c r="BE570"/>
      <c r="BF570"/>
      <c r="BG570"/>
      <c r="BH570"/>
      <c r="BI570"/>
      <c r="BJ570"/>
      <c r="BK570"/>
      <c r="BL570"/>
      <c r="BM570"/>
      <c r="BN570"/>
      <c r="BO570"/>
      <c r="BP570"/>
      <c r="BQ570"/>
      <c r="BR570"/>
      <c r="BS570"/>
      <c r="BT570"/>
      <c r="BU570"/>
      <c r="BV570"/>
    </row>
    <row r="571" spans="2:74" ht="14.25" x14ac:dyDescent="0.2">
      <c r="B571" s="9" t="s">
        <v>3102</v>
      </c>
      <c r="C571" s="19"/>
      <c r="D571" s="19"/>
      <c r="E571" s="19"/>
      <c r="F571" s="19"/>
      <c r="G571" s="19">
        <v>60</v>
      </c>
      <c r="H571" s="19"/>
      <c r="P571" s="9" t="s">
        <v>2558</v>
      </c>
      <c r="Q571" s="19"/>
      <c r="R571" s="19"/>
      <c r="S571" s="19"/>
      <c r="T571" s="19"/>
      <c r="U571" s="19"/>
      <c r="V571" s="19">
        <v>15.6</v>
      </c>
      <c r="W571" s="19"/>
      <c r="X571" s="19"/>
      <c r="Y571" s="19"/>
      <c r="Z571"/>
      <c r="AA571"/>
      <c r="AB571"/>
      <c r="AC571"/>
      <c r="AD571"/>
      <c r="AE571"/>
      <c r="AF571"/>
      <c r="AG571"/>
      <c r="AH571"/>
      <c r="AI571"/>
      <c r="AJ571" s="9" t="s">
        <v>2558</v>
      </c>
      <c r="AK571" s="19"/>
      <c r="AL571" s="19"/>
      <c r="AM571" s="19"/>
      <c r="AN571" s="19"/>
      <c r="AO571" s="19"/>
      <c r="AP571" s="19"/>
      <c r="AQ571" s="19"/>
      <c r="AR571" s="19"/>
      <c r="AS571" s="19"/>
      <c r="AT571" s="19">
        <v>15.6</v>
      </c>
      <c r="AU571" s="19"/>
      <c r="AV571" s="19"/>
      <c r="AW571"/>
      <c r="AX571"/>
      <c r="AY571"/>
      <c r="AZ571"/>
      <c r="BA571"/>
      <c r="BB571"/>
      <c r="BC571"/>
      <c r="BD571"/>
      <c r="BE571"/>
      <c r="BF571"/>
      <c r="BG571"/>
      <c r="BH571"/>
      <c r="BI571"/>
      <c r="BJ571"/>
      <c r="BK571"/>
      <c r="BL571"/>
      <c r="BM571"/>
      <c r="BN571"/>
      <c r="BO571"/>
      <c r="BP571"/>
      <c r="BQ571"/>
      <c r="BR571"/>
      <c r="BS571"/>
      <c r="BT571"/>
      <c r="BU571"/>
      <c r="BV571"/>
    </row>
    <row r="572" spans="2:74" ht="14.25" x14ac:dyDescent="0.2">
      <c r="B572" s="9" t="s">
        <v>3103</v>
      </c>
      <c r="C572" s="19"/>
      <c r="D572" s="19"/>
      <c r="E572" s="19">
        <v>71.243257897441239</v>
      </c>
      <c r="F572" s="19"/>
      <c r="G572" s="19"/>
      <c r="H572" s="19"/>
      <c r="P572" s="9" t="s">
        <v>2559</v>
      </c>
      <c r="Q572" s="19">
        <v>35</v>
      </c>
      <c r="R572" s="19"/>
      <c r="S572" s="19"/>
      <c r="T572" s="19"/>
      <c r="U572" s="19"/>
      <c r="V572" s="19"/>
      <c r="W572" s="19"/>
      <c r="X572" s="19"/>
      <c r="Y572" s="19"/>
      <c r="Z572"/>
      <c r="AA572"/>
      <c r="AB572"/>
      <c r="AC572"/>
      <c r="AD572"/>
      <c r="AE572"/>
      <c r="AF572"/>
      <c r="AG572"/>
      <c r="AH572"/>
      <c r="AI572"/>
      <c r="AJ572" s="9" t="s">
        <v>2559</v>
      </c>
      <c r="AK572" s="19"/>
      <c r="AL572" s="19">
        <v>35</v>
      </c>
      <c r="AM572" s="19"/>
      <c r="AN572" s="19"/>
      <c r="AO572" s="19"/>
      <c r="AP572" s="19"/>
      <c r="AQ572" s="19"/>
      <c r="AR572" s="19"/>
      <c r="AS572" s="19"/>
      <c r="AT572" s="19"/>
      <c r="AU572" s="19"/>
      <c r="AV572" s="19"/>
      <c r="AW572"/>
      <c r="AX572"/>
      <c r="AY572"/>
      <c r="AZ572"/>
      <c r="BA572"/>
      <c r="BB572"/>
      <c r="BC572"/>
      <c r="BD572"/>
      <c r="BE572"/>
      <c r="BF572"/>
      <c r="BG572"/>
      <c r="BH572"/>
      <c r="BI572"/>
      <c r="BJ572"/>
      <c r="BK572"/>
      <c r="BL572"/>
      <c r="BM572"/>
      <c r="BN572"/>
      <c r="BO572"/>
      <c r="BP572"/>
      <c r="BQ572"/>
      <c r="BR572"/>
      <c r="BS572"/>
      <c r="BT572"/>
      <c r="BU572"/>
      <c r="BV572"/>
    </row>
    <row r="573" spans="2:74" ht="14.25" x14ac:dyDescent="0.2">
      <c r="B573" s="9" t="s">
        <v>3104</v>
      </c>
      <c r="C573" s="19"/>
      <c r="D573" s="19"/>
      <c r="E573" s="19"/>
      <c r="F573" s="19"/>
      <c r="G573" s="19"/>
      <c r="H573" s="19">
        <v>4.4875950052355273</v>
      </c>
      <c r="P573" s="9" t="s">
        <v>2560</v>
      </c>
      <c r="Q573" s="19"/>
      <c r="R573" s="19"/>
      <c r="S573" s="19">
        <v>188</v>
      </c>
      <c r="T573" s="19"/>
      <c r="U573" s="19"/>
      <c r="V573" s="19"/>
      <c r="W573" s="19"/>
      <c r="X573" s="19"/>
      <c r="Y573" s="19"/>
      <c r="Z573"/>
      <c r="AA573"/>
      <c r="AB573"/>
      <c r="AC573"/>
      <c r="AD573"/>
      <c r="AE573"/>
      <c r="AF573"/>
      <c r="AG573"/>
      <c r="AH573"/>
      <c r="AI573"/>
      <c r="AJ573" s="9" t="s">
        <v>2560</v>
      </c>
      <c r="AK573" s="19"/>
      <c r="AL573" s="19">
        <v>188</v>
      </c>
      <c r="AM573" s="19"/>
      <c r="AN573" s="19"/>
      <c r="AO573" s="19"/>
      <c r="AP573" s="19"/>
      <c r="AQ573" s="19"/>
      <c r="AR573" s="19"/>
      <c r="AS573" s="19"/>
      <c r="AT573" s="19"/>
      <c r="AU573" s="19"/>
      <c r="AV573" s="19"/>
      <c r="AW573"/>
      <c r="AX573"/>
      <c r="AY573"/>
      <c r="AZ573"/>
      <c r="BA573"/>
      <c r="BB573"/>
      <c r="BC573"/>
      <c r="BD573"/>
      <c r="BE573"/>
      <c r="BF573"/>
      <c r="BG573"/>
      <c r="BH573"/>
      <c r="BI573"/>
      <c r="BJ573"/>
      <c r="BK573"/>
      <c r="BL573"/>
      <c r="BM573"/>
      <c r="BN573"/>
      <c r="BO573"/>
      <c r="BP573"/>
      <c r="BQ573"/>
      <c r="BR573"/>
      <c r="BS573"/>
      <c r="BT573"/>
      <c r="BU573"/>
      <c r="BV573"/>
    </row>
    <row r="574" spans="2:74" ht="14.25" x14ac:dyDescent="0.2">
      <c r="B574" s="9" t="s">
        <v>3105</v>
      </c>
      <c r="C574" s="19"/>
      <c r="D574" s="19"/>
      <c r="E574" s="19"/>
      <c r="F574" s="19">
        <v>4.3149294450340836</v>
      </c>
      <c r="G574" s="19"/>
      <c r="H574" s="19"/>
      <c r="P574" s="9" t="s">
        <v>2561</v>
      </c>
      <c r="Q574" s="19">
        <v>27.5</v>
      </c>
      <c r="R574" s="19"/>
      <c r="S574" s="19"/>
      <c r="T574" s="19"/>
      <c r="U574" s="19"/>
      <c r="V574" s="19"/>
      <c r="W574" s="19"/>
      <c r="X574" s="19"/>
      <c r="Y574" s="19"/>
      <c r="Z574"/>
      <c r="AA574"/>
      <c r="AB574"/>
      <c r="AC574"/>
      <c r="AD574"/>
      <c r="AE574"/>
      <c r="AF574"/>
      <c r="AG574"/>
      <c r="AH574"/>
      <c r="AI574"/>
      <c r="AJ574" s="9" t="s">
        <v>2561</v>
      </c>
      <c r="AK574" s="19"/>
      <c r="AL574" s="19">
        <v>27.5</v>
      </c>
      <c r="AM574" s="19"/>
      <c r="AN574" s="19"/>
      <c r="AO574" s="19"/>
      <c r="AP574" s="19"/>
      <c r="AQ574" s="19"/>
      <c r="AR574" s="19"/>
      <c r="AS574" s="19"/>
      <c r="AT574" s="19"/>
      <c r="AU574" s="19"/>
      <c r="AV574" s="19"/>
      <c r="AW574"/>
      <c r="AX574"/>
      <c r="AY574"/>
      <c r="AZ574"/>
      <c r="BA574"/>
      <c r="BB574"/>
      <c r="BC574"/>
      <c r="BD574"/>
      <c r="BE574"/>
      <c r="BF574"/>
      <c r="BG574"/>
      <c r="BH574"/>
      <c r="BI574"/>
      <c r="BJ574"/>
      <c r="BK574"/>
      <c r="BL574"/>
      <c r="BM574"/>
      <c r="BN574"/>
      <c r="BO574"/>
      <c r="BP574"/>
      <c r="BQ574"/>
      <c r="BR574"/>
      <c r="BS574"/>
      <c r="BT574"/>
      <c r="BU574"/>
      <c r="BV574"/>
    </row>
    <row r="575" spans="2:74" ht="14.25" x14ac:dyDescent="0.2">
      <c r="B575" s="9" t="s">
        <v>3106</v>
      </c>
      <c r="C575" s="19">
        <v>3.739662504362939</v>
      </c>
      <c r="D575" s="19"/>
      <c r="E575" s="19"/>
      <c r="F575" s="19"/>
      <c r="G575" s="19"/>
      <c r="H575" s="19"/>
      <c r="P575" s="9" t="s">
        <v>2562</v>
      </c>
      <c r="Q575" s="19"/>
      <c r="R575" s="19"/>
      <c r="S575" s="19"/>
      <c r="T575" s="19"/>
      <c r="U575" s="19"/>
      <c r="V575" s="19">
        <v>140</v>
      </c>
      <c r="W575" s="19"/>
      <c r="X575" s="19"/>
      <c r="Y575" s="19"/>
      <c r="Z575"/>
      <c r="AA575"/>
      <c r="AB575"/>
      <c r="AC575"/>
      <c r="AD575"/>
      <c r="AE575"/>
      <c r="AF575"/>
      <c r="AG575"/>
      <c r="AH575"/>
      <c r="AI575"/>
      <c r="AJ575" s="9" t="s">
        <v>2562</v>
      </c>
      <c r="AK575" s="19"/>
      <c r="AL575" s="19">
        <v>140</v>
      </c>
      <c r="AM575" s="19"/>
      <c r="AN575" s="19"/>
      <c r="AO575" s="19"/>
      <c r="AP575" s="19"/>
      <c r="AQ575" s="19"/>
      <c r="AR575" s="19"/>
      <c r="AS575" s="19"/>
      <c r="AT575" s="19"/>
      <c r="AU575" s="19"/>
      <c r="AV575" s="19"/>
      <c r="AW575"/>
      <c r="AX575"/>
      <c r="AY575"/>
      <c r="AZ575"/>
      <c r="BA575"/>
      <c r="BB575"/>
      <c r="BC575"/>
      <c r="BD575"/>
      <c r="BE575"/>
      <c r="BF575"/>
      <c r="BG575"/>
      <c r="BH575"/>
      <c r="BI575"/>
      <c r="BJ575"/>
      <c r="BK575"/>
      <c r="BL575"/>
      <c r="BM575"/>
      <c r="BN575"/>
      <c r="BO575"/>
      <c r="BP575"/>
      <c r="BQ575"/>
      <c r="BR575"/>
      <c r="BS575"/>
      <c r="BT575"/>
      <c r="BU575"/>
      <c r="BV575"/>
    </row>
    <row r="576" spans="2:74" ht="14.25" x14ac:dyDescent="0.2">
      <c r="B576" s="9" t="s">
        <v>3107</v>
      </c>
      <c r="C576" s="19"/>
      <c r="D576" s="19"/>
      <c r="E576" s="19">
        <v>76.223966339496471</v>
      </c>
      <c r="F576" s="19"/>
      <c r="G576" s="19"/>
      <c r="H576" s="19"/>
      <c r="P576" s="9" t="s">
        <v>2563</v>
      </c>
      <c r="Q576" s="19">
        <v>69.871969144538426</v>
      </c>
      <c r="R576" s="19"/>
      <c r="S576" s="19"/>
      <c r="T576" s="19"/>
      <c r="U576" s="19"/>
      <c r="V576" s="19"/>
      <c r="W576" s="19"/>
      <c r="X576" s="19"/>
      <c r="Y576" s="19"/>
      <c r="Z576"/>
      <c r="AA576"/>
      <c r="AB576"/>
      <c r="AC576"/>
      <c r="AD576"/>
      <c r="AE576"/>
      <c r="AF576"/>
      <c r="AG576"/>
      <c r="AH576"/>
      <c r="AI576"/>
      <c r="AJ576" s="9" t="s">
        <v>2563</v>
      </c>
      <c r="AK576" s="19"/>
      <c r="AL576" s="19"/>
      <c r="AM576" s="19"/>
      <c r="AN576" s="19"/>
      <c r="AO576" s="19"/>
      <c r="AP576" s="19">
        <v>69.871969144538426</v>
      </c>
      <c r="AQ576" s="19"/>
      <c r="AR576" s="19"/>
      <c r="AS576" s="19"/>
      <c r="AT576" s="19"/>
      <c r="AU576" s="19"/>
      <c r="AV576" s="19"/>
      <c r="AW576"/>
      <c r="AX576"/>
      <c r="AY576"/>
      <c r="AZ576"/>
      <c r="BA576"/>
      <c r="BB576"/>
      <c r="BC576"/>
      <c r="BD576"/>
      <c r="BE576"/>
      <c r="BF576"/>
      <c r="BG576"/>
      <c r="BH576"/>
      <c r="BI576"/>
      <c r="BJ576"/>
      <c r="BK576"/>
      <c r="BL576"/>
      <c r="BM576"/>
      <c r="BN576"/>
      <c r="BO576"/>
      <c r="BP576"/>
      <c r="BQ576"/>
      <c r="BR576"/>
      <c r="BS576"/>
      <c r="BT576"/>
      <c r="BU576"/>
      <c r="BV576"/>
    </row>
    <row r="577" spans="2:74" ht="14.25" x14ac:dyDescent="0.2">
      <c r="B577" s="9" t="s">
        <v>3108</v>
      </c>
      <c r="C577" s="19"/>
      <c r="D577" s="19"/>
      <c r="E577" s="19"/>
      <c r="F577" s="19"/>
      <c r="G577" s="19">
        <v>32.666305522511173</v>
      </c>
      <c r="H577" s="19"/>
      <c r="P577" s="9" t="s">
        <v>2564</v>
      </c>
      <c r="Q577" s="19">
        <v>45</v>
      </c>
      <c r="R577" s="19"/>
      <c r="S577" s="19"/>
      <c r="T577" s="19"/>
      <c r="U577" s="19"/>
      <c r="V577" s="19"/>
      <c r="W577" s="19"/>
      <c r="X577" s="19"/>
      <c r="Y577" s="19"/>
      <c r="Z577"/>
      <c r="AA577"/>
      <c r="AB577"/>
      <c r="AC577"/>
      <c r="AD577"/>
      <c r="AE577"/>
      <c r="AF577"/>
      <c r="AG577"/>
      <c r="AH577"/>
      <c r="AI577"/>
      <c r="AJ577" s="9" t="s">
        <v>2564</v>
      </c>
      <c r="AK577" s="19"/>
      <c r="AL577" s="19">
        <v>45</v>
      </c>
      <c r="AM577" s="19"/>
      <c r="AN577" s="19"/>
      <c r="AO577" s="19"/>
      <c r="AP577" s="19"/>
      <c r="AQ577" s="19"/>
      <c r="AR577" s="19"/>
      <c r="AS577" s="19"/>
      <c r="AT577" s="19"/>
      <c r="AU577" s="19"/>
      <c r="AV577" s="19"/>
      <c r="AW577"/>
      <c r="AX577"/>
      <c r="AY577"/>
      <c r="AZ577"/>
      <c r="BA577"/>
      <c r="BB577"/>
      <c r="BC577"/>
      <c r="BD577"/>
      <c r="BE577"/>
      <c r="BF577"/>
      <c r="BG577"/>
      <c r="BH577"/>
      <c r="BI577"/>
      <c r="BJ577"/>
      <c r="BK577"/>
      <c r="BL577"/>
      <c r="BM577"/>
      <c r="BN577"/>
      <c r="BO577"/>
      <c r="BP577"/>
      <c r="BQ577"/>
      <c r="BR577"/>
      <c r="BS577"/>
      <c r="BT577"/>
      <c r="BU577"/>
      <c r="BV577"/>
    </row>
    <row r="578" spans="2:74" ht="14.25" x14ac:dyDescent="0.2">
      <c r="B578" s="9" t="s">
        <v>3109</v>
      </c>
      <c r="C578" s="19"/>
      <c r="D578" s="19"/>
      <c r="E578" s="19"/>
      <c r="F578" s="19">
        <v>19</v>
      </c>
      <c r="G578" s="19"/>
      <c r="H578" s="19"/>
      <c r="P578" s="9" t="s">
        <v>2565</v>
      </c>
      <c r="Q578" s="19">
        <v>95</v>
      </c>
      <c r="R578" s="19"/>
      <c r="S578" s="19"/>
      <c r="T578" s="19"/>
      <c r="U578" s="19"/>
      <c r="V578" s="19"/>
      <c r="W578" s="19"/>
      <c r="X578" s="19"/>
      <c r="Y578" s="19"/>
      <c r="Z578"/>
      <c r="AA578"/>
      <c r="AB578"/>
      <c r="AC578"/>
      <c r="AD578"/>
      <c r="AE578"/>
      <c r="AF578"/>
      <c r="AG578"/>
      <c r="AH578"/>
      <c r="AI578"/>
      <c r="AJ578" s="9" t="s">
        <v>2565</v>
      </c>
      <c r="AK578" s="19">
        <v>95</v>
      </c>
      <c r="AL578" s="19"/>
      <c r="AM578" s="19"/>
      <c r="AN578" s="19"/>
      <c r="AO578" s="19"/>
      <c r="AP578" s="19"/>
      <c r="AQ578" s="19"/>
      <c r="AR578" s="19"/>
      <c r="AS578" s="19"/>
      <c r="AT578" s="19"/>
      <c r="AU578" s="19"/>
      <c r="AV578" s="19"/>
      <c r="AW578"/>
      <c r="AX578"/>
      <c r="AY578"/>
      <c r="AZ578"/>
      <c r="BA578"/>
      <c r="BB578"/>
      <c r="BC578"/>
      <c r="BD578"/>
      <c r="BE578"/>
      <c r="BF578"/>
      <c r="BG578"/>
      <c r="BH578"/>
      <c r="BI578"/>
      <c r="BJ578"/>
      <c r="BK578"/>
      <c r="BL578"/>
      <c r="BM578"/>
      <c r="BN578"/>
      <c r="BO578"/>
      <c r="BP578"/>
      <c r="BQ578"/>
      <c r="BR578"/>
      <c r="BS578"/>
      <c r="BT578"/>
      <c r="BU578"/>
      <c r="BV578"/>
    </row>
    <row r="579" spans="2:74" ht="14.25" x14ac:dyDescent="0.2">
      <c r="B579" s="9" t="s">
        <v>3110</v>
      </c>
      <c r="C579" s="19"/>
      <c r="D579" s="19"/>
      <c r="E579" s="19"/>
      <c r="F579" s="19"/>
      <c r="G579" s="19">
        <v>63.519971949580388</v>
      </c>
      <c r="H579" s="19"/>
      <c r="P579" s="9" t="s">
        <v>2566</v>
      </c>
      <c r="Q579" s="19"/>
      <c r="R579" s="19">
        <v>158.08599674240855</v>
      </c>
      <c r="S579" s="19"/>
      <c r="T579" s="19"/>
      <c r="U579" s="19"/>
      <c r="V579" s="19"/>
      <c r="W579" s="19"/>
      <c r="X579" s="19"/>
      <c r="Y579" s="19"/>
      <c r="Z579"/>
      <c r="AA579"/>
      <c r="AB579"/>
      <c r="AC579"/>
      <c r="AD579"/>
      <c r="AE579"/>
      <c r="AF579"/>
      <c r="AG579"/>
      <c r="AH579"/>
      <c r="AI579"/>
      <c r="AJ579" s="9" t="s">
        <v>2566</v>
      </c>
      <c r="AK579" s="19">
        <v>158.08599674240855</v>
      </c>
      <c r="AL579" s="19"/>
      <c r="AM579" s="19"/>
      <c r="AN579" s="19"/>
      <c r="AO579" s="19"/>
      <c r="AP579" s="19"/>
      <c r="AQ579" s="19"/>
      <c r="AR579" s="19"/>
      <c r="AS579" s="19"/>
      <c r="AT579" s="19"/>
      <c r="AU579" s="19"/>
      <c r="AV579" s="19"/>
      <c r="AW579"/>
      <c r="AX579"/>
      <c r="AY579"/>
      <c r="AZ579"/>
      <c r="BA579"/>
      <c r="BB579"/>
      <c r="BC579"/>
      <c r="BD579"/>
      <c r="BE579"/>
      <c r="BF579"/>
      <c r="BG579"/>
      <c r="BH579"/>
      <c r="BI579"/>
      <c r="BJ579"/>
      <c r="BK579"/>
      <c r="BL579"/>
      <c r="BM579"/>
      <c r="BN579"/>
      <c r="BO579"/>
      <c r="BP579"/>
      <c r="BQ579"/>
      <c r="BR579"/>
      <c r="BS579"/>
      <c r="BT579"/>
      <c r="BU579"/>
      <c r="BV579"/>
    </row>
    <row r="580" spans="2:74" ht="14.25" x14ac:dyDescent="0.2">
      <c r="B580" s="9" t="s">
        <v>3111</v>
      </c>
      <c r="C580" s="19"/>
      <c r="D580" s="19"/>
      <c r="E580" s="19"/>
      <c r="F580" s="19"/>
      <c r="G580" s="19"/>
      <c r="H580" s="19">
        <v>16.02712501869831</v>
      </c>
      <c r="P580" s="9" t="s">
        <v>2567</v>
      </c>
      <c r="Q580" s="19">
        <v>63.807047488395099</v>
      </c>
      <c r="R580" s="19"/>
      <c r="S580" s="19"/>
      <c r="T580" s="19"/>
      <c r="U580" s="19"/>
      <c r="V580" s="19"/>
      <c r="W580" s="19"/>
      <c r="X580" s="19"/>
      <c r="Y580" s="19"/>
      <c r="Z580"/>
      <c r="AA580"/>
      <c r="AB580"/>
      <c r="AC580"/>
      <c r="AD580"/>
      <c r="AE580"/>
      <c r="AF580"/>
      <c r="AG580"/>
      <c r="AH580"/>
      <c r="AI580"/>
      <c r="AJ580" s="9" t="s">
        <v>2567</v>
      </c>
      <c r="AK580" s="19">
        <v>63.807047488395099</v>
      </c>
      <c r="AL580" s="19"/>
      <c r="AM580" s="19"/>
      <c r="AN580" s="19"/>
      <c r="AO580" s="19"/>
      <c r="AP580" s="19"/>
      <c r="AQ580" s="19"/>
      <c r="AR580" s="19"/>
      <c r="AS580" s="19"/>
      <c r="AT580" s="19"/>
      <c r="AU580" s="19"/>
      <c r="AV580" s="19"/>
      <c r="AW580"/>
      <c r="AX580"/>
      <c r="AY580"/>
      <c r="AZ580"/>
      <c r="BA580"/>
      <c r="BB580"/>
      <c r="BC580"/>
      <c r="BD580"/>
      <c r="BE580"/>
      <c r="BF580"/>
      <c r="BG580"/>
      <c r="BH580"/>
      <c r="BI580"/>
      <c r="BJ580"/>
      <c r="BK580"/>
      <c r="BL580"/>
      <c r="BM580"/>
      <c r="BN580"/>
      <c r="BO580"/>
      <c r="BP580"/>
      <c r="BQ580"/>
      <c r="BR580"/>
      <c r="BS580"/>
      <c r="BT580"/>
      <c r="BU580"/>
      <c r="BV580"/>
    </row>
    <row r="581" spans="2:74" ht="14.25" x14ac:dyDescent="0.2">
      <c r="B581" s="9" t="s">
        <v>3112</v>
      </c>
      <c r="C581" s="19"/>
      <c r="D581" s="19"/>
      <c r="E581" s="19"/>
      <c r="F581" s="19">
        <v>7.1231666749770275</v>
      </c>
      <c r="G581" s="19"/>
      <c r="H581" s="19"/>
      <c r="P581" s="9" t="s">
        <v>2568</v>
      </c>
      <c r="Q581" s="19">
        <v>38</v>
      </c>
      <c r="R581" s="19"/>
      <c r="S581" s="19"/>
      <c r="T581" s="19"/>
      <c r="U581" s="19"/>
      <c r="V581" s="19"/>
      <c r="W581" s="19"/>
      <c r="X581" s="19"/>
      <c r="Y581" s="19"/>
      <c r="Z581"/>
      <c r="AA581"/>
      <c r="AB581"/>
      <c r="AC581"/>
      <c r="AD581"/>
      <c r="AE581"/>
      <c r="AF581"/>
      <c r="AG581"/>
      <c r="AH581"/>
      <c r="AI581"/>
      <c r="AJ581" s="9" t="s">
        <v>2568</v>
      </c>
      <c r="AK581" s="19"/>
      <c r="AL581" s="19">
        <v>38</v>
      </c>
      <c r="AM581" s="19"/>
      <c r="AN581" s="19"/>
      <c r="AO581" s="19"/>
      <c r="AP581" s="19"/>
      <c r="AQ581" s="19"/>
      <c r="AR581" s="19"/>
      <c r="AS581" s="19"/>
      <c r="AT581" s="19"/>
      <c r="AU581" s="19"/>
      <c r="AV581" s="19"/>
      <c r="AW581"/>
      <c r="AX581"/>
      <c r="AY581"/>
      <c r="AZ581"/>
      <c r="BA581"/>
      <c r="BB581"/>
      <c r="BC581"/>
      <c r="BD581"/>
      <c r="BE581"/>
      <c r="BF581"/>
      <c r="BG581"/>
      <c r="BH581"/>
      <c r="BI581"/>
      <c r="BJ581"/>
      <c r="BK581"/>
      <c r="BL581"/>
      <c r="BM581"/>
      <c r="BN581"/>
      <c r="BO581"/>
      <c r="BP581"/>
      <c r="BQ581"/>
      <c r="BR581"/>
      <c r="BS581"/>
      <c r="BT581"/>
      <c r="BU581"/>
      <c r="BV581"/>
    </row>
    <row r="582" spans="2:74" ht="14.25" x14ac:dyDescent="0.2">
      <c r="B582" s="9" t="s">
        <v>3113</v>
      </c>
      <c r="C582" s="19"/>
      <c r="D582" s="19"/>
      <c r="E582" s="19">
        <v>2.6756750981216211</v>
      </c>
      <c r="F582" s="19"/>
      <c r="G582" s="19"/>
      <c r="H582" s="19"/>
      <c r="P582" s="9" t="s">
        <v>2569</v>
      </c>
      <c r="Q582" s="19"/>
      <c r="R582" s="19">
        <v>90</v>
      </c>
      <c r="S582" s="19"/>
      <c r="T582" s="19"/>
      <c r="U582" s="19"/>
      <c r="V582" s="19"/>
      <c r="W582" s="19"/>
      <c r="X582" s="19"/>
      <c r="Y582" s="19"/>
      <c r="Z582"/>
      <c r="AA582"/>
      <c r="AB582"/>
      <c r="AC582"/>
      <c r="AD582"/>
      <c r="AE582"/>
      <c r="AF582"/>
      <c r="AG582"/>
      <c r="AH582"/>
      <c r="AI582"/>
      <c r="AJ582" s="9" t="s">
        <v>2569</v>
      </c>
      <c r="AK582" s="19"/>
      <c r="AL582" s="19">
        <v>90</v>
      </c>
      <c r="AM582" s="19"/>
      <c r="AN582" s="19"/>
      <c r="AO582" s="19"/>
      <c r="AP582" s="19"/>
      <c r="AQ582" s="19"/>
      <c r="AR582" s="19"/>
      <c r="AS582" s="19"/>
      <c r="AT582" s="19"/>
      <c r="AU582" s="19"/>
      <c r="AV582" s="19"/>
      <c r="AW582"/>
      <c r="AX582"/>
      <c r="AY582"/>
      <c r="AZ582"/>
      <c r="BA582"/>
      <c r="BB582"/>
      <c r="BC582"/>
      <c r="BD582"/>
      <c r="BE582"/>
      <c r="BF582"/>
      <c r="BG582"/>
      <c r="BH582"/>
      <c r="BI582"/>
      <c r="BJ582"/>
      <c r="BK582"/>
      <c r="BL582"/>
      <c r="BM582"/>
      <c r="BN582"/>
      <c r="BO582"/>
      <c r="BP582"/>
      <c r="BQ582"/>
      <c r="BR582"/>
      <c r="BS582"/>
      <c r="BT582"/>
      <c r="BU582"/>
      <c r="BV582"/>
    </row>
    <row r="583" spans="2:74" ht="14.25" x14ac:dyDescent="0.2">
      <c r="B583" s="9" t="s">
        <v>3114</v>
      </c>
      <c r="C583" s="19"/>
      <c r="D583" s="19">
        <v>23.642674081009265</v>
      </c>
      <c r="E583" s="19"/>
      <c r="F583" s="19"/>
      <c r="G583" s="19"/>
      <c r="H583" s="19"/>
      <c r="P583" s="9" t="s">
        <v>2570</v>
      </c>
      <c r="Q583" s="19"/>
      <c r="R583" s="19">
        <v>45.393934235537785</v>
      </c>
      <c r="S583" s="19"/>
      <c r="T583" s="19"/>
      <c r="U583" s="19"/>
      <c r="V583" s="19"/>
      <c r="W583" s="19"/>
      <c r="X583" s="19"/>
      <c r="Y583" s="19"/>
      <c r="Z583"/>
      <c r="AA583"/>
      <c r="AB583"/>
      <c r="AC583"/>
      <c r="AD583"/>
      <c r="AE583"/>
      <c r="AF583"/>
      <c r="AG583"/>
      <c r="AH583"/>
      <c r="AI583"/>
      <c r="AJ583" s="9" t="s">
        <v>2570</v>
      </c>
      <c r="AK583" s="19"/>
      <c r="AL583" s="19"/>
      <c r="AM583" s="19"/>
      <c r="AN583" s="19">
        <v>45.393934235537785</v>
      </c>
      <c r="AO583" s="19"/>
      <c r="AP583" s="19"/>
      <c r="AQ583" s="19"/>
      <c r="AR583" s="19"/>
      <c r="AS583" s="19"/>
      <c r="AT583" s="19"/>
      <c r="AU583" s="19"/>
      <c r="AV583" s="19"/>
      <c r="AW583"/>
      <c r="AX583"/>
      <c r="AY583"/>
      <c r="AZ583"/>
      <c r="BA583"/>
      <c r="BB583"/>
      <c r="BC583"/>
      <c r="BD583"/>
      <c r="BE583"/>
      <c r="BF583"/>
      <c r="BG583"/>
      <c r="BH583"/>
      <c r="BI583"/>
      <c r="BJ583"/>
      <c r="BK583"/>
      <c r="BL583"/>
      <c r="BM583"/>
      <c r="BN583"/>
      <c r="BO583"/>
      <c r="BP583"/>
      <c r="BQ583"/>
      <c r="BR583"/>
      <c r="BS583"/>
      <c r="BT583"/>
      <c r="BU583"/>
      <c r="BV583"/>
    </row>
    <row r="584" spans="2:74" ht="14.25" x14ac:dyDescent="0.2">
      <c r="B584" s="9" t="s">
        <v>3115</v>
      </c>
      <c r="C584" s="19"/>
      <c r="D584" s="19"/>
      <c r="E584" s="19"/>
      <c r="F584" s="19"/>
      <c r="G584" s="19">
        <v>57.16797475462235</v>
      </c>
      <c r="H584" s="19"/>
      <c r="P584" s="9" t="s">
        <v>2571</v>
      </c>
      <c r="Q584" s="19">
        <v>33.099743713412963</v>
      </c>
      <c r="R584" s="19"/>
      <c r="S584" s="19"/>
      <c r="T584" s="19"/>
      <c r="U584" s="19"/>
      <c r="V584" s="19"/>
      <c r="W584" s="19"/>
      <c r="X584" s="19"/>
      <c r="Y584" s="19"/>
      <c r="Z584"/>
      <c r="AA584"/>
      <c r="AB584"/>
      <c r="AC584"/>
      <c r="AD584"/>
      <c r="AE584"/>
      <c r="AF584"/>
      <c r="AG584"/>
      <c r="AH584"/>
      <c r="AI584"/>
      <c r="AJ584" s="9" t="s">
        <v>2571</v>
      </c>
      <c r="AK584" s="19"/>
      <c r="AL584" s="19"/>
      <c r="AM584" s="19"/>
      <c r="AN584" s="19">
        <v>33.099743713412963</v>
      </c>
      <c r="AO584" s="19"/>
      <c r="AP584" s="19"/>
      <c r="AQ584" s="19"/>
      <c r="AR584" s="19"/>
      <c r="AS584" s="19"/>
      <c r="AT584" s="19"/>
      <c r="AU584" s="19"/>
      <c r="AV584" s="19"/>
      <c r="AW584"/>
      <c r="AX584"/>
      <c r="AY584"/>
      <c r="AZ584"/>
      <c r="BA584"/>
      <c r="BB584"/>
      <c r="BC584"/>
      <c r="BD584"/>
      <c r="BE584"/>
      <c r="BF584"/>
      <c r="BG584"/>
      <c r="BH584"/>
      <c r="BI584"/>
      <c r="BJ584"/>
      <c r="BK584"/>
      <c r="BL584"/>
      <c r="BM584"/>
      <c r="BN584"/>
      <c r="BO584"/>
      <c r="BP584"/>
      <c r="BQ584"/>
      <c r="BR584"/>
      <c r="BS584"/>
      <c r="BT584"/>
      <c r="BU584"/>
      <c r="BV584"/>
    </row>
    <row r="585" spans="2:74" ht="14.25" x14ac:dyDescent="0.2">
      <c r="B585" s="9" t="s">
        <v>3116</v>
      </c>
      <c r="C585" s="19"/>
      <c r="D585" s="19"/>
      <c r="E585" s="19"/>
      <c r="F585" s="19">
        <v>42.739000049862163</v>
      </c>
      <c r="G585" s="19"/>
      <c r="H585" s="19"/>
      <c r="P585" s="9" t="s">
        <v>2572</v>
      </c>
      <c r="Q585" s="19">
        <v>4.2850000000000001</v>
      </c>
      <c r="R585" s="19"/>
      <c r="S585" s="19"/>
      <c r="T585" s="19"/>
      <c r="U585" s="19"/>
      <c r="V585" s="19"/>
      <c r="W585" s="19"/>
      <c r="X585" s="19"/>
      <c r="Y585" s="19"/>
      <c r="Z585"/>
      <c r="AA585"/>
      <c r="AB585"/>
      <c r="AC585"/>
      <c r="AD585"/>
      <c r="AE585"/>
      <c r="AF585"/>
      <c r="AG585"/>
      <c r="AH585"/>
      <c r="AI585"/>
      <c r="AJ585" s="9" t="s">
        <v>2572</v>
      </c>
      <c r="AK585" s="19"/>
      <c r="AL585" s="19"/>
      <c r="AM585" s="19"/>
      <c r="AN585" s="19"/>
      <c r="AO585" s="19"/>
      <c r="AP585" s="19"/>
      <c r="AQ585" s="19"/>
      <c r="AR585" s="19"/>
      <c r="AS585" s="19"/>
      <c r="AT585" s="19"/>
      <c r="AU585" s="19"/>
      <c r="AV585" s="19">
        <v>4.2850000000000001</v>
      </c>
      <c r="AW585"/>
      <c r="AX585"/>
      <c r="AY585"/>
      <c r="AZ585"/>
      <c r="BA585"/>
      <c r="BB585"/>
      <c r="BC585"/>
      <c r="BD585"/>
      <c r="BE585"/>
      <c r="BF585"/>
      <c r="BG585"/>
      <c r="BH585"/>
      <c r="BI585"/>
      <c r="BJ585"/>
      <c r="BK585"/>
      <c r="BL585"/>
      <c r="BM585"/>
      <c r="BN585"/>
      <c r="BO585"/>
      <c r="BP585"/>
      <c r="BQ585"/>
      <c r="BR585"/>
      <c r="BS585"/>
      <c r="BT585"/>
      <c r="BU585"/>
      <c r="BV585"/>
    </row>
    <row r="586" spans="2:74" ht="14.25" x14ac:dyDescent="0.2">
      <c r="B586" s="9" t="s">
        <v>3117</v>
      </c>
      <c r="C586" s="19"/>
      <c r="D586" s="19">
        <v>5.1202912876821438</v>
      </c>
      <c r="E586" s="19"/>
      <c r="F586" s="19"/>
      <c r="G586" s="19"/>
      <c r="H586" s="19"/>
      <c r="P586" s="9" t="s">
        <v>2573</v>
      </c>
      <c r="Q586" s="19"/>
      <c r="R586" s="19">
        <v>6</v>
      </c>
      <c r="S586" s="19"/>
      <c r="T586" s="19"/>
      <c r="U586" s="19"/>
      <c r="V586" s="19"/>
      <c r="W586" s="19"/>
      <c r="X586" s="19"/>
      <c r="Y586" s="19"/>
      <c r="Z586"/>
      <c r="AA586"/>
      <c r="AB586"/>
      <c r="AC586"/>
      <c r="AD586"/>
      <c r="AE586"/>
      <c r="AF586"/>
      <c r="AG586"/>
      <c r="AH586"/>
      <c r="AI586"/>
      <c r="AJ586" s="9" t="s">
        <v>2573</v>
      </c>
      <c r="AK586" s="19"/>
      <c r="AL586" s="19"/>
      <c r="AM586" s="19"/>
      <c r="AN586" s="19"/>
      <c r="AO586" s="19"/>
      <c r="AP586" s="19"/>
      <c r="AQ586" s="19"/>
      <c r="AR586" s="19"/>
      <c r="AS586" s="19"/>
      <c r="AT586" s="19">
        <v>6</v>
      </c>
      <c r="AU586" s="19"/>
      <c r="AV586" s="19"/>
      <c r="AW586"/>
      <c r="AX586"/>
      <c r="AY586"/>
      <c r="AZ586"/>
      <c r="BA586"/>
      <c r="BB586"/>
      <c r="BC586"/>
      <c r="BD586"/>
      <c r="BE586"/>
      <c r="BF586"/>
      <c r="BG586"/>
      <c r="BH586"/>
      <c r="BI586"/>
      <c r="BJ586"/>
      <c r="BK586"/>
      <c r="BL586"/>
      <c r="BM586"/>
      <c r="BN586"/>
      <c r="BO586"/>
      <c r="BP586"/>
      <c r="BQ586"/>
      <c r="BR586"/>
      <c r="BS586"/>
      <c r="BT586"/>
      <c r="BU586"/>
      <c r="BV586"/>
    </row>
    <row r="587" spans="2:74" ht="14.25" x14ac:dyDescent="0.2">
      <c r="B587" s="9" t="s">
        <v>3118</v>
      </c>
      <c r="C587" s="19"/>
      <c r="D587" s="19"/>
      <c r="E587" s="19"/>
      <c r="F587" s="19"/>
      <c r="G587" s="19"/>
      <c r="H587" s="19">
        <v>127.03994389916078</v>
      </c>
      <c r="P587" s="9" t="s">
        <v>2574</v>
      </c>
      <c r="Q587" s="19">
        <v>22.438012440857985</v>
      </c>
      <c r="R587" s="19"/>
      <c r="S587" s="19"/>
      <c r="T587" s="19"/>
      <c r="U587" s="19"/>
      <c r="V587" s="19"/>
      <c r="W587" s="19"/>
      <c r="X587" s="19"/>
      <c r="Y587" s="19"/>
      <c r="Z587"/>
      <c r="AA587"/>
      <c r="AB587"/>
      <c r="AC587"/>
      <c r="AD587"/>
      <c r="AE587"/>
      <c r="AF587"/>
      <c r="AG587"/>
      <c r="AH587"/>
      <c r="AI587"/>
      <c r="AJ587" s="9" t="s">
        <v>2574</v>
      </c>
      <c r="AK587" s="19">
        <v>22.438012440857985</v>
      </c>
      <c r="AL587" s="19"/>
      <c r="AM587" s="19"/>
      <c r="AN587" s="19"/>
      <c r="AO587" s="19"/>
      <c r="AP587" s="19"/>
      <c r="AQ587" s="19"/>
      <c r="AR587" s="19"/>
      <c r="AS587" s="19"/>
      <c r="AT587" s="19"/>
      <c r="AU587" s="19"/>
      <c r="AV587" s="19"/>
      <c r="AW587"/>
      <c r="AX587"/>
      <c r="AY587"/>
      <c r="AZ587"/>
      <c r="BA587"/>
      <c r="BB587"/>
      <c r="BC587"/>
      <c r="BD587"/>
      <c r="BE587"/>
      <c r="BF587"/>
      <c r="BG587"/>
      <c r="BH587"/>
      <c r="BI587"/>
      <c r="BJ587"/>
      <c r="BK587"/>
      <c r="BL587"/>
      <c r="BM587"/>
      <c r="BN587"/>
      <c r="BO587"/>
      <c r="BP587"/>
      <c r="BQ587"/>
      <c r="BR587"/>
      <c r="BS587"/>
      <c r="BT587"/>
      <c r="BU587"/>
      <c r="BV587"/>
    </row>
    <row r="588" spans="2:74" ht="14.25" x14ac:dyDescent="0.2">
      <c r="B588" s="9" t="s">
        <v>3119</v>
      </c>
      <c r="C588" s="19"/>
      <c r="D588" s="19"/>
      <c r="E588" s="19">
        <v>90</v>
      </c>
      <c r="F588" s="19"/>
      <c r="G588" s="19"/>
      <c r="H588" s="19"/>
      <c r="P588" s="9" t="s">
        <v>2575</v>
      </c>
      <c r="Q588" s="19"/>
      <c r="R588" s="19">
        <v>90</v>
      </c>
      <c r="S588" s="19"/>
      <c r="T588" s="19"/>
      <c r="U588" s="19"/>
      <c r="V588" s="19"/>
      <c r="W588" s="19"/>
      <c r="X588" s="19"/>
      <c r="Y588" s="19"/>
      <c r="Z588"/>
      <c r="AA588"/>
      <c r="AB588"/>
      <c r="AC588"/>
      <c r="AD588"/>
      <c r="AE588"/>
      <c r="AF588"/>
      <c r="AG588"/>
      <c r="AH588"/>
      <c r="AI588"/>
      <c r="AJ588" s="9" t="s">
        <v>2575</v>
      </c>
      <c r="AK588" s="19"/>
      <c r="AL588" s="19">
        <v>90</v>
      </c>
      <c r="AM588" s="19"/>
      <c r="AN588" s="19"/>
      <c r="AO588" s="19"/>
      <c r="AP588" s="19"/>
      <c r="AQ588" s="19"/>
      <c r="AR588" s="19"/>
      <c r="AS588" s="19"/>
      <c r="AT588" s="19"/>
      <c r="AU588" s="19"/>
      <c r="AV588" s="19"/>
      <c r="AW588"/>
      <c r="AX588"/>
      <c r="AY588"/>
      <c r="AZ588"/>
      <c r="BA588"/>
      <c r="BB588"/>
      <c r="BC588"/>
      <c r="BD588"/>
      <c r="BE588"/>
      <c r="BF588"/>
      <c r="BG588"/>
      <c r="BH588"/>
      <c r="BI588"/>
      <c r="BJ588"/>
      <c r="BK588"/>
      <c r="BL588"/>
      <c r="BM588"/>
      <c r="BN588"/>
      <c r="BO588"/>
      <c r="BP588"/>
      <c r="BQ588"/>
      <c r="BR588"/>
      <c r="BS588"/>
      <c r="BT588"/>
      <c r="BU588"/>
      <c r="BV588"/>
    </row>
    <row r="589" spans="2:74" ht="14.25" x14ac:dyDescent="0.2">
      <c r="B589" s="9" t="s">
        <v>3120</v>
      </c>
      <c r="C589" s="19"/>
      <c r="D589" s="19">
        <v>7.1231666749770275</v>
      </c>
      <c r="E589" s="19"/>
      <c r="F589" s="19"/>
      <c r="G589" s="19"/>
      <c r="H589" s="19"/>
      <c r="P589" s="9" t="s">
        <v>2576</v>
      </c>
      <c r="Q589" s="19"/>
      <c r="R589" s="19"/>
      <c r="S589" s="19">
        <v>150</v>
      </c>
      <c r="T589" s="19"/>
      <c r="U589" s="19"/>
      <c r="V589" s="19"/>
      <c r="W589" s="19"/>
      <c r="X589" s="19"/>
      <c r="Y589" s="19"/>
      <c r="Z589"/>
      <c r="AA589"/>
      <c r="AB589"/>
      <c r="AC589"/>
      <c r="AD589"/>
      <c r="AE589"/>
      <c r="AF589"/>
      <c r="AG589"/>
      <c r="AH589"/>
      <c r="AI589"/>
      <c r="AJ589" s="9" t="s">
        <v>2576</v>
      </c>
      <c r="AK589" s="19"/>
      <c r="AL589" s="19">
        <v>150</v>
      </c>
      <c r="AM589" s="19"/>
      <c r="AN589" s="19"/>
      <c r="AO589" s="19"/>
      <c r="AP589" s="19"/>
      <c r="AQ589" s="19"/>
      <c r="AR589" s="19"/>
      <c r="AS589" s="19"/>
      <c r="AT589" s="19"/>
      <c r="AU589" s="19"/>
      <c r="AV589" s="19"/>
      <c r="AW589"/>
      <c r="AX589"/>
      <c r="AY589"/>
      <c r="AZ589"/>
      <c r="BA589"/>
      <c r="BB589"/>
      <c r="BC589"/>
      <c r="BD589"/>
      <c r="BE589"/>
      <c r="BF589"/>
      <c r="BG589"/>
      <c r="BH589"/>
      <c r="BI589"/>
      <c r="BJ589"/>
      <c r="BK589"/>
      <c r="BL589"/>
      <c r="BM589"/>
      <c r="BN589"/>
      <c r="BO589"/>
      <c r="BP589"/>
      <c r="BQ589"/>
      <c r="BR589"/>
      <c r="BS589"/>
      <c r="BT589"/>
      <c r="BU589"/>
      <c r="BV589"/>
    </row>
    <row r="590" spans="2:74" ht="14.25" x14ac:dyDescent="0.2">
      <c r="B590" s="9" t="s">
        <v>3121</v>
      </c>
      <c r="C590" s="19"/>
      <c r="D590" s="19"/>
      <c r="E590" s="19">
        <v>10</v>
      </c>
      <c r="F590" s="19"/>
      <c r="G590" s="19"/>
      <c r="H590" s="19"/>
      <c r="P590" s="9" t="s">
        <v>2577</v>
      </c>
      <c r="Q590" s="19"/>
      <c r="R590" s="19"/>
      <c r="S590" s="19"/>
      <c r="T590" s="19">
        <v>132.58825533234264</v>
      </c>
      <c r="U590" s="19"/>
      <c r="V590" s="19"/>
      <c r="W590" s="19"/>
      <c r="X590" s="19"/>
      <c r="Y590" s="19"/>
      <c r="Z590"/>
      <c r="AA590"/>
      <c r="AB590"/>
      <c r="AC590"/>
      <c r="AD590"/>
      <c r="AE590"/>
      <c r="AF590"/>
      <c r="AG590"/>
      <c r="AH590"/>
      <c r="AI590"/>
      <c r="AJ590" s="9" t="s">
        <v>2577</v>
      </c>
      <c r="AK590" s="19">
        <v>132.58825533234264</v>
      </c>
      <c r="AL590" s="19"/>
      <c r="AM590" s="19"/>
      <c r="AN590" s="19"/>
      <c r="AO590" s="19"/>
      <c r="AP590" s="19"/>
      <c r="AQ590" s="19"/>
      <c r="AR590" s="19"/>
      <c r="AS590" s="19"/>
      <c r="AT590" s="19"/>
      <c r="AU590" s="19"/>
      <c r="AV590" s="19"/>
      <c r="AW590"/>
      <c r="AX590"/>
      <c r="AY590"/>
      <c r="AZ590"/>
      <c r="BA590"/>
      <c r="BB590"/>
      <c r="BC590"/>
      <c r="BD590"/>
      <c r="BE590"/>
      <c r="BF590"/>
      <c r="BG590"/>
      <c r="BH590"/>
      <c r="BI590"/>
      <c r="BJ590"/>
      <c r="BK590"/>
      <c r="BL590"/>
      <c r="BM590"/>
      <c r="BN590"/>
      <c r="BO590"/>
      <c r="BP590"/>
      <c r="BQ590"/>
      <c r="BR590"/>
      <c r="BS590"/>
      <c r="BT590"/>
      <c r="BU590"/>
      <c r="BV590"/>
    </row>
    <row r="591" spans="2:74" ht="14.25" x14ac:dyDescent="0.2">
      <c r="B591" s="9" t="s">
        <v>3122</v>
      </c>
      <c r="C591" s="19"/>
      <c r="D591" s="19"/>
      <c r="E591" s="19"/>
      <c r="F591" s="19"/>
      <c r="G591" s="19">
        <v>45.709169889951241</v>
      </c>
      <c r="H591" s="19"/>
      <c r="P591" s="9" t="s">
        <v>2578</v>
      </c>
      <c r="Q591" s="19">
        <v>45</v>
      </c>
      <c r="R591" s="19"/>
      <c r="S591" s="19"/>
      <c r="T591" s="19"/>
      <c r="U591" s="19"/>
      <c r="V591" s="19"/>
      <c r="W591" s="19"/>
      <c r="X591" s="19"/>
      <c r="Y591" s="19"/>
      <c r="Z591"/>
      <c r="AA591"/>
      <c r="AB591"/>
      <c r="AC591"/>
      <c r="AD591"/>
      <c r="AE591"/>
      <c r="AF591"/>
      <c r="AG591"/>
      <c r="AH591"/>
      <c r="AI591"/>
      <c r="AJ591" s="9" t="s">
        <v>2578</v>
      </c>
      <c r="AK591" s="19"/>
      <c r="AL591" s="19">
        <v>45</v>
      </c>
      <c r="AM591" s="19"/>
      <c r="AN591" s="19"/>
      <c r="AO591" s="19"/>
      <c r="AP591" s="19"/>
      <c r="AQ591" s="19"/>
      <c r="AR591" s="19"/>
      <c r="AS591" s="19"/>
      <c r="AT591" s="19"/>
      <c r="AU591" s="19"/>
      <c r="AV591" s="19"/>
      <c r="AW591"/>
      <c r="AX591"/>
      <c r="AY591"/>
      <c r="AZ591"/>
      <c r="BA591"/>
      <c r="BB591"/>
      <c r="BC591"/>
      <c r="BD591"/>
      <c r="BE591"/>
      <c r="BF591"/>
      <c r="BG591"/>
      <c r="BH591"/>
      <c r="BI591"/>
      <c r="BJ591"/>
      <c r="BK591"/>
      <c r="BL591"/>
      <c r="BM591"/>
      <c r="BN591"/>
      <c r="BO591"/>
      <c r="BP591"/>
      <c r="BQ591"/>
      <c r="BR591"/>
      <c r="BS591"/>
      <c r="BT591"/>
      <c r="BU591"/>
      <c r="BV591"/>
    </row>
    <row r="592" spans="2:74" ht="14.25" x14ac:dyDescent="0.2">
      <c r="B592" s="9" t="s">
        <v>3123</v>
      </c>
      <c r="C592" s="19"/>
      <c r="D592" s="19"/>
      <c r="E592" s="19">
        <v>3.5615833374885137</v>
      </c>
      <c r="F592" s="19"/>
      <c r="G592" s="19"/>
      <c r="H592" s="19"/>
      <c r="P592" s="9" t="s">
        <v>2579</v>
      </c>
      <c r="Q592" s="19"/>
      <c r="R592" s="19"/>
      <c r="S592" s="19"/>
      <c r="T592" s="19"/>
      <c r="U592" s="19"/>
      <c r="V592" s="19"/>
      <c r="W592" s="19"/>
      <c r="X592" s="19">
        <v>50</v>
      </c>
      <c r="Y592" s="19"/>
      <c r="Z592"/>
      <c r="AA592"/>
      <c r="AB592"/>
      <c r="AC592"/>
      <c r="AD592"/>
      <c r="AE592"/>
      <c r="AF592"/>
      <c r="AG592"/>
      <c r="AH592"/>
      <c r="AI592"/>
      <c r="AJ592" s="9" t="s">
        <v>2579</v>
      </c>
      <c r="AK592" s="19"/>
      <c r="AL592" s="19">
        <v>50</v>
      </c>
      <c r="AM592" s="19"/>
      <c r="AN592" s="19"/>
      <c r="AO592" s="19"/>
      <c r="AP592" s="19"/>
      <c r="AQ592" s="19"/>
      <c r="AR592" s="19"/>
      <c r="AS592" s="19"/>
      <c r="AT592" s="19"/>
      <c r="AU592" s="19"/>
      <c r="AV592" s="19"/>
      <c r="AW592"/>
      <c r="AX592"/>
      <c r="AY592"/>
      <c r="AZ592"/>
      <c r="BA592"/>
      <c r="BB592"/>
      <c r="BC592"/>
      <c r="BD592"/>
      <c r="BE592"/>
      <c r="BF592"/>
      <c r="BG592"/>
      <c r="BH592"/>
      <c r="BI592"/>
      <c r="BJ592"/>
      <c r="BK592"/>
      <c r="BL592"/>
      <c r="BM592"/>
      <c r="BN592"/>
      <c r="BO592"/>
      <c r="BP592"/>
      <c r="BQ592"/>
      <c r="BR592"/>
      <c r="BS592"/>
      <c r="BT592"/>
      <c r="BU592"/>
      <c r="BV592"/>
    </row>
    <row r="593" spans="2:74" ht="14.25" x14ac:dyDescent="0.2">
      <c r="B593" s="9" t="s">
        <v>3124</v>
      </c>
      <c r="C593" s="19"/>
      <c r="D593" s="19"/>
      <c r="E593" s="19"/>
      <c r="F593" s="19"/>
      <c r="G593" s="19">
        <v>38.111983169748235</v>
      </c>
      <c r="H593" s="19"/>
      <c r="P593" s="9" t="s">
        <v>2580</v>
      </c>
      <c r="Q593" s="19"/>
      <c r="R593" s="19"/>
      <c r="S593" s="19">
        <v>300</v>
      </c>
      <c r="T593" s="19"/>
      <c r="U593" s="19"/>
      <c r="V593" s="19"/>
      <c r="W593" s="19"/>
      <c r="X593" s="19"/>
      <c r="Y593" s="19"/>
      <c r="Z593"/>
      <c r="AA593"/>
      <c r="AB593"/>
      <c r="AC593"/>
      <c r="AD593"/>
      <c r="AE593"/>
      <c r="AF593"/>
      <c r="AG593"/>
      <c r="AH593"/>
      <c r="AI593"/>
      <c r="AJ593" s="9" t="s">
        <v>2580</v>
      </c>
      <c r="AK593" s="19"/>
      <c r="AL593" s="19">
        <v>300</v>
      </c>
      <c r="AM593" s="19"/>
      <c r="AN593" s="19"/>
      <c r="AO593" s="19"/>
      <c r="AP593" s="19"/>
      <c r="AQ593" s="19"/>
      <c r="AR593" s="19"/>
      <c r="AS593" s="19"/>
      <c r="AT593" s="19"/>
      <c r="AU593" s="19"/>
      <c r="AV593" s="19"/>
      <c r="AW593"/>
      <c r="AX593"/>
      <c r="AY593"/>
      <c r="AZ593"/>
      <c r="BA593"/>
      <c r="BB593"/>
      <c r="BC593"/>
      <c r="BD593"/>
      <c r="BE593"/>
      <c r="BF593"/>
      <c r="BG593"/>
      <c r="BH593"/>
      <c r="BI593"/>
      <c r="BJ593"/>
      <c r="BK593"/>
      <c r="BL593"/>
      <c r="BM593"/>
      <c r="BN593"/>
      <c r="BO593"/>
      <c r="BP593"/>
      <c r="BQ593"/>
      <c r="BR593"/>
      <c r="BS593"/>
      <c r="BT593"/>
      <c r="BU593"/>
      <c r="BV593"/>
    </row>
    <row r="594" spans="2:74" ht="14.25" x14ac:dyDescent="0.2">
      <c r="B594" s="9" t="s">
        <v>3125</v>
      </c>
      <c r="C594" s="19"/>
      <c r="D594" s="19"/>
      <c r="E594" s="19">
        <v>60</v>
      </c>
      <c r="F594" s="19"/>
      <c r="G594" s="19"/>
      <c r="H594" s="19"/>
      <c r="P594" s="9" t="s">
        <v>2581</v>
      </c>
      <c r="Q594" s="19"/>
      <c r="R594" s="19">
        <v>104.03078495306885</v>
      </c>
      <c r="S594" s="19"/>
      <c r="T594" s="19"/>
      <c r="U594" s="19"/>
      <c r="V594" s="19"/>
      <c r="W594" s="19"/>
      <c r="X594" s="19"/>
      <c r="Y594" s="19"/>
      <c r="Z594"/>
      <c r="AA594"/>
      <c r="AB594"/>
      <c r="AC594"/>
      <c r="AD594"/>
      <c r="AE594"/>
      <c r="AF594"/>
      <c r="AG594"/>
      <c r="AH594"/>
      <c r="AI594"/>
      <c r="AJ594" s="9" t="s">
        <v>2581</v>
      </c>
      <c r="AK594" s="19">
        <v>104.03078495306885</v>
      </c>
      <c r="AL594" s="19"/>
      <c r="AM594" s="19"/>
      <c r="AN594" s="19"/>
      <c r="AO594" s="19"/>
      <c r="AP594" s="19"/>
      <c r="AQ594" s="19"/>
      <c r="AR594" s="19"/>
      <c r="AS594" s="19"/>
      <c r="AT594" s="19"/>
      <c r="AU594" s="19"/>
      <c r="AV594" s="19"/>
      <c r="AW594"/>
      <c r="AX594"/>
      <c r="AY594"/>
      <c r="AZ594"/>
      <c r="BA594"/>
      <c r="BB594"/>
      <c r="BC594"/>
      <c r="BD594"/>
      <c r="BE594"/>
      <c r="BF594"/>
      <c r="BG594"/>
      <c r="BH594"/>
      <c r="BI594"/>
      <c r="BJ594"/>
      <c r="BK594"/>
      <c r="BL594"/>
      <c r="BM594"/>
      <c r="BN594"/>
      <c r="BO594"/>
      <c r="BP594"/>
      <c r="BQ594"/>
      <c r="BR594"/>
      <c r="BS594"/>
      <c r="BT594"/>
      <c r="BU594"/>
      <c r="BV594"/>
    </row>
    <row r="595" spans="2:74" ht="14.25" x14ac:dyDescent="0.2">
      <c r="B595" s="9" t="s">
        <v>3126</v>
      </c>
      <c r="C595" s="19"/>
      <c r="D595" s="19">
        <v>40</v>
      </c>
      <c r="E595" s="19"/>
      <c r="F595" s="19"/>
      <c r="G595" s="19"/>
      <c r="H595" s="19"/>
      <c r="P595" s="9" t="s">
        <v>2582</v>
      </c>
      <c r="Q595" s="19"/>
      <c r="R595" s="19">
        <v>115</v>
      </c>
      <c r="S595" s="19"/>
      <c r="T595" s="19"/>
      <c r="U595" s="19"/>
      <c r="V595" s="19"/>
      <c r="W595" s="19"/>
      <c r="X595" s="19"/>
      <c r="Y595" s="19"/>
      <c r="Z595"/>
      <c r="AA595"/>
      <c r="AB595"/>
      <c r="AC595"/>
      <c r="AD595"/>
      <c r="AE595"/>
      <c r="AF595"/>
      <c r="AG595"/>
      <c r="AH595"/>
      <c r="AI595"/>
      <c r="AJ595" s="9" t="s">
        <v>2582</v>
      </c>
      <c r="AK595" s="19"/>
      <c r="AL595" s="19">
        <v>115</v>
      </c>
      <c r="AM595" s="19"/>
      <c r="AN595" s="19"/>
      <c r="AO595" s="19"/>
      <c r="AP595" s="19"/>
      <c r="AQ595" s="19"/>
      <c r="AR595" s="19"/>
      <c r="AS595" s="19"/>
      <c r="AT595" s="19"/>
      <c r="AU595" s="19"/>
      <c r="AV595" s="19"/>
      <c r="AW595"/>
      <c r="AX595"/>
      <c r="AY595"/>
      <c r="AZ595"/>
      <c r="BA595"/>
      <c r="BB595"/>
      <c r="BC595"/>
      <c r="BD595"/>
      <c r="BE595"/>
      <c r="BF595"/>
      <c r="BG595"/>
      <c r="BH595"/>
      <c r="BI595"/>
      <c r="BJ595"/>
      <c r="BK595"/>
      <c r="BL595"/>
      <c r="BM595"/>
      <c r="BN595"/>
      <c r="BO595"/>
      <c r="BP595"/>
      <c r="BQ595"/>
      <c r="BR595"/>
      <c r="BS595"/>
      <c r="BT595"/>
      <c r="BU595"/>
      <c r="BV595"/>
    </row>
    <row r="596" spans="2:74" ht="14.25" x14ac:dyDescent="0.2">
      <c r="B596" s="9" t="s">
        <v>3127</v>
      </c>
      <c r="C596" s="19"/>
      <c r="D596" s="19"/>
      <c r="E596" s="19">
        <v>15.190152934388511</v>
      </c>
      <c r="F596" s="19"/>
      <c r="G596" s="19"/>
      <c r="H596" s="19"/>
      <c r="P596" s="9" t="s">
        <v>2583</v>
      </c>
      <c r="Q596" s="19">
        <v>70</v>
      </c>
      <c r="R596" s="19"/>
      <c r="S596" s="19"/>
      <c r="T596" s="19"/>
      <c r="U596" s="19"/>
      <c r="V596" s="19"/>
      <c r="W596" s="19"/>
      <c r="X596" s="19"/>
      <c r="Y596" s="19"/>
      <c r="Z596"/>
      <c r="AA596"/>
      <c r="AB596"/>
      <c r="AC596"/>
      <c r="AD596"/>
      <c r="AE596"/>
      <c r="AF596"/>
      <c r="AG596"/>
      <c r="AH596"/>
      <c r="AI596"/>
      <c r="AJ596" s="9" t="s">
        <v>2583</v>
      </c>
      <c r="AK596" s="19"/>
      <c r="AL596" s="19">
        <v>70</v>
      </c>
      <c r="AM596" s="19"/>
      <c r="AN596" s="19"/>
      <c r="AO596" s="19"/>
      <c r="AP596" s="19"/>
      <c r="AQ596" s="19"/>
      <c r="AR596" s="19"/>
      <c r="AS596" s="19"/>
      <c r="AT596" s="19"/>
      <c r="AU596" s="19"/>
      <c r="AV596" s="19"/>
      <c r="AW596"/>
      <c r="AX596"/>
      <c r="AY596"/>
      <c r="AZ596"/>
      <c r="BA596"/>
      <c r="BB596"/>
      <c r="BC596"/>
      <c r="BD596"/>
      <c r="BE596"/>
      <c r="BF596"/>
      <c r="BG596"/>
      <c r="BH596"/>
      <c r="BI596"/>
      <c r="BJ596"/>
      <c r="BK596"/>
      <c r="BL596"/>
      <c r="BM596"/>
      <c r="BN596"/>
      <c r="BO596"/>
      <c r="BP596"/>
      <c r="BQ596"/>
      <c r="BR596"/>
      <c r="BS596"/>
      <c r="BT596"/>
      <c r="BU596"/>
      <c r="BV596"/>
    </row>
    <row r="597" spans="2:74" ht="14.25" x14ac:dyDescent="0.2">
      <c r="B597" s="9" t="s">
        <v>3128</v>
      </c>
      <c r="C597" s="19"/>
      <c r="D597" s="19"/>
      <c r="E597" s="19"/>
      <c r="F597" s="19"/>
      <c r="G597" s="19"/>
      <c r="H597" s="19">
        <v>114.3359495092447</v>
      </c>
      <c r="P597" s="9" t="s">
        <v>2584</v>
      </c>
      <c r="Q597" s="19"/>
      <c r="R597" s="19"/>
      <c r="S597" s="19"/>
      <c r="T597" s="19"/>
      <c r="U597" s="19"/>
      <c r="V597" s="19"/>
      <c r="W597" s="19"/>
      <c r="X597" s="19">
        <v>108.11042357867939</v>
      </c>
      <c r="Y597" s="19"/>
      <c r="Z597"/>
      <c r="AA597"/>
      <c r="AB597"/>
      <c r="AC597"/>
      <c r="AD597"/>
      <c r="AE597"/>
      <c r="AF597"/>
      <c r="AG597"/>
      <c r="AH597"/>
      <c r="AI597"/>
      <c r="AJ597" s="9" t="s">
        <v>2584</v>
      </c>
      <c r="AK597" s="19">
        <v>108.11042357867939</v>
      </c>
      <c r="AL597" s="19"/>
      <c r="AM597" s="19"/>
      <c r="AN597" s="19"/>
      <c r="AO597" s="19"/>
      <c r="AP597" s="19"/>
      <c r="AQ597" s="19"/>
      <c r="AR597" s="19"/>
      <c r="AS597" s="19"/>
      <c r="AT597" s="19"/>
      <c r="AU597" s="19"/>
      <c r="AV597" s="19"/>
      <c r="AW597"/>
      <c r="AX597"/>
      <c r="AY597"/>
      <c r="AZ597"/>
      <c r="BA597"/>
      <c r="BB597"/>
      <c r="BC597"/>
      <c r="BD597"/>
      <c r="BE597"/>
      <c r="BF597"/>
      <c r="BG597"/>
      <c r="BH597"/>
      <c r="BI597"/>
      <c r="BJ597"/>
      <c r="BK597"/>
      <c r="BL597"/>
      <c r="BM597"/>
      <c r="BN597"/>
      <c r="BO597"/>
      <c r="BP597"/>
      <c r="BQ597"/>
      <c r="BR597"/>
      <c r="BS597"/>
      <c r="BT597"/>
      <c r="BU597"/>
      <c r="BV597"/>
    </row>
    <row r="598" spans="2:74" ht="14.25" x14ac:dyDescent="0.2">
      <c r="B598" s="9" t="s">
        <v>3129</v>
      </c>
      <c r="C598" s="19"/>
      <c r="D598" s="19"/>
      <c r="E598" s="19"/>
      <c r="F598" s="19">
        <v>36.252100257547539</v>
      </c>
      <c r="G598" s="19"/>
      <c r="H598" s="19"/>
      <c r="P598" s="9" t="s">
        <v>2585</v>
      </c>
      <c r="Q598" s="19">
        <v>75</v>
      </c>
      <c r="R598" s="19"/>
      <c r="S598" s="19"/>
      <c r="T598" s="19"/>
      <c r="U598" s="19"/>
      <c r="V598" s="19"/>
      <c r="W598" s="19"/>
      <c r="X598" s="19"/>
      <c r="Y598" s="19"/>
      <c r="Z598"/>
      <c r="AA598"/>
      <c r="AB598"/>
      <c r="AC598"/>
      <c r="AD598"/>
      <c r="AE598"/>
      <c r="AF598"/>
      <c r="AG598"/>
      <c r="AH598"/>
      <c r="AI598"/>
      <c r="AJ598" s="9" t="s">
        <v>2585</v>
      </c>
      <c r="AK598" s="19"/>
      <c r="AL598" s="19">
        <v>75</v>
      </c>
      <c r="AM598" s="19"/>
      <c r="AN598" s="19"/>
      <c r="AO598" s="19"/>
      <c r="AP598" s="19"/>
      <c r="AQ598" s="19"/>
      <c r="AR598" s="19"/>
      <c r="AS598" s="19"/>
      <c r="AT598" s="19"/>
      <c r="AU598" s="19"/>
      <c r="AV598" s="19"/>
      <c r="AW598"/>
      <c r="AX598"/>
      <c r="AY598"/>
      <c r="AZ598"/>
      <c r="BA598"/>
      <c r="BB598"/>
      <c r="BC598"/>
      <c r="BD598"/>
      <c r="BE598"/>
      <c r="BF598"/>
      <c r="BG598"/>
      <c r="BH598"/>
      <c r="BI598"/>
      <c r="BJ598"/>
      <c r="BK598"/>
      <c r="BL598"/>
      <c r="BM598"/>
      <c r="BN598"/>
      <c r="BO598"/>
      <c r="BP598"/>
      <c r="BQ598"/>
      <c r="BR598"/>
      <c r="BS598"/>
      <c r="BT598"/>
      <c r="BU598"/>
      <c r="BV598"/>
    </row>
    <row r="599" spans="2:74" ht="14.25" x14ac:dyDescent="0.2">
      <c r="B599" s="9" t="s">
        <v>3130</v>
      </c>
      <c r="C599" s="19"/>
      <c r="D599" s="19"/>
      <c r="E599" s="19">
        <v>47.285348162018529</v>
      </c>
      <c r="F599" s="19"/>
      <c r="G599" s="19"/>
      <c r="H599" s="19"/>
      <c r="P599" s="9" t="s">
        <v>2586</v>
      </c>
      <c r="Q599" s="19">
        <v>40.414000000000001</v>
      </c>
      <c r="R599" s="19"/>
      <c r="S599" s="19"/>
      <c r="T599" s="19"/>
      <c r="U599" s="19"/>
      <c r="V599" s="19"/>
      <c r="W599" s="19"/>
      <c r="X599" s="19"/>
      <c r="Y599" s="19"/>
      <c r="Z599"/>
      <c r="AA599"/>
      <c r="AB599"/>
      <c r="AC599"/>
      <c r="AD599"/>
      <c r="AE599"/>
      <c r="AF599"/>
      <c r="AG599"/>
      <c r="AH599"/>
      <c r="AI599"/>
      <c r="AJ599" s="9" t="s">
        <v>2586</v>
      </c>
      <c r="AK599" s="19"/>
      <c r="AL599" s="19">
        <v>40.414000000000001</v>
      </c>
      <c r="AM599" s="19"/>
      <c r="AN599" s="19"/>
      <c r="AO599" s="19"/>
      <c r="AP599" s="19"/>
      <c r="AQ599" s="19"/>
      <c r="AR599" s="19"/>
      <c r="AS599" s="19"/>
      <c r="AT599" s="19"/>
      <c r="AU599" s="19"/>
      <c r="AV599" s="19"/>
      <c r="AW599"/>
      <c r="AX599"/>
      <c r="AY599"/>
      <c r="AZ599"/>
      <c r="BA599"/>
      <c r="BB599"/>
      <c r="BC599"/>
      <c r="BD599"/>
      <c r="BE599"/>
      <c r="BF599"/>
      <c r="BG599"/>
      <c r="BH599"/>
      <c r="BI599"/>
      <c r="BJ599"/>
      <c r="BK599"/>
      <c r="BL599"/>
      <c r="BM599"/>
      <c r="BN599"/>
      <c r="BO599"/>
      <c r="BP599"/>
      <c r="BQ599"/>
      <c r="BR599"/>
      <c r="BS599"/>
      <c r="BT599"/>
      <c r="BU599"/>
      <c r="BV599"/>
    </row>
    <row r="600" spans="2:74" ht="14.25" x14ac:dyDescent="0.2">
      <c r="B600" s="9" t="s">
        <v>3131</v>
      </c>
      <c r="C600" s="19"/>
      <c r="D600" s="19"/>
      <c r="E600" s="19"/>
      <c r="F600" s="19"/>
      <c r="G600" s="19"/>
      <c r="H600" s="19">
        <v>88.927960729412547</v>
      </c>
      <c r="P600" s="9" t="s">
        <v>2587</v>
      </c>
      <c r="Q600" s="19">
        <v>65</v>
      </c>
      <c r="R600" s="19"/>
      <c r="S600" s="19"/>
      <c r="T600" s="19"/>
      <c r="U600" s="19"/>
      <c r="V600" s="19"/>
      <c r="W600" s="19"/>
      <c r="X600" s="19"/>
      <c r="Y600" s="19"/>
      <c r="Z600"/>
      <c r="AA600"/>
      <c r="AB600"/>
      <c r="AC600"/>
      <c r="AD600"/>
      <c r="AE600"/>
      <c r="AF600"/>
      <c r="AG600"/>
      <c r="AH600"/>
      <c r="AI600"/>
      <c r="AJ600" s="9" t="s">
        <v>2587</v>
      </c>
      <c r="AK600" s="19"/>
      <c r="AL600" s="19">
        <v>65</v>
      </c>
      <c r="AM600" s="19"/>
      <c r="AN600" s="19"/>
      <c r="AO600" s="19"/>
      <c r="AP600" s="19"/>
      <c r="AQ600" s="19"/>
      <c r="AR600" s="19"/>
      <c r="AS600" s="19"/>
      <c r="AT600" s="19"/>
      <c r="AU600" s="19"/>
      <c r="AV600" s="19"/>
      <c r="AW600"/>
      <c r="AX600"/>
      <c r="AY600"/>
      <c r="AZ600"/>
      <c r="BA600"/>
      <c r="BB600"/>
      <c r="BC600"/>
      <c r="BD600"/>
      <c r="BE600"/>
      <c r="BF600"/>
      <c r="BG600"/>
      <c r="BH600"/>
      <c r="BI600"/>
      <c r="BJ600"/>
      <c r="BK600"/>
      <c r="BL600"/>
      <c r="BM600"/>
      <c r="BN600"/>
      <c r="BO600"/>
      <c r="BP600"/>
      <c r="BQ600"/>
      <c r="BR600"/>
      <c r="BS600"/>
      <c r="BT600"/>
      <c r="BU600"/>
      <c r="BV600"/>
    </row>
    <row r="601" spans="2:74" ht="14.25" x14ac:dyDescent="0.2">
      <c r="B601" s="9" t="s">
        <v>3132</v>
      </c>
      <c r="C601" s="19"/>
      <c r="D601" s="19"/>
      <c r="E601" s="19">
        <v>6</v>
      </c>
      <c r="F601" s="19"/>
      <c r="G601" s="19"/>
      <c r="H601" s="19"/>
      <c r="P601" s="9" t="s">
        <v>2588</v>
      </c>
      <c r="Q601" s="19">
        <v>120</v>
      </c>
      <c r="R601" s="19"/>
      <c r="S601" s="19"/>
      <c r="T601" s="19"/>
      <c r="U601" s="19"/>
      <c r="V601" s="19"/>
      <c r="W601" s="19"/>
      <c r="X601" s="19"/>
      <c r="Y601" s="19"/>
      <c r="Z601"/>
      <c r="AA601"/>
      <c r="AB601"/>
      <c r="AC601"/>
      <c r="AD601"/>
      <c r="AE601"/>
      <c r="AF601"/>
      <c r="AG601"/>
      <c r="AH601"/>
      <c r="AI601"/>
      <c r="AJ601" s="9" t="s">
        <v>2588</v>
      </c>
      <c r="AK601" s="19"/>
      <c r="AL601" s="19">
        <v>120</v>
      </c>
      <c r="AM601" s="19"/>
      <c r="AN601" s="19"/>
      <c r="AO601" s="19"/>
      <c r="AP601" s="19"/>
      <c r="AQ601" s="19"/>
      <c r="AR601" s="19"/>
      <c r="AS601" s="19"/>
      <c r="AT601" s="19"/>
      <c r="AU601" s="19"/>
      <c r="AV601" s="19"/>
      <c r="AW601"/>
      <c r="AX601"/>
      <c r="AY601"/>
      <c r="AZ601"/>
      <c r="BA601"/>
      <c r="BB601"/>
      <c r="BC601"/>
      <c r="BD601"/>
      <c r="BE601"/>
      <c r="BF601"/>
      <c r="BG601"/>
      <c r="BH601"/>
      <c r="BI601"/>
      <c r="BJ601"/>
      <c r="BK601"/>
      <c r="BL601"/>
      <c r="BM601"/>
      <c r="BN601"/>
      <c r="BO601"/>
      <c r="BP601"/>
      <c r="BQ601"/>
      <c r="BR601"/>
      <c r="BS601"/>
      <c r="BT601"/>
      <c r="BU601"/>
      <c r="BV601"/>
    </row>
    <row r="602" spans="2:74" ht="14.25" x14ac:dyDescent="0.2">
      <c r="B602" s="9" t="s">
        <v>3133</v>
      </c>
      <c r="C602" s="19"/>
      <c r="D602" s="19"/>
      <c r="E602" s="19"/>
      <c r="F602" s="19"/>
      <c r="G602" s="19"/>
      <c r="H602" s="19">
        <v>35</v>
      </c>
      <c r="P602" s="9" t="s">
        <v>2589</v>
      </c>
      <c r="Q602" s="19"/>
      <c r="R602" s="19"/>
      <c r="S602" s="19"/>
      <c r="T602" s="19">
        <v>15.09218020692008</v>
      </c>
      <c r="U602" s="19"/>
      <c r="V602" s="19"/>
      <c r="W602" s="19"/>
      <c r="X602" s="19"/>
      <c r="Y602" s="19"/>
      <c r="Z602"/>
      <c r="AA602"/>
      <c r="AB602"/>
      <c r="AC602"/>
      <c r="AD602"/>
      <c r="AE602"/>
      <c r="AF602"/>
      <c r="AG602"/>
      <c r="AH602"/>
      <c r="AI602"/>
      <c r="AJ602" s="9" t="s">
        <v>2589</v>
      </c>
      <c r="AK602" s="19"/>
      <c r="AL602" s="19"/>
      <c r="AM602" s="19"/>
      <c r="AN602" s="19"/>
      <c r="AO602" s="19"/>
      <c r="AP602" s="19"/>
      <c r="AQ602" s="19"/>
      <c r="AR602" s="19"/>
      <c r="AS602" s="19"/>
      <c r="AT602" s="19"/>
      <c r="AU602" s="19">
        <v>15.09218020692008</v>
      </c>
      <c r="AV602" s="19"/>
      <c r="AW602"/>
      <c r="AX602"/>
      <c r="AY602"/>
      <c r="AZ602"/>
      <c r="BA602"/>
      <c r="BB602"/>
      <c r="BC602"/>
      <c r="BD602"/>
      <c r="BE602"/>
      <c r="BF602"/>
      <c r="BG602"/>
      <c r="BH602"/>
      <c r="BI602"/>
      <c r="BJ602"/>
      <c r="BK602"/>
      <c r="BL602"/>
      <c r="BM602"/>
      <c r="BN602"/>
      <c r="BO602"/>
      <c r="BP602"/>
      <c r="BQ602"/>
      <c r="BR602"/>
      <c r="BS602"/>
      <c r="BT602"/>
      <c r="BU602"/>
      <c r="BV602"/>
    </row>
    <row r="603" spans="2:74" ht="14.25" x14ac:dyDescent="0.2">
      <c r="B603" s="9" t="s">
        <v>3134</v>
      </c>
      <c r="C603" s="19"/>
      <c r="D603" s="19"/>
      <c r="E603" s="19"/>
      <c r="F603" s="19">
        <v>55.16623952235495</v>
      </c>
      <c r="G603" s="19"/>
      <c r="H603" s="19"/>
      <c r="P603" s="9" t="s">
        <v>2590</v>
      </c>
      <c r="Q603" s="19"/>
      <c r="R603" s="19"/>
      <c r="S603" s="19"/>
      <c r="T603" s="19"/>
      <c r="U603" s="19">
        <v>36</v>
      </c>
      <c r="V603" s="19"/>
      <c r="W603" s="19"/>
      <c r="X603" s="19"/>
      <c r="Y603" s="19"/>
      <c r="Z603"/>
      <c r="AA603"/>
      <c r="AB603"/>
      <c r="AC603"/>
      <c r="AD603"/>
      <c r="AE603"/>
      <c r="AF603"/>
      <c r="AG603"/>
      <c r="AH603"/>
      <c r="AI603"/>
      <c r="AJ603" s="9" t="s">
        <v>2590</v>
      </c>
      <c r="AK603" s="19"/>
      <c r="AL603" s="19"/>
      <c r="AM603" s="19"/>
      <c r="AN603" s="19"/>
      <c r="AO603" s="19"/>
      <c r="AP603" s="19"/>
      <c r="AQ603" s="19">
        <v>36</v>
      </c>
      <c r="AR603" s="19"/>
      <c r="AS603" s="19"/>
      <c r="AT603" s="19"/>
      <c r="AU603" s="19"/>
      <c r="AV603" s="19"/>
      <c r="AW603"/>
      <c r="AX603"/>
      <c r="AY603"/>
      <c r="AZ603"/>
      <c r="BA603"/>
      <c r="BB603"/>
      <c r="BC603"/>
      <c r="BD603"/>
      <c r="BE603"/>
      <c r="BF603"/>
      <c r="BG603"/>
      <c r="BH603"/>
      <c r="BI603"/>
      <c r="BJ603"/>
      <c r="BK603"/>
      <c r="BL603"/>
      <c r="BM603"/>
      <c r="BN603"/>
      <c r="BO603"/>
      <c r="BP603"/>
      <c r="BQ603"/>
      <c r="BR603"/>
      <c r="BS603"/>
      <c r="BT603"/>
      <c r="BU603"/>
      <c r="BV603"/>
    </row>
    <row r="604" spans="2:74" ht="14.25" x14ac:dyDescent="0.2">
      <c r="B604" s="9" t="s">
        <v>3135</v>
      </c>
      <c r="C604" s="19"/>
      <c r="D604" s="19"/>
      <c r="E604" s="19"/>
      <c r="F604" s="19">
        <v>1.783166904422254</v>
      </c>
      <c r="G604" s="19"/>
      <c r="H604" s="19"/>
      <c r="P604" s="9" t="s">
        <v>2591</v>
      </c>
      <c r="Q604" s="19">
        <v>63.519971949580388</v>
      </c>
      <c r="R604" s="19"/>
      <c r="S604" s="19"/>
      <c r="T604" s="19"/>
      <c r="U604" s="19"/>
      <c r="V604" s="19"/>
      <c r="W604" s="19"/>
      <c r="X604" s="19"/>
      <c r="Y604" s="19"/>
      <c r="Z604"/>
      <c r="AA604"/>
      <c r="AB604"/>
      <c r="AC604"/>
      <c r="AD604"/>
      <c r="AE604"/>
      <c r="AF604"/>
      <c r="AG604"/>
      <c r="AH604"/>
      <c r="AI604"/>
      <c r="AJ604" s="9" t="s">
        <v>2591</v>
      </c>
      <c r="AK604" s="19"/>
      <c r="AL604" s="19"/>
      <c r="AM604" s="19"/>
      <c r="AN604" s="19"/>
      <c r="AO604" s="19"/>
      <c r="AP604" s="19">
        <v>63.519971949580388</v>
      </c>
      <c r="AQ604" s="19"/>
      <c r="AR604" s="19"/>
      <c r="AS604" s="19"/>
      <c r="AT604" s="19"/>
      <c r="AU604" s="19"/>
      <c r="AV604" s="19"/>
      <c r="AW604"/>
      <c r="AX604"/>
      <c r="AY604"/>
      <c r="AZ604"/>
      <c r="BA604"/>
      <c r="BB604"/>
      <c r="BC604"/>
      <c r="BD604"/>
      <c r="BE604"/>
      <c r="BF604"/>
      <c r="BG604"/>
      <c r="BH604"/>
      <c r="BI604"/>
      <c r="BJ604"/>
      <c r="BK604"/>
      <c r="BL604"/>
      <c r="BM604"/>
      <c r="BN604"/>
      <c r="BO604"/>
      <c r="BP604"/>
      <c r="BQ604"/>
      <c r="BR604"/>
      <c r="BS604"/>
      <c r="BT604"/>
      <c r="BU604"/>
      <c r="BV604"/>
    </row>
    <row r="605" spans="2:74" ht="14.25" x14ac:dyDescent="0.2">
      <c r="B605" s="9" t="s">
        <v>3136</v>
      </c>
      <c r="C605" s="19"/>
      <c r="D605" s="19"/>
      <c r="E605" s="19"/>
      <c r="F605" s="19"/>
      <c r="G605" s="19">
        <v>13.5</v>
      </c>
      <c r="H605" s="19"/>
      <c r="P605" s="9" t="s">
        <v>2592</v>
      </c>
      <c r="Q605" s="19"/>
      <c r="R605" s="19"/>
      <c r="S605" s="19"/>
      <c r="T605" s="19"/>
      <c r="U605" s="19">
        <v>108</v>
      </c>
      <c r="V605" s="19"/>
      <c r="W605" s="19"/>
      <c r="X605" s="19"/>
      <c r="Y605" s="19"/>
      <c r="Z605"/>
      <c r="AA605"/>
      <c r="AB605"/>
      <c r="AC605"/>
      <c r="AD605"/>
      <c r="AE605"/>
      <c r="AF605"/>
      <c r="AG605"/>
      <c r="AH605"/>
      <c r="AI605"/>
      <c r="AJ605" s="9" t="s">
        <v>2592</v>
      </c>
      <c r="AK605" s="19"/>
      <c r="AL605" s="19">
        <v>108</v>
      </c>
      <c r="AM605" s="19"/>
      <c r="AN605" s="19"/>
      <c r="AO605" s="19"/>
      <c r="AP605" s="19"/>
      <c r="AQ605" s="19"/>
      <c r="AR605" s="19"/>
      <c r="AS605" s="19"/>
      <c r="AT605" s="19"/>
      <c r="AU605" s="19"/>
      <c r="AV605" s="19"/>
      <c r="AW605"/>
      <c r="AX605"/>
      <c r="AY605"/>
      <c r="AZ605"/>
      <c r="BA605"/>
      <c r="BB605"/>
      <c r="BC605"/>
      <c r="BD605"/>
      <c r="BE605"/>
      <c r="BF605"/>
      <c r="BG605"/>
      <c r="BH605"/>
      <c r="BI605"/>
      <c r="BJ605"/>
      <c r="BK605"/>
      <c r="BL605"/>
      <c r="BM605"/>
      <c r="BN605"/>
      <c r="BO605"/>
      <c r="BP605"/>
      <c r="BQ605"/>
      <c r="BR605"/>
      <c r="BS605"/>
      <c r="BT605"/>
      <c r="BU605"/>
      <c r="BV605"/>
    </row>
    <row r="606" spans="2:74" ht="14.25" x14ac:dyDescent="0.2">
      <c r="B606" s="9" t="s">
        <v>3137</v>
      </c>
      <c r="C606" s="19"/>
      <c r="D606" s="19"/>
      <c r="E606" s="19">
        <v>59.10668520252316</v>
      </c>
      <c r="F606" s="19"/>
      <c r="G606" s="19"/>
      <c r="H606" s="19"/>
      <c r="P606" s="9" t="s">
        <v>2593</v>
      </c>
      <c r="Q606" s="19">
        <v>75</v>
      </c>
      <c r="R606" s="19"/>
      <c r="S606" s="19"/>
      <c r="T606" s="19"/>
      <c r="U606" s="19"/>
      <c r="V606" s="19"/>
      <c r="W606" s="19"/>
      <c r="X606" s="19"/>
      <c r="Y606" s="19"/>
      <c r="Z606"/>
      <c r="AA606"/>
      <c r="AB606"/>
      <c r="AC606"/>
      <c r="AD606"/>
      <c r="AE606"/>
      <c r="AF606"/>
      <c r="AG606"/>
      <c r="AH606"/>
      <c r="AI606"/>
      <c r="AJ606" s="9" t="s">
        <v>2593</v>
      </c>
      <c r="AK606" s="19"/>
      <c r="AL606" s="19">
        <v>75</v>
      </c>
      <c r="AM606" s="19"/>
      <c r="AN606" s="19"/>
      <c r="AO606" s="19"/>
      <c r="AP606" s="19"/>
      <c r="AQ606" s="19"/>
      <c r="AR606" s="19"/>
      <c r="AS606" s="19"/>
      <c r="AT606" s="19"/>
      <c r="AU606" s="19"/>
      <c r="AV606" s="19"/>
      <c r="AW606"/>
      <c r="AX606"/>
      <c r="AY606"/>
      <c r="AZ606"/>
      <c r="BA606"/>
      <c r="BB606"/>
      <c r="BC606"/>
      <c r="BD606"/>
      <c r="BE606"/>
      <c r="BF606"/>
      <c r="BG606"/>
      <c r="BH606"/>
      <c r="BI606"/>
      <c r="BJ606"/>
      <c r="BK606"/>
      <c r="BL606"/>
      <c r="BM606"/>
      <c r="BN606"/>
      <c r="BO606"/>
      <c r="BP606"/>
      <c r="BQ606"/>
      <c r="BR606"/>
      <c r="BS606"/>
      <c r="BT606"/>
      <c r="BU606"/>
      <c r="BV606"/>
    </row>
    <row r="607" spans="2:74" ht="14.25" x14ac:dyDescent="0.2">
      <c r="B607" s="9" t="s">
        <v>3138</v>
      </c>
      <c r="C607" s="19"/>
      <c r="D607" s="19"/>
      <c r="E607" s="19">
        <v>12.608005014709338</v>
      </c>
      <c r="F607" s="19"/>
      <c r="G607" s="19"/>
      <c r="H607" s="19"/>
      <c r="P607" s="9" t="s">
        <v>2594</v>
      </c>
      <c r="Q607" s="19"/>
      <c r="R607" s="19">
        <v>7.1231666749770275</v>
      </c>
      <c r="S607" s="19"/>
      <c r="T607" s="19"/>
      <c r="U607" s="19"/>
      <c r="V607" s="19"/>
      <c r="W607" s="19"/>
      <c r="X607" s="19"/>
      <c r="Y607" s="19"/>
      <c r="Z607"/>
      <c r="AA607"/>
      <c r="AB607"/>
      <c r="AC607"/>
      <c r="AD607"/>
      <c r="AE607"/>
      <c r="AF607"/>
      <c r="AG607"/>
      <c r="AH607"/>
      <c r="AI607"/>
      <c r="AJ607" s="9" t="s">
        <v>2594</v>
      </c>
      <c r="AK607" s="19"/>
      <c r="AL607" s="19"/>
      <c r="AM607" s="19"/>
      <c r="AN607" s="19"/>
      <c r="AO607" s="19"/>
      <c r="AP607" s="19"/>
      <c r="AQ607" s="19"/>
      <c r="AR607" s="19"/>
      <c r="AS607" s="19"/>
      <c r="AT607" s="19"/>
      <c r="AU607" s="19"/>
      <c r="AV607" s="19">
        <v>7.1231666749770275</v>
      </c>
      <c r="AW607"/>
      <c r="AX607"/>
      <c r="AY607"/>
      <c r="AZ607"/>
      <c r="BA607"/>
      <c r="BB607"/>
      <c r="BC607"/>
      <c r="BD607"/>
      <c r="BE607"/>
      <c r="BF607"/>
      <c r="BG607"/>
      <c r="BH607"/>
      <c r="BI607"/>
      <c r="BJ607"/>
      <c r="BK607"/>
      <c r="BL607"/>
      <c r="BM607"/>
      <c r="BN607"/>
      <c r="BO607"/>
      <c r="BP607"/>
      <c r="BQ607"/>
      <c r="BR607"/>
      <c r="BS607"/>
      <c r="BT607"/>
      <c r="BU607"/>
      <c r="BV607"/>
    </row>
    <row r="608" spans="2:74" ht="14.25" x14ac:dyDescent="0.2">
      <c r="B608" s="9" t="s">
        <v>3139</v>
      </c>
      <c r="C608" s="19"/>
      <c r="D608" s="19"/>
      <c r="E608" s="19"/>
      <c r="F608" s="19"/>
      <c r="G608" s="19">
        <v>44.654095718350931</v>
      </c>
      <c r="H608" s="19"/>
      <c r="P608" s="9" t="s">
        <v>2595</v>
      </c>
      <c r="Q608" s="19"/>
      <c r="R608" s="19">
        <v>50</v>
      </c>
      <c r="S608" s="19"/>
      <c r="T608" s="19"/>
      <c r="U608" s="19"/>
      <c r="V608" s="19"/>
      <c r="W608" s="19"/>
      <c r="X608" s="19"/>
      <c r="Y608" s="19"/>
      <c r="Z608"/>
      <c r="AA608"/>
      <c r="AB608"/>
      <c r="AC608"/>
      <c r="AD608"/>
      <c r="AE608"/>
      <c r="AF608"/>
      <c r="AG608"/>
      <c r="AH608"/>
      <c r="AI608"/>
      <c r="AJ608" s="9" t="s">
        <v>2595</v>
      </c>
      <c r="AK608" s="19"/>
      <c r="AL608" s="19"/>
      <c r="AM608" s="19"/>
      <c r="AN608" s="19"/>
      <c r="AO608" s="19"/>
      <c r="AP608" s="19"/>
      <c r="AQ608" s="19"/>
      <c r="AR608" s="19"/>
      <c r="AS608" s="19"/>
      <c r="AT608" s="19"/>
      <c r="AU608" s="19"/>
      <c r="AV608" s="19">
        <v>50</v>
      </c>
      <c r="AW608"/>
      <c r="AX608"/>
      <c r="AY608"/>
      <c r="AZ608"/>
      <c r="BA608"/>
      <c r="BB608"/>
      <c r="BC608"/>
      <c r="BD608"/>
      <c r="BE608"/>
      <c r="BF608"/>
      <c r="BG608"/>
      <c r="BH608"/>
      <c r="BI608"/>
      <c r="BJ608"/>
      <c r="BK608"/>
      <c r="BL608"/>
      <c r="BM608"/>
      <c r="BN608"/>
      <c r="BO608"/>
      <c r="BP608"/>
      <c r="BQ608"/>
      <c r="BR608"/>
      <c r="BS608"/>
      <c r="BT608"/>
      <c r="BU608"/>
      <c r="BV608"/>
    </row>
    <row r="609" spans="2:74" ht="14.25" x14ac:dyDescent="0.2">
      <c r="B609" s="9" t="s">
        <v>3140</v>
      </c>
      <c r="C609" s="19"/>
      <c r="D609" s="19"/>
      <c r="E609" s="19"/>
      <c r="F609" s="19"/>
      <c r="G609" s="19"/>
      <c r="H609" s="19">
        <v>69</v>
      </c>
      <c r="P609" s="9" t="s">
        <v>2596</v>
      </c>
      <c r="Q609" s="19">
        <v>45</v>
      </c>
      <c r="R609" s="19"/>
      <c r="S609" s="19"/>
      <c r="T609" s="19"/>
      <c r="U609" s="19"/>
      <c r="V609" s="19"/>
      <c r="W609" s="19"/>
      <c r="X609" s="19"/>
      <c r="Y609" s="19"/>
      <c r="Z609"/>
      <c r="AA609"/>
      <c r="AB609"/>
      <c r="AC609"/>
      <c r="AD609"/>
      <c r="AE609"/>
      <c r="AF609"/>
      <c r="AG609"/>
      <c r="AH609"/>
      <c r="AI609"/>
      <c r="AJ609" s="9" t="s">
        <v>2596</v>
      </c>
      <c r="AK609" s="19"/>
      <c r="AL609" s="19">
        <v>45</v>
      </c>
      <c r="AM609" s="19"/>
      <c r="AN609" s="19"/>
      <c r="AO609" s="19"/>
      <c r="AP609" s="19"/>
      <c r="AQ609" s="19"/>
      <c r="AR609" s="19"/>
      <c r="AS609" s="19"/>
      <c r="AT609" s="19"/>
      <c r="AU609" s="19"/>
      <c r="AV609" s="19"/>
      <c r="AW609"/>
      <c r="AX609"/>
      <c r="AY609"/>
      <c r="AZ609"/>
      <c r="BA609"/>
      <c r="BB609"/>
      <c r="BC609"/>
      <c r="BD609"/>
      <c r="BE609"/>
      <c r="BF609"/>
      <c r="BG609"/>
      <c r="BH609"/>
      <c r="BI609"/>
      <c r="BJ609"/>
      <c r="BK609"/>
      <c r="BL609"/>
      <c r="BM609"/>
      <c r="BN609"/>
      <c r="BO609"/>
      <c r="BP609"/>
      <c r="BQ609"/>
      <c r="BR609"/>
      <c r="BS609"/>
      <c r="BT609"/>
      <c r="BU609"/>
      <c r="BV609"/>
    </row>
    <row r="610" spans="2:74" ht="14.25" x14ac:dyDescent="0.2">
      <c r="B610" s="9" t="s">
        <v>3141</v>
      </c>
      <c r="C610" s="19"/>
      <c r="D610" s="19"/>
      <c r="E610" s="19">
        <v>6</v>
      </c>
      <c r="F610" s="19"/>
      <c r="G610" s="19"/>
      <c r="H610" s="19"/>
      <c r="P610" s="9" t="s">
        <v>2597</v>
      </c>
      <c r="Q610" s="19"/>
      <c r="R610" s="19"/>
      <c r="S610" s="19"/>
      <c r="T610" s="19">
        <v>45</v>
      </c>
      <c r="U610" s="19"/>
      <c r="V610" s="19"/>
      <c r="W610" s="19"/>
      <c r="X610" s="19"/>
      <c r="Y610" s="19"/>
      <c r="Z610"/>
      <c r="AA610"/>
      <c r="AB610"/>
      <c r="AC610"/>
      <c r="AD610"/>
      <c r="AE610"/>
      <c r="AF610"/>
      <c r="AG610"/>
      <c r="AH610"/>
      <c r="AI610"/>
      <c r="AJ610" s="9" t="s">
        <v>2597</v>
      </c>
      <c r="AK610" s="19"/>
      <c r="AL610" s="19">
        <v>45</v>
      </c>
      <c r="AM610" s="19"/>
      <c r="AN610" s="19"/>
      <c r="AO610" s="19"/>
      <c r="AP610" s="19"/>
      <c r="AQ610" s="19"/>
      <c r="AR610" s="19"/>
      <c r="AS610" s="19"/>
      <c r="AT610" s="19"/>
      <c r="AU610" s="19"/>
      <c r="AV610" s="19"/>
      <c r="AW610"/>
      <c r="AX610"/>
      <c r="AY610"/>
      <c r="AZ610"/>
      <c r="BA610"/>
      <c r="BB610"/>
      <c r="BC610"/>
      <c r="BD610"/>
      <c r="BE610"/>
      <c r="BF610"/>
      <c r="BG610"/>
      <c r="BH610"/>
      <c r="BI610"/>
      <c r="BJ610"/>
      <c r="BK610"/>
      <c r="BL610"/>
      <c r="BM610"/>
      <c r="BN610"/>
      <c r="BO610"/>
      <c r="BP610"/>
      <c r="BQ610"/>
      <c r="BR610"/>
      <c r="BS610"/>
      <c r="BT610"/>
      <c r="BU610"/>
      <c r="BV610"/>
    </row>
    <row r="611" spans="2:74" ht="14.25" x14ac:dyDescent="0.2">
      <c r="B611" s="9" t="s">
        <v>3142</v>
      </c>
      <c r="C611" s="19"/>
      <c r="D611" s="19"/>
      <c r="E611" s="19"/>
      <c r="F611" s="19"/>
      <c r="G611" s="19"/>
      <c r="H611" s="19">
        <v>8.9039583437212837</v>
      </c>
      <c r="P611" s="9" t="s">
        <v>2598</v>
      </c>
      <c r="Q611" s="19"/>
      <c r="R611" s="19">
        <v>90</v>
      </c>
      <c r="S611" s="19"/>
      <c r="T611" s="19"/>
      <c r="U611" s="19"/>
      <c r="V611" s="19"/>
      <c r="W611" s="19"/>
      <c r="X611" s="19"/>
      <c r="Y611" s="19"/>
      <c r="Z611"/>
      <c r="AA611"/>
      <c r="AB611"/>
      <c r="AC611"/>
      <c r="AD611"/>
      <c r="AE611"/>
      <c r="AF611"/>
      <c r="AG611"/>
      <c r="AH611"/>
      <c r="AI611"/>
      <c r="AJ611" s="9" t="s">
        <v>2598</v>
      </c>
      <c r="AK611" s="19"/>
      <c r="AL611" s="19">
        <v>90</v>
      </c>
      <c r="AM611" s="19"/>
      <c r="AN611" s="19"/>
      <c r="AO611" s="19"/>
      <c r="AP611" s="19"/>
      <c r="AQ611" s="19"/>
      <c r="AR611" s="19"/>
      <c r="AS611" s="19"/>
      <c r="AT611" s="19"/>
      <c r="AU611" s="19"/>
      <c r="AV611" s="19"/>
      <c r="AW611"/>
      <c r="AX611"/>
      <c r="AY611"/>
      <c r="AZ611"/>
      <c r="BA611"/>
      <c r="BB611"/>
      <c r="BC611"/>
      <c r="BD611"/>
      <c r="BE611"/>
      <c r="BF611"/>
      <c r="BG611"/>
      <c r="BH611"/>
      <c r="BI611"/>
      <c r="BJ611"/>
      <c r="BK611"/>
      <c r="BL611"/>
      <c r="BM611"/>
      <c r="BN611"/>
      <c r="BO611"/>
      <c r="BP611"/>
      <c r="BQ611"/>
      <c r="BR611"/>
      <c r="BS611"/>
      <c r="BT611"/>
      <c r="BU611"/>
      <c r="BV611"/>
    </row>
    <row r="612" spans="2:74" ht="14.25" x14ac:dyDescent="0.2">
      <c r="B612" s="9" t="s">
        <v>3143</v>
      </c>
      <c r="C612" s="19"/>
      <c r="D612" s="19"/>
      <c r="E612" s="19"/>
      <c r="F612" s="19"/>
      <c r="G612" s="19"/>
      <c r="H612" s="19">
        <v>30</v>
      </c>
      <c r="P612" s="9" t="s">
        <v>2599</v>
      </c>
      <c r="Q612" s="19">
        <v>4.2739000049862161</v>
      </c>
      <c r="R612" s="19"/>
      <c r="S612" s="19"/>
      <c r="T612" s="19"/>
      <c r="U612" s="19"/>
      <c r="V612" s="19"/>
      <c r="W612" s="19"/>
      <c r="X612" s="19"/>
      <c r="Y612" s="19"/>
      <c r="Z612"/>
      <c r="AA612"/>
      <c r="AB612"/>
      <c r="AC612"/>
      <c r="AD612"/>
      <c r="AE612"/>
      <c r="AF612"/>
      <c r="AG612"/>
      <c r="AH612"/>
      <c r="AI612"/>
      <c r="AJ612" s="9" t="s">
        <v>2599</v>
      </c>
      <c r="AK612" s="19"/>
      <c r="AL612" s="19"/>
      <c r="AM612" s="19"/>
      <c r="AN612" s="19"/>
      <c r="AO612" s="19"/>
      <c r="AP612" s="19"/>
      <c r="AQ612" s="19"/>
      <c r="AR612" s="19"/>
      <c r="AS612" s="19"/>
      <c r="AT612" s="19"/>
      <c r="AU612" s="19"/>
      <c r="AV612" s="19">
        <v>4.2739000049862161</v>
      </c>
      <c r="AW612"/>
      <c r="AX612"/>
      <c r="AY612"/>
      <c r="AZ612"/>
      <c r="BA612"/>
      <c r="BB612"/>
      <c r="BC612"/>
      <c r="BD612"/>
      <c r="BE612"/>
      <c r="BF612"/>
      <c r="BG612"/>
      <c r="BH612"/>
      <c r="BI612"/>
      <c r="BJ612"/>
      <c r="BK612"/>
      <c r="BL612"/>
      <c r="BM612"/>
      <c r="BN612"/>
      <c r="BO612"/>
      <c r="BP612"/>
      <c r="BQ612"/>
      <c r="BR612"/>
      <c r="BS612"/>
      <c r="BT612"/>
      <c r="BU612"/>
      <c r="BV612"/>
    </row>
    <row r="613" spans="2:74" ht="14.25" x14ac:dyDescent="0.2">
      <c r="B613" s="9" t="s">
        <v>3144</v>
      </c>
      <c r="C613" s="19"/>
      <c r="D613" s="19">
        <v>8.6</v>
      </c>
      <c r="E613" s="19"/>
      <c r="F613" s="19"/>
      <c r="G613" s="19"/>
      <c r="H613" s="19"/>
      <c r="P613" s="9" t="s">
        <v>2600</v>
      </c>
      <c r="Q613" s="19"/>
      <c r="R613" s="19">
        <v>50</v>
      </c>
      <c r="S613" s="19"/>
      <c r="T613" s="19"/>
      <c r="U613" s="19"/>
      <c r="V613" s="19"/>
      <c r="W613" s="19"/>
      <c r="X613" s="19"/>
      <c r="Y613" s="19"/>
      <c r="Z613"/>
      <c r="AA613"/>
      <c r="AB613"/>
      <c r="AC613"/>
      <c r="AD613"/>
      <c r="AE613"/>
      <c r="AF613"/>
      <c r="AG613"/>
      <c r="AH613"/>
      <c r="AI613"/>
      <c r="AJ613" s="9" t="s">
        <v>2600</v>
      </c>
      <c r="AK613" s="19"/>
      <c r="AL613" s="19"/>
      <c r="AM613" s="19"/>
      <c r="AN613" s="19"/>
      <c r="AO613" s="19"/>
      <c r="AP613" s="19"/>
      <c r="AQ613" s="19"/>
      <c r="AR613" s="19"/>
      <c r="AS613" s="19"/>
      <c r="AT613" s="19"/>
      <c r="AU613" s="19"/>
      <c r="AV613" s="19">
        <v>50</v>
      </c>
      <c r="AW613"/>
      <c r="AX613"/>
      <c r="AY613"/>
      <c r="AZ613"/>
      <c r="BA613"/>
      <c r="BB613"/>
      <c r="BC613"/>
      <c r="BD613"/>
      <c r="BE613"/>
      <c r="BF613"/>
      <c r="BG613"/>
      <c r="BH613"/>
      <c r="BI613"/>
      <c r="BJ613"/>
      <c r="BK613"/>
      <c r="BL613"/>
      <c r="BM613"/>
      <c r="BN613"/>
      <c r="BO613"/>
      <c r="BP613"/>
      <c r="BQ613"/>
      <c r="BR613"/>
      <c r="BS613"/>
      <c r="BT613"/>
      <c r="BU613"/>
      <c r="BV613"/>
    </row>
    <row r="614" spans="2:74" ht="14.25" x14ac:dyDescent="0.2">
      <c r="B614" s="9" t="s">
        <v>3145</v>
      </c>
      <c r="C614" s="19"/>
      <c r="D614" s="19"/>
      <c r="E614" s="19">
        <v>81.599999999999994</v>
      </c>
      <c r="F614" s="19"/>
      <c r="G614" s="19"/>
      <c r="H614" s="19"/>
      <c r="P614" s="9" t="s">
        <v>2601</v>
      </c>
      <c r="Q614" s="19">
        <v>65</v>
      </c>
      <c r="R614" s="19"/>
      <c r="S614" s="19"/>
      <c r="T614" s="19"/>
      <c r="U614" s="19"/>
      <c r="V614" s="19"/>
      <c r="W614" s="19"/>
      <c r="X614" s="19"/>
      <c r="Y614" s="19"/>
      <c r="Z614"/>
      <c r="AA614"/>
      <c r="AB614"/>
      <c r="AC614"/>
      <c r="AD614"/>
      <c r="AE614"/>
      <c r="AF614"/>
      <c r="AG614"/>
      <c r="AH614"/>
      <c r="AI614"/>
      <c r="AJ614" s="9" t="s">
        <v>2601</v>
      </c>
      <c r="AK614" s="19"/>
      <c r="AL614" s="19">
        <v>65</v>
      </c>
      <c r="AM614" s="19"/>
      <c r="AN614" s="19"/>
      <c r="AO614" s="19"/>
      <c r="AP614" s="19"/>
      <c r="AQ614" s="19"/>
      <c r="AR614" s="19"/>
      <c r="AS614" s="19"/>
      <c r="AT614" s="19"/>
      <c r="AU614" s="19"/>
      <c r="AV614" s="19"/>
      <c r="AW614"/>
      <c r="AX614"/>
      <c r="AY614"/>
      <c r="AZ614"/>
      <c r="BA614"/>
      <c r="BB614"/>
      <c r="BC614"/>
      <c r="BD614"/>
      <c r="BE614"/>
      <c r="BF614"/>
      <c r="BG614"/>
      <c r="BH614"/>
      <c r="BI614"/>
      <c r="BJ614"/>
      <c r="BK614"/>
      <c r="BL614"/>
      <c r="BM614"/>
      <c r="BN614"/>
      <c r="BO614"/>
      <c r="BP614"/>
      <c r="BQ614"/>
      <c r="BR614"/>
      <c r="BS614"/>
      <c r="BT614"/>
      <c r="BU614"/>
      <c r="BV614"/>
    </row>
    <row r="615" spans="2:74" ht="14.25" x14ac:dyDescent="0.2">
      <c r="B615" s="9" t="s">
        <v>3146</v>
      </c>
      <c r="C615" s="19"/>
      <c r="D615" s="19">
        <v>15.404364569961489</v>
      </c>
      <c r="E615" s="19"/>
      <c r="F615" s="19"/>
      <c r="G615" s="19"/>
      <c r="H615" s="19"/>
      <c r="P615" s="9" t="s">
        <v>2602</v>
      </c>
      <c r="Q615" s="19">
        <v>70</v>
      </c>
      <c r="R615" s="19"/>
      <c r="S615" s="19"/>
      <c r="T615" s="19"/>
      <c r="U615" s="19"/>
      <c r="V615" s="19"/>
      <c r="W615" s="19"/>
      <c r="X615" s="19"/>
      <c r="Y615" s="19"/>
      <c r="Z615"/>
      <c r="AA615"/>
      <c r="AB615"/>
      <c r="AC615"/>
      <c r="AD615"/>
      <c r="AE615"/>
      <c r="AF615"/>
      <c r="AG615"/>
      <c r="AH615"/>
      <c r="AI615"/>
      <c r="AJ615" s="9" t="s">
        <v>2602</v>
      </c>
      <c r="AK615" s="19"/>
      <c r="AL615" s="19">
        <v>70</v>
      </c>
      <c r="AM615" s="19"/>
      <c r="AN615" s="19"/>
      <c r="AO615" s="19"/>
      <c r="AP615" s="19"/>
      <c r="AQ615" s="19"/>
      <c r="AR615" s="19"/>
      <c r="AS615" s="19"/>
      <c r="AT615" s="19"/>
      <c r="AU615" s="19"/>
      <c r="AV615" s="19"/>
      <c r="AW615"/>
      <c r="AX615"/>
      <c r="AY615"/>
      <c r="AZ615"/>
      <c r="BA615"/>
      <c r="BB615"/>
      <c r="BC615"/>
      <c r="BD615"/>
      <c r="BE615"/>
      <c r="BF615"/>
      <c r="BG615"/>
      <c r="BH615"/>
      <c r="BI615"/>
      <c r="BJ615"/>
      <c r="BK615"/>
      <c r="BL615"/>
      <c r="BM615"/>
      <c r="BN615"/>
      <c r="BO615"/>
      <c r="BP615"/>
      <c r="BQ615"/>
      <c r="BR615"/>
      <c r="BS615"/>
      <c r="BT615"/>
      <c r="BU615"/>
      <c r="BV615"/>
    </row>
    <row r="616" spans="2:74" ht="14.25" x14ac:dyDescent="0.2">
      <c r="B616" s="9" t="s">
        <v>3147</v>
      </c>
      <c r="C616" s="19"/>
      <c r="D616" s="19"/>
      <c r="E616" s="19"/>
      <c r="F616" s="19"/>
      <c r="G616" s="19"/>
      <c r="H616" s="19">
        <v>63.918498996971245</v>
      </c>
      <c r="P616" s="9" t="s">
        <v>2603</v>
      </c>
      <c r="Q616" s="19">
        <v>160</v>
      </c>
      <c r="R616" s="19"/>
      <c r="S616" s="19"/>
      <c r="T616" s="19"/>
      <c r="U616" s="19"/>
      <c r="V616" s="19"/>
      <c r="W616" s="19"/>
      <c r="X616" s="19"/>
      <c r="Y616" s="19"/>
      <c r="Z616"/>
      <c r="AA616"/>
      <c r="AB616"/>
      <c r="AC616"/>
      <c r="AD616"/>
      <c r="AE616"/>
      <c r="AF616"/>
      <c r="AG616"/>
      <c r="AH616"/>
      <c r="AI616"/>
      <c r="AJ616" s="9" t="s">
        <v>2603</v>
      </c>
      <c r="AK616" s="19"/>
      <c r="AL616" s="19">
        <v>160</v>
      </c>
      <c r="AM616" s="19"/>
      <c r="AN616" s="19"/>
      <c r="AO616" s="19"/>
      <c r="AP616" s="19"/>
      <c r="AQ616" s="19"/>
      <c r="AR616" s="19"/>
      <c r="AS616" s="19"/>
      <c r="AT616" s="19"/>
      <c r="AU616" s="19"/>
      <c r="AV616" s="19"/>
      <c r="AW616"/>
      <c r="AX616"/>
      <c r="AY616"/>
      <c r="AZ616"/>
      <c r="BA616"/>
      <c r="BB616"/>
      <c r="BC616"/>
      <c r="BD616"/>
      <c r="BE616"/>
      <c r="BF616"/>
      <c r="BG616"/>
      <c r="BH616"/>
      <c r="BI616"/>
      <c r="BJ616"/>
      <c r="BK616"/>
      <c r="BL616"/>
      <c r="BM616"/>
      <c r="BN616"/>
      <c r="BO616"/>
      <c r="BP616"/>
      <c r="BQ616"/>
      <c r="BR616"/>
      <c r="BS616"/>
      <c r="BT616"/>
      <c r="BU616"/>
      <c r="BV616"/>
    </row>
    <row r="617" spans="2:74" ht="14.25" x14ac:dyDescent="0.2">
      <c r="B617" s="9" t="s">
        <v>3148</v>
      </c>
      <c r="C617" s="19"/>
      <c r="D617" s="19"/>
      <c r="E617" s="19"/>
      <c r="F617" s="19"/>
      <c r="G617" s="19"/>
      <c r="H617" s="19">
        <v>75</v>
      </c>
      <c r="P617" s="9" t="s">
        <v>2604</v>
      </c>
      <c r="Q617" s="19"/>
      <c r="R617" s="19">
        <v>101.99096564026357</v>
      </c>
      <c r="S617" s="19"/>
      <c r="T617" s="19"/>
      <c r="U617" s="19"/>
      <c r="V617" s="19"/>
      <c r="W617" s="19"/>
      <c r="X617" s="19"/>
      <c r="Y617" s="19"/>
      <c r="Z617"/>
      <c r="AA617"/>
      <c r="AB617"/>
      <c r="AC617"/>
      <c r="AD617"/>
      <c r="AE617"/>
      <c r="AF617"/>
      <c r="AG617"/>
      <c r="AH617"/>
      <c r="AI617"/>
      <c r="AJ617" s="9" t="s">
        <v>2604</v>
      </c>
      <c r="AK617" s="19">
        <v>101.99096564026357</v>
      </c>
      <c r="AL617" s="19"/>
      <c r="AM617" s="19"/>
      <c r="AN617" s="19"/>
      <c r="AO617" s="19"/>
      <c r="AP617" s="19"/>
      <c r="AQ617" s="19"/>
      <c r="AR617" s="19"/>
      <c r="AS617" s="19"/>
      <c r="AT617" s="19"/>
      <c r="AU617" s="19"/>
      <c r="AV617" s="19"/>
      <c r="AW617"/>
      <c r="AX617"/>
      <c r="AY617"/>
      <c r="AZ617"/>
      <c r="BA617"/>
      <c r="BB617"/>
      <c r="BC617"/>
      <c r="BD617"/>
      <c r="BE617"/>
      <c r="BF617"/>
      <c r="BG617"/>
      <c r="BH617"/>
      <c r="BI617"/>
      <c r="BJ617"/>
      <c r="BK617"/>
      <c r="BL617"/>
      <c r="BM617"/>
      <c r="BN617"/>
      <c r="BO617"/>
      <c r="BP617"/>
      <c r="BQ617"/>
      <c r="BR617"/>
      <c r="BS617"/>
      <c r="BT617"/>
      <c r="BU617"/>
      <c r="BV617"/>
    </row>
    <row r="618" spans="2:74" ht="14.25" x14ac:dyDescent="0.2">
      <c r="B618" s="9" t="s">
        <v>3149</v>
      </c>
      <c r="C618" s="19"/>
      <c r="D618" s="19"/>
      <c r="E618" s="19"/>
      <c r="F618" s="19"/>
      <c r="G618" s="19">
        <v>59</v>
      </c>
      <c r="H618" s="19"/>
      <c r="P618" s="9" t="s">
        <v>2605</v>
      </c>
      <c r="Q618" s="19"/>
      <c r="R618" s="19">
        <v>6.7670083412281752</v>
      </c>
      <c r="S618" s="19"/>
      <c r="T618" s="19"/>
      <c r="U618" s="19"/>
      <c r="V618" s="19"/>
      <c r="W618" s="19"/>
      <c r="X618" s="19"/>
      <c r="Y618" s="19"/>
      <c r="Z618"/>
      <c r="AA618"/>
      <c r="AB618"/>
      <c r="AC618"/>
      <c r="AD618"/>
      <c r="AE618"/>
      <c r="AF618"/>
      <c r="AG618"/>
      <c r="AH618"/>
      <c r="AI618"/>
      <c r="AJ618" s="9" t="s">
        <v>2605</v>
      </c>
      <c r="AK618" s="19"/>
      <c r="AL618" s="19"/>
      <c r="AM618" s="19"/>
      <c r="AN618" s="19"/>
      <c r="AO618" s="19"/>
      <c r="AP618" s="19"/>
      <c r="AQ618" s="19"/>
      <c r="AR618" s="19"/>
      <c r="AS618" s="19"/>
      <c r="AT618" s="19"/>
      <c r="AU618" s="19"/>
      <c r="AV618" s="19">
        <v>6.7670083412281752</v>
      </c>
      <c r="AW618"/>
      <c r="AX618"/>
      <c r="AY618"/>
      <c r="AZ618"/>
      <c r="BA618"/>
      <c r="BB618"/>
      <c r="BC618"/>
      <c r="BD618"/>
      <c r="BE618"/>
      <c r="BF618"/>
      <c r="BG618"/>
      <c r="BH618"/>
      <c r="BI618"/>
      <c r="BJ618"/>
      <c r="BK618"/>
      <c r="BL618"/>
      <c r="BM618"/>
      <c r="BN618"/>
      <c r="BO618"/>
      <c r="BP618"/>
      <c r="BQ618"/>
      <c r="BR618"/>
      <c r="BS618"/>
      <c r="BT618"/>
      <c r="BU618"/>
      <c r="BV618"/>
    </row>
    <row r="619" spans="2:74" ht="14.25" x14ac:dyDescent="0.2">
      <c r="B619" s="9" t="s">
        <v>3150</v>
      </c>
      <c r="C619" s="19"/>
      <c r="D619" s="19"/>
      <c r="E619" s="19">
        <v>50</v>
      </c>
      <c r="F619" s="19"/>
      <c r="G619" s="19"/>
      <c r="H619" s="19"/>
      <c r="P619" s="9" t="s">
        <v>2606</v>
      </c>
      <c r="Q619" s="19">
        <v>30</v>
      </c>
      <c r="R619" s="19"/>
      <c r="S619" s="19"/>
      <c r="T619" s="19"/>
      <c r="U619" s="19"/>
      <c r="V619" s="19"/>
      <c r="W619" s="19"/>
      <c r="X619" s="19"/>
      <c r="Y619" s="19"/>
      <c r="Z619"/>
      <c r="AA619"/>
      <c r="AB619"/>
      <c r="AC619"/>
      <c r="AD619"/>
      <c r="AE619"/>
      <c r="AF619"/>
      <c r="AG619"/>
      <c r="AH619"/>
      <c r="AI619"/>
      <c r="AJ619" s="9" t="s">
        <v>2606</v>
      </c>
      <c r="AK619" s="19"/>
      <c r="AL619" s="19">
        <v>30</v>
      </c>
      <c r="AM619" s="19"/>
      <c r="AN619" s="19"/>
      <c r="AO619" s="19"/>
      <c r="AP619" s="19"/>
      <c r="AQ619" s="19"/>
      <c r="AR619" s="19"/>
      <c r="AS619" s="19"/>
      <c r="AT619" s="19"/>
      <c r="AU619" s="19"/>
      <c r="AV619" s="19"/>
      <c r="AW619"/>
      <c r="AX619"/>
      <c r="AY619"/>
      <c r="AZ619"/>
      <c r="BA619"/>
      <c r="BB619"/>
      <c r="BC619"/>
      <c r="BD619"/>
      <c r="BE619"/>
      <c r="BF619"/>
      <c r="BG619"/>
      <c r="BH619"/>
      <c r="BI619"/>
      <c r="BJ619"/>
      <c r="BK619"/>
      <c r="BL619"/>
      <c r="BM619"/>
      <c r="BN619"/>
      <c r="BO619"/>
      <c r="BP619"/>
      <c r="BQ619"/>
      <c r="BR619"/>
      <c r="BS619"/>
      <c r="BT619"/>
      <c r="BU619"/>
      <c r="BV619"/>
    </row>
    <row r="620" spans="2:74" ht="14.25" x14ac:dyDescent="0.2">
      <c r="B620" s="9" t="s">
        <v>3151</v>
      </c>
      <c r="C620" s="19"/>
      <c r="D620" s="19"/>
      <c r="E620" s="19"/>
      <c r="F620" s="19"/>
      <c r="G620" s="19">
        <v>126.09426176538274</v>
      </c>
      <c r="H620" s="19"/>
      <c r="P620" s="9" t="s">
        <v>2607</v>
      </c>
      <c r="Q620" s="19">
        <v>7.479325008725878</v>
      </c>
      <c r="R620" s="19"/>
      <c r="S620" s="19"/>
      <c r="T620" s="19"/>
      <c r="U620" s="19"/>
      <c r="V620" s="19"/>
      <c r="W620" s="19"/>
      <c r="X620" s="19"/>
      <c r="Y620" s="19"/>
      <c r="Z620"/>
      <c r="AA620"/>
      <c r="AB620"/>
      <c r="AC620"/>
      <c r="AD620"/>
      <c r="AE620"/>
      <c r="AF620"/>
      <c r="AG620"/>
      <c r="AH620"/>
      <c r="AI620"/>
      <c r="AJ620" s="9" t="s">
        <v>2607</v>
      </c>
      <c r="AK620" s="19"/>
      <c r="AL620" s="19"/>
      <c r="AM620" s="19"/>
      <c r="AN620" s="19"/>
      <c r="AO620" s="19"/>
      <c r="AP620" s="19"/>
      <c r="AQ620" s="19"/>
      <c r="AR620" s="19"/>
      <c r="AS620" s="19"/>
      <c r="AT620" s="19"/>
      <c r="AU620" s="19"/>
      <c r="AV620" s="19">
        <v>7.479325008725878</v>
      </c>
      <c r="AW620"/>
      <c r="AX620"/>
      <c r="AY620"/>
      <c r="AZ620"/>
      <c r="BA620"/>
      <c r="BB620"/>
      <c r="BC620"/>
      <c r="BD620"/>
      <c r="BE620"/>
      <c r="BF620"/>
      <c r="BG620"/>
      <c r="BH620"/>
      <c r="BI620"/>
      <c r="BJ620"/>
      <c r="BK620"/>
      <c r="BL620"/>
      <c r="BM620"/>
      <c r="BN620"/>
      <c r="BO620"/>
      <c r="BP620"/>
      <c r="BQ620"/>
      <c r="BR620"/>
      <c r="BS620"/>
      <c r="BT620"/>
      <c r="BU620"/>
      <c r="BV620"/>
    </row>
    <row r="621" spans="2:74" ht="14.25" x14ac:dyDescent="0.2">
      <c r="B621" s="9" t="s">
        <v>3152</v>
      </c>
      <c r="C621" s="19"/>
      <c r="D621" s="19"/>
      <c r="E621" s="19"/>
      <c r="F621" s="19">
        <v>26.691183012544855</v>
      </c>
      <c r="G621" s="19"/>
      <c r="H621" s="19"/>
      <c r="P621" s="9" t="s">
        <v>2608</v>
      </c>
      <c r="Q621" s="19"/>
      <c r="R621" s="19">
        <v>61</v>
      </c>
      <c r="S621" s="19"/>
      <c r="T621" s="19"/>
      <c r="U621" s="19"/>
      <c r="V621" s="19"/>
      <c r="W621" s="19"/>
      <c r="X621" s="19"/>
      <c r="Y621" s="19"/>
      <c r="Z621"/>
      <c r="AA621"/>
      <c r="AB621"/>
      <c r="AC621"/>
      <c r="AD621"/>
      <c r="AE621"/>
      <c r="AF621"/>
      <c r="AG621"/>
      <c r="AH621"/>
      <c r="AI621"/>
      <c r="AJ621" s="9" t="s">
        <v>2608</v>
      </c>
      <c r="AK621" s="19"/>
      <c r="AL621" s="19">
        <v>61</v>
      </c>
      <c r="AM621" s="19"/>
      <c r="AN621" s="19"/>
      <c r="AO621" s="19"/>
      <c r="AP621" s="19"/>
      <c r="AQ621" s="19"/>
      <c r="AR621" s="19"/>
      <c r="AS621" s="19"/>
      <c r="AT621" s="19"/>
      <c r="AU621" s="19"/>
      <c r="AV621" s="19"/>
      <c r="AW621"/>
      <c r="AX621"/>
      <c r="AY621"/>
      <c r="AZ621"/>
      <c r="BA621"/>
      <c r="BB621"/>
      <c r="BC621"/>
      <c r="BD621"/>
      <c r="BE621"/>
      <c r="BF621"/>
      <c r="BG621"/>
      <c r="BH621"/>
      <c r="BI621"/>
      <c r="BJ621"/>
      <c r="BK621"/>
      <c r="BL621"/>
      <c r="BM621"/>
      <c r="BN621"/>
      <c r="BO621"/>
      <c r="BP621"/>
      <c r="BQ621"/>
      <c r="BR621"/>
      <c r="BS621"/>
      <c r="BT621"/>
      <c r="BU621"/>
      <c r="BV621"/>
    </row>
    <row r="622" spans="2:74" ht="14.25" x14ac:dyDescent="0.2">
      <c r="B622" s="9" t="s">
        <v>3153</v>
      </c>
      <c r="C622" s="19">
        <v>8.9039583437212837</v>
      </c>
      <c r="D622" s="19"/>
      <c r="E622" s="19"/>
      <c r="F622" s="19"/>
      <c r="G622" s="19"/>
      <c r="H622" s="19"/>
      <c r="P622" s="9" t="s">
        <v>2609</v>
      </c>
      <c r="Q622" s="19"/>
      <c r="R622" s="19"/>
      <c r="S622" s="19"/>
      <c r="T622" s="19"/>
      <c r="U622" s="19"/>
      <c r="V622" s="19">
        <v>13.8</v>
      </c>
      <c r="W622" s="19"/>
      <c r="X622" s="19"/>
      <c r="Y622" s="19"/>
      <c r="Z622"/>
      <c r="AA622"/>
      <c r="AB622"/>
      <c r="AC622"/>
      <c r="AD622"/>
      <c r="AE622"/>
      <c r="AF622"/>
      <c r="AG622"/>
      <c r="AH622"/>
      <c r="AI622"/>
      <c r="AJ622" s="9" t="s">
        <v>2609</v>
      </c>
      <c r="AK622" s="19"/>
      <c r="AL622" s="19"/>
      <c r="AM622" s="19"/>
      <c r="AN622" s="19"/>
      <c r="AO622" s="19"/>
      <c r="AP622" s="19"/>
      <c r="AQ622" s="19"/>
      <c r="AR622" s="19"/>
      <c r="AS622" s="19"/>
      <c r="AT622" s="19"/>
      <c r="AU622" s="19">
        <v>13.8</v>
      </c>
      <c r="AV622" s="19"/>
      <c r="AW622"/>
      <c r="AX622"/>
      <c r="AY622"/>
      <c r="AZ622"/>
      <c r="BA622"/>
      <c r="BB622"/>
      <c r="BC622"/>
      <c r="BD622"/>
      <c r="BE622"/>
      <c r="BF622"/>
      <c r="BG622"/>
      <c r="BH622"/>
      <c r="BI622"/>
      <c r="BJ622"/>
      <c r="BK622"/>
      <c r="BL622"/>
      <c r="BM622"/>
      <c r="BN622"/>
      <c r="BO622"/>
      <c r="BP622"/>
      <c r="BQ622"/>
      <c r="BR622"/>
      <c r="BS622"/>
      <c r="BT622"/>
      <c r="BU622"/>
      <c r="BV622"/>
    </row>
    <row r="623" spans="2:74" ht="14.25" x14ac:dyDescent="0.2">
      <c r="B623" s="9" t="s">
        <v>3154</v>
      </c>
      <c r="C623" s="19"/>
      <c r="D623" s="19"/>
      <c r="E623" s="19"/>
      <c r="F623" s="19"/>
      <c r="G623" s="19"/>
      <c r="H623" s="19">
        <v>8.7249999999999996</v>
      </c>
      <c r="P623" s="9" t="s">
        <v>2610</v>
      </c>
      <c r="Q623" s="19">
        <v>15.136729184326184</v>
      </c>
      <c r="R623" s="19"/>
      <c r="S623" s="19"/>
      <c r="T623" s="19"/>
      <c r="U623" s="19"/>
      <c r="V623" s="19"/>
      <c r="W623" s="19"/>
      <c r="X623" s="19"/>
      <c r="Y623" s="19"/>
      <c r="Z623"/>
      <c r="AA623"/>
      <c r="AB623"/>
      <c r="AC623"/>
      <c r="AD623"/>
      <c r="AE623"/>
      <c r="AF623"/>
      <c r="AG623"/>
      <c r="AH623"/>
      <c r="AI623"/>
      <c r="AJ623" s="9" t="s">
        <v>2610</v>
      </c>
      <c r="AK623" s="19"/>
      <c r="AL623" s="19"/>
      <c r="AM623" s="19"/>
      <c r="AN623" s="19"/>
      <c r="AO623" s="19"/>
      <c r="AP623" s="19"/>
      <c r="AQ623" s="19"/>
      <c r="AR623" s="19"/>
      <c r="AS623" s="19"/>
      <c r="AT623" s="19"/>
      <c r="AU623" s="19"/>
      <c r="AV623" s="19">
        <v>15.136729184326184</v>
      </c>
      <c r="AW623"/>
      <c r="AX623"/>
      <c r="AY623"/>
      <c r="AZ623"/>
      <c r="BA623"/>
      <c r="BB623"/>
      <c r="BC623"/>
      <c r="BD623"/>
      <c r="BE623"/>
      <c r="BF623"/>
      <c r="BG623"/>
      <c r="BH623"/>
      <c r="BI623"/>
      <c r="BJ623"/>
      <c r="BK623"/>
      <c r="BL623"/>
      <c r="BM623"/>
      <c r="BN623"/>
      <c r="BO623"/>
      <c r="BP623"/>
      <c r="BQ623"/>
      <c r="BR623"/>
      <c r="BS623"/>
      <c r="BT623"/>
      <c r="BU623"/>
      <c r="BV623"/>
    </row>
    <row r="624" spans="2:74" ht="14.25" x14ac:dyDescent="0.2">
      <c r="B624" s="9" t="s">
        <v>3155</v>
      </c>
      <c r="C624" s="19"/>
      <c r="D624" s="19"/>
      <c r="E624" s="19">
        <v>50.437704706153092</v>
      </c>
      <c r="F624" s="19"/>
      <c r="G624" s="19"/>
      <c r="H624" s="19"/>
      <c r="P624" s="9" t="s">
        <v>2611</v>
      </c>
      <c r="Q624" s="19"/>
      <c r="R624" s="19">
        <v>32.054250037396621</v>
      </c>
      <c r="S624" s="19"/>
      <c r="T624" s="19"/>
      <c r="U624" s="19"/>
      <c r="V624" s="19"/>
      <c r="W624" s="19"/>
      <c r="X624" s="19"/>
      <c r="Y624" s="19"/>
      <c r="Z624"/>
      <c r="AA624"/>
      <c r="AB624"/>
      <c r="AC624"/>
      <c r="AD624"/>
      <c r="AE624"/>
      <c r="AF624"/>
      <c r="AG624"/>
      <c r="AH624"/>
      <c r="AI624"/>
      <c r="AJ624" s="9" t="s">
        <v>2611</v>
      </c>
      <c r="AK624" s="19"/>
      <c r="AL624" s="19"/>
      <c r="AM624" s="19"/>
      <c r="AN624" s="19"/>
      <c r="AO624" s="19"/>
      <c r="AP624" s="19"/>
      <c r="AQ624" s="19"/>
      <c r="AR624" s="19"/>
      <c r="AS624" s="19"/>
      <c r="AT624" s="19"/>
      <c r="AU624" s="19"/>
      <c r="AV624" s="19">
        <v>32.054250037396621</v>
      </c>
      <c r="AW624"/>
      <c r="AX624"/>
      <c r="AY624"/>
      <c r="AZ624"/>
      <c r="BA624"/>
      <c r="BB624"/>
      <c r="BC624"/>
      <c r="BD624"/>
      <c r="BE624"/>
      <c r="BF624"/>
      <c r="BG624"/>
      <c r="BH624"/>
      <c r="BI624"/>
      <c r="BJ624"/>
      <c r="BK624"/>
      <c r="BL624"/>
      <c r="BM624"/>
      <c r="BN624"/>
      <c r="BO624"/>
      <c r="BP624"/>
      <c r="BQ624"/>
      <c r="BR624"/>
      <c r="BS624"/>
      <c r="BT624"/>
      <c r="BU624"/>
      <c r="BV624"/>
    </row>
    <row r="625" spans="2:74" ht="14.25" x14ac:dyDescent="0.2">
      <c r="B625" s="9" t="s">
        <v>3156</v>
      </c>
      <c r="C625" s="19"/>
      <c r="D625" s="19"/>
      <c r="E625" s="19"/>
      <c r="F625" s="19"/>
      <c r="G625" s="19">
        <v>67.775665698893221</v>
      </c>
      <c r="H625" s="19"/>
      <c r="P625" s="9" t="s">
        <v>2612</v>
      </c>
      <c r="Q625" s="19"/>
      <c r="R625" s="19"/>
      <c r="S625" s="19"/>
      <c r="T625" s="19"/>
      <c r="U625" s="19"/>
      <c r="V625" s="19">
        <v>80</v>
      </c>
      <c r="W625" s="19"/>
      <c r="X625" s="19"/>
      <c r="Y625" s="19"/>
      <c r="Z625"/>
      <c r="AA625"/>
      <c r="AB625"/>
      <c r="AC625"/>
      <c r="AD625"/>
      <c r="AE625"/>
      <c r="AF625"/>
      <c r="AG625"/>
      <c r="AH625"/>
      <c r="AI625"/>
      <c r="AJ625" s="9" t="s">
        <v>2612</v>
      </c>
      <c r="AK625" s="19"/>
      <c r="AL625" s="19">
        <v>80</v>
      </c>
      <c r="AM625" s="19"/>
      <c r="AN625" s="19"/>
      <c r="AO625" s="19"/>
      <c r="AP625" s="19"/>
      <c r="AQ625" s="19"/>
      <c r="AR625" s="19"/>
      <c r="AS625" s="19"/>
      <c r="AT625" s="19"/>
      <c r="AU625" s="19"/>
      <c r="AV625" s="19"/>
      <c r="AW625"/>
      <c r="AX625"/>
      <c r="AY625"/>
      <c r="AZ625"/>
      <c r="BA625"/>
      <c r="BB625"/>
      <c r="BC625"/>
      <c r="BD625"/>
      <c r="BE625"/>
      <c r="BF625"/>
      <c r="BG625"/>
      <c r="BH625"/>
      <c r="BI625"/>
      <c r="BJ625"/>
      <c r="BK625"/>
      <c r="BL625"/>
      <c r="BM625"/>
      <c r="BN625"/>
      <c r="BO625"/>
      <c r="BP625"/>
      <c r="BQ625"/>
      <c r="BR625"/>
      <c r="BS625"/>
      <c r="BT625"/>
      <c r="BU625"/>
      <c r="BV625"/>
    </row>
    <row r="626" spans="2:74" ht="14.25" x14ac:dyDescent="0.2">
      <c r="B626" s="9" t="s">
        <v>3157</v>
      </c>
      <c r="C626" s="19"/>
      <c r="D626" s="19"/>
      <c r="E626" s="19">
        <v>52.118160720607321</v>
      </c>
      <c r="F626" s="19"/>
      <c r="G626" s="19"/>
      <c r="H626" s="19"/>
      <c r="P626" s="9" t="s">
        <v>2613</v>
      </c>
      <c r="Q626" s="19"/>
      <c r="R626" s="19">
        <v>21</v>
      </c>
      <c r="S626" s="19"/>
      <c r="T626" s="19"/>
      <c r="U626" s="19"/>
      <c r="V626" s="19"/>
      <c r="W626" s="19"/>
      <c r="X626" s="19"/>
      <c r="Y626" s="19"/>
      <c r="Z626"/>
      <c r="AA626"/>
      <c r="AB626"/>
      <c r="AC626"/>
      <c r="AD626"/>
      <c r="AE626"/>
      <c r="AF626"/>
      <c r="AG626"/>
      <c r="AH626"/>
      <c r="AI626"/>
      <c r="AJ626" s="9" t="s">
        <v>2613</v>
      </c>
      <c r="AK626" s="19"/>
      <c r="AL626" s="19"/>
      <c r="AM626" s="19"/>
      <c r="AN626" s="19"/>
      <c r="AO626" s="19"/>
      <c r="AP626" s="19"/>
      <c r="AQ626" s="19"/>
      <c r="AR626" s="19"/>
      <c r="AS626" s="19"/>
      <c r="AT626" s="19"/>
      <c r="AU626" s="19"/>
      <c r="AV626" s="19">
        <v>21</v>
      </c>
      <c r="AW626"/>
      <c r="AX626"/>
      <c r="AY626"/>
      <c r="AZ626"/>
      <c r="BA626"/>
      <c r="BB626"/>
      <c r="BC626"/>
      <c r="BD626"/>
      <c r="BE626"/>
      <c r="BF626"/>
      <c r="BG626"/>
      <c r="BH626"/>
      <c r="BI626"/>
      <c r="BJ626"/>
      <c r="BK626"/>
      <c r="BL626"/>
      <c r="BM626"/>
      <c r="BN626"/>
      <c r="BO626"/>
      <c r="BP626"/>
      <c r="BQ626"/>
      <c r="BR626"/>
      <c r="BS626"/>
      <c r="BT626"/>
      <c r="BU626"/>
      <c r="BV626"/>
    </row>
    <row r="627" spans="2:74" ht="14.25" x14ac:dyDescent="0.2">
      <c r="B627" s="9" t="s">
        <v>3158</v>
      </c>
      <c r="C627" s="19"/>
      <c r="D627" s="19"/>
      <c r="E627" s="19">
        <v>3.5615833374885137</v>
      </c>
      <c r="F627" s="19"/>
      <c r="G627" s="19"/>
      <c r="H627" s="19"/>
      <c r="P627" s="9" t="s">
        <v>2614</v>
      </c>
      <c r="Q627" s="19">
        <v>245.8403807575817</v>
      </c>
      <c r="R627" s="19"/>
      <c r="S627" s="19"/>
      <c r="T627" s="19"/>
      <c r="U627" s="19"/>
      <c r="V627" s="19"/>
      <c r="W627" s="19"/>
      <c r="X627" s="19"/>
      <c r="Y627" s="19"/>
      <c r="Z627"/>
      <c r="AA627"/>
      <c r="AB627"/>
      <c r="AC627"/>
      <c r="AD627"/>
      <c r="AE627"/>
      <c r="AF627"/>
      <c r="AG627"/>
      <c r="AH627"/>
      <c r="AI627"/>
      <c r="AJ627" s="9" t="s">
        <v>2614</v>
      </c>
      <c r="AK627" s="19"/>
      <c r="AL627" s="19"/>
      <c r="AM627" s="19">
        <v>245.8403807575817</v>
      </c>
      <c r="AN627" s="19"/>
      <c r="AO627" s="19"/>
      <c r="AP627" s="19"/>
      <c r="AQ627" s="19"/>
      <c r="AR627" s="19"/>
      <c r="AS627" s="19"/>
      <c r="AT627" s="19"/>
      <c r="AU627" s="19"/>
      <c r="AV627" s="19"/>
      <c r="AW627"/>
      <c r="AX627"/>
      <c r="AY627"/>
      <c r="AZ627"/>
      <c r="BA627"/>
      <c r="BB627"/>
      <c r="BC627"/>
      <c r="BD627"/>
      <c r="BE627"/>
      <c r="BF627"/>
      <c r="BG627"/>
      <c r="BH627"/>
      <c r="BI627"/>
      <c r="BJ627"/>
      <c r="BK627"/>
      <c r="BL627"/>
      <c r="BM627"/>
      <c r="BN627"/>
      <c r="BO627"/>
      <c r="BP627"/>
      <c r="BQ627"/>
      <c r="BR627"/>
      <c r="BS627"/>
      <c r="BT627"/>
      <c r="BU627"/>
      <c r="BV627"/>
    </row>
    <row r="628" spans="2:74" ht="14.25" x14ac:dyDescent="0.2">
      <c r="B628" s="9" t="s">
        <v>3159</v>
      </c>
      <c r="C628" s="19"/>
      <c r="D628" s="19"/>
      <c r="E628" s="19"/>
      <c r="F628" s="19"/>
      <c r="G628" s="19"/>
      <c r="H628" s="19">
        <v>8.0135625093491551</v>
      </c>
      <c r="P628" s="9" t="s">
        <v>2615</v>
      </c>
      <c r="Q628" s="19"/>
      <c r="R628" s="19"/>
      <c r="S628" s="19"/>
      <c r="T628" s="19"/>
      <c r="U628" s="19"/>
      <c r="V628" s="19"/>
      <c r="W628" s="19"/>
      <c r="X628" s="19"/>
      <c r="Y628" s="19">
        <v>2.8492666699908109</v>
      </c>
      <c r="Z628"/>
      <c r="AA628"/>
      <c r="AB628"/>
      <c r="AC628"/>
      <c r="AD628"/>
      <c r="AE628"/>
      <c r="AF628"/>
      <c r="AG628"/>
      <c r="AH628"/>
      <c r="AI628"/>
      <c r="AJ628" s="9" t="s">
        <v>2615</v>
      </c>
      <c r="AK628" s="19"/>
      <c r="AL628" s="19"/>
      <c r="AM628" s="19"/>
      <c r="AN628" s="19"/>
      <c r="AO628" s="19"/>
      <c r="AP628" s="19"/>
      <c r="AQ628" s="19"/>
      <c r="AR628" s="19"/>
      <c r="AS628" s="19"/>
      <c r="AT628" s="19"/>
      <c r="AU628" s="19"/>
      <c r="AV628" s="19">
        <v>2.8492666699908109</v>
      </c>
      <c r="AW628"/>
      <c r="AX628"/>
      <c r="AY628"/>
      <c r="AZ628"/>
      <c r="BA628"/>
      <c r="BB628"/>
      <c r="BC628"/>
      <c r="BD628"/>
      <c r="BE628"/>
      <c r="BF628"/>
      <c r="BG628"/>
      <c r="BH628"/>
      <c r="BI628"/>
      <c r="BJ628"/>
      <c r="BK628"/>
      <c r="BL628"/>
      <c r="BM628"/>
      <c r="BN628"/>
      <c r="BO628"/>
      <c r="BP628"/>
      <c r="BQ628"/>
      <c r="BR628"/>
      <c r="BS628"/>
      <c r="BT628"/>
      <c r="BU628"/>
      <c r="BV628"/>
    </row>
    <row r="629" spans="2:74" ht="14.25" x14ac:dyDescent="0.2">
      <c r="B629" s="9" t="s">
        <v>3160</v>
      </c>
      <c r="C629" s="19"/>
      <c r="D629" s="19"/>
      <c r="E629" s="19">
        <v>28</v>
      </c>
      <c r="F629" s="19"/>
      <c r="G629" s="19"/>
      <c r="H629" s="19"/>
      <c r="P629" s="9" t="s">
        <v>2616</v>
      </c>
      <c r="Q629" s="19"/>
      <c r="R629" s="19">
        <v>8.4</v>
      </c>
      <c r="S629" s="19"/>
      <c r="T629" s="19"/>
      <c r="U629" s="19"/>
      <c r="V629" s="19"/>
      <c r="W629" s="19"/>
      <c r="X629" s="19"/>
      <c r="Y629" s="19"/>
      <c r="Z629"/>
      <c r="AA629"/>
      <c r="AB629"/>
      <c r="AC629"/>
      <c r="AD629"/>
      <c r="AE629"/>
      <c r="AF629"/>
      <c r="AG629"/>
      <c r="AH629"/>
      <c r="AI629"/>
      <c r="AJ629" s="9" t="s">
        <v>2616</v>
      </c>
      <c r="AK629" s="19"/>
      <c r="AL629" s="19"/>
      <c r="AM629" s="19"/>
      <c r="AN629" s="19"/>
      <c r="AO629" s="19"/>
      <c r="AP629" s="19"/>
      <c r="AQ629" s="19"/>
      <c r="AR629" s="19"/>
      <c r="AS629" s="19"/>
      <c r="AT629" s="19"/>
      <c r="AU629" s="19"/>
      <c r="AV629" s="19">
        <v>8.4</v>
      </c>
      <c r="AW629"/>
      <c r="AX629"/>
      <c r="AY629"/>
      <c r="AZ629"/>
      <c r="BA629"/>
      <c r="BB629"/>
      <c r="BC629"/>
      <c r="BD629"/>
      <c r="BE629"/>
      <c r="BF629"/>
      <c r="BG629"/>
      <c r="BH629"/>
      <c r="BI629"/>
      <c r="BJ629"/>
      <c r="BK629"/>
      <c r="BL629"/>
      <c r="BM629"/>
      <c r="BN629"/>
      <c r="BO629"/>
      <c r="BP629"/>
      <c r="BQ629"/>
      <c r="BR629"/>
      <c r="BS629"/>
      <c r="BT629"/>
      <c r="BU629"/>
      <c r="BV629"/>
    </row>
    <row r="630" spans="2:74" ht="14.25" x14ac:dyDescent="0.2">
      <c r="B630" s="9" t="s">
        <v>3161</v>
      </c>
      <c r="C630" s="19"/>
      <c r="D630" s="19">
        <v>50.064150455673143</v>
      </c>
      <c r="E630" s="19"/>
      <c r="F630" s="19"/>
      <c r="G630" s="19"/>
      <c r="H630" s="19"/>
      <c r="P630" s="9" t="s">
        <v>2617</v>
      </c>
      <c r="Q630" s="19"/>
      <c r="R630" s="19"/>
      <c r="S630" s="19"/>
      <c r="T630" s="19"/>
      <c r="U630" s="19">
        <v>86.692320794224045</v>
      </c>
      <c r="V630" s="19"/>
      <c r="W630" s="19"/>
      <c r="X630" s="19"/>
      <c r="Y630" s="19"/>
      <c r="Z630"/>
      <c r="AA630"/>
      <c r="AB630"/>
      <c r="AC630"/>
      <c r="AD630"/>
      <c r="AE630"/>
      <c r="AF630"/>
      <c r="AG630"/>
      <c r="AH630"/>
      <c r="AI630"/>
      <c r="AJ630" s="9" t="s">
        <v>2617</v>
      </c>
      <c r="AK630" s="19">
        <v>86.692320794224045</v>
      </c>
      <c r="AL630" s="19"/>
      <c r="AM630" s="19"/>
      <c r="AN630" s="19"/>
      <c r="AO630" s="19"/>
      <c r="AP630" s="19"/>
      <c r="AQ630" s="19"/>
      <c r="AR630" s="19"/>
      <c r="AS630" s="19"/>
      <c r="AT630" s="19"/>
      <c r="AU630" s="19"/>
      <c r="AV630" s="19"/>
      <c r="AW630"/>
      <c r="AX630"/>
      <c r="AY630"/>
      <c r="AZ630"/>
      <c r="BA630"/>
      <c r="BB630"/>
      <c r="BC630"/>
      <c r="BD630"/>
      <c r="BE630"/>
      <c r="BF630"/>
      <c r="BG630"/>
      <c r="BH630"/>
      <c r="BI630"/>
      <c r="BJ630"/>
      <c r="BK630"/>
      <c r="BL630"/>
      <c r="BM630"/>
      <c r="BN630"/>
      <c r="BO630"/>
      <c r="BP630"/>
      <c r="BQ630"/>
      <c r="BR630"/>
      <c r="BS630"/>
      <c r="BT630"/>
      <c r="BU630"/>
      <c r="BV630"/>
    </row>
    <row r="631" spans="2:74" ht="14.25" x14ac:dyDescent="0.2">
      <c r="B631" s="9" t="s">
        <v>3162</v>
      </c>
      <c r="C631" s="19"/>
      <c r="D631" s="19"/>
      <c r="E631" s="19"/>
      <c r="F631" s="19">
        <v>50.437704706153092</v>
      </c>
      <c r="G631" s="19"/>
      <c r="H631" s="19"/>
      <c r="P631" s="9" t="s">
        <v>2618</v>
      </c>
      <c r="Q631" s="19"/>
      <c r="R631" s="19">
        <v>50</v>
      </c>
      <c r="S631" s="19"/>
      <c r="T631" s="19"/>
      <c r="U631" s="19"/>
      <c r="V631" s="19"/>
      <c r="W631" s="19"/>
      <c r="X631" s="19"/>
      <c r="Y631" s="19"/>
      <c r="Z631"/>
      <c r="AA631"/>
      <c r="AB631"/>
      <c r="AC631"/>
      <c r="AD631"/>
      <c r="AE631"/>
      <c r="AF631"/>
      <c r="AG631"/>
      <c r="AH631"/>
      <c r="AI631"/>
      <c r="AJ631" s="9" t="s">
        <v>2618</v>
      </c>
      <c r="AK631" s="19"/>
      <c r="AL631" s="19">
        <v>50</v>
      </c>
      <c r="AM631" s="19"/>
      <c r="AN631" s="19"/>
      <c r="AO631" s="19"/>
      <c r="AP631" s="19"/>
      <c r="AQ631" s="19"/>
      <c r="AR631" s="19"/>
      <c r="AS631" s="19"/>
      <c r="AT631" s="19"/>
      <c r="AU631" s="19"/>
      <c r="AV631" s="19"/>
      <c r="AW631"/>
      <c r="AX631"/>
      <c r="AY631"/>
      <c r="AZ631"/>
      <c r="BA631"/>
      <c r="BB631"/>
      <c r="BC631"/>
      <c r="BD631"/>
      <c r="BE631"/>
      <c r="BF631"/>
      <c r="BG631"/>
      <c r="BH631"/>
      <c r="BI631"/>
      <c r="BJ631"/>
      <c r="BK631"/>
      <c r="BL631"/>
      <c r="BM631"/>
      <c r="BN631"/>
      <c r="BO631"/>
      <c r="BP631"/>
      <c r="BQ631"/>
      <c r="BR631"/>
      <c r="BS631"/>
      <c r="BT631"/>
      <c r="BU631"/>
      <c r="BV631"/>
    </row>
    <row r="632" spans="2:74" ht="14.25" x14ac:dyDescent="0.2">
      <c r="B632" s="9" t="s">
        <v>3163</v>
      </c>
      <c r="C632" s="19">
        <v>27.84</v>
      </c>
      <c r="D632" s="19"/>
      <c r="E632" s="19"/>
      <c r="F632" s="19"/>
      <c r="G632" s="19"/>
      <c r="H632" s="19"/>
      <c r="P632" s="9" t="s">
        <v>2619</v>
      </c>
      <c r="Q632" s="19"/>
      <c r="R632" s="19"/>
      <c r="S632" s="19"/>
      <c r="T632" s="19"/>
      <c r="U632" s="19"/>
      <c r="V632" s="19"/>
      <c r="W632" s="19"/>
      <c r="X632" s="19"/>
      <c r="Y632" s="19">
        <v>4</v>
      </c>
      <c r="Z632"/>
      <c r="AA632"/>
      <c r="AB632"/>
      <c r="AC632"/>
      <c r="AD632"/>
      <c r="AE632"/>
      <c r="AF632"/>
      <c r="AG632"/>
      <c r="AH632"/>
      <c r="AI632"/>
      <c r="AJ632" s="9" t="s">
        <v>2619</v>
      </c>
      <c r="AK632" s="19"/>
      <c r="AL632" s="19"/>
      <c r="AM632" s="19"/>
      <c r="AN632" s="19"/>
      <c r="AO632" s="19"/>
      <c r="AP632" s="19"/>
      <c r="AQ632" s="19"/>
      <c r="AR632" s="19"/>
      <c r="AS632" s="19"/>
      <c r="AT632" s="19"/>
      <c r="AU632" s="19"/>
      <c r="AV632" s="19">
        <v>4</v>
      </c>
      <c r="AW632"/>
      <c r="AX632"/>
      <c r="AY632"/>
      <c r="AZ632"/>
      <c r="BA632"/>
      <c r="BB632"/>
      <c r="BC632"/>
      <c r="BD632"/>
      <c r="BE632"/>
      <c r="BF632"/>
      <c r="BG632"/>
      <c r="BH632"/>
      <c r="BI632"/>
      <c r="BJ632"/>
      <c r="BK632"/>
      <c r="BL632"/>
      <c r="BM632"/>
      <c r="BN632"/>
      <c r="BO632"/>
      <c r="BP632"/>
      <c r="BQ632"/>
      <c r="BR632"/>
      <c r="BS632"/>
      <c r="BT632"/>
      <c r="BU632"/>
      <c r="BV632"/>
    </row>
    <row r="633" spans="2:74" ht="14.25" x14ac:dyDescent="0.2">
      <c r="B633" s="9" t="s">
        <v>3164</v>
      </c>
      <c r="C633" s="19"/>
      <c r="D633" s="19">
        <v>6.2327708406048989</v>
      </c>
      <c r="E633" s="19"/>
      <c r="F633" s="19"/>
      <c r="G633" s="19"/>
      <c r="H633" s="19"/>
      <c r="P633" s="9" t="s">
        <v>2620</v>
      </c>
      <c r="Q633" s="19">
        <v>101.99096564026357</v>
      </c>
      <c r="R633" s="19"/>
      <c r="S633" s="19"/>
      <c r="T633" s="19"/>
      <c r="U633" s="19"/>
      <c r="V633" s="19"/>
      <c r="W633" s="19"/>
      <c r="X633" s="19"/>
      <c r="Y633" s="19"/>
      <c r="Z633"/>
      <c r="AA633"/>
      <c r="AB633"/>
      <c r="AC633"/>
      <c r="AD633"/>
      <c r="AE633"/>
      <c r="AF633"/>
      <c r="AG633"/>
      <c r="AH633"/>
      <c r="AI633"/>
      <c r="AJ633" s="9" t="s">
        <v>2620</v>
      </c>
      <c r="AK633" s="19">
        <v>101.99096564026357</v>
      </c>
      <c r="AL633" s="19"/>
      <c r="AM633" s="19"/>
      <c r="AN633" s="19"/>
      <c r="AO633" s="19"/>
      <c r="AP633" s="19"/>
      <c r="AQ633" s="19"/>
      <c r="AR633" s="19"/>
      <c r="AS633" s="19"/>
      <c r="AT633" s="19"/>
      <c r="AU633" s="19"/>
      <c r="AV633" s="19"/>
      <c r="AW633"/>
      <c r="AX633"/>
      <c r="AY633"/>
      <c r="AZ633"/>
      <c r="BA633"/>
      <c r="BB633"/>
      <c r="BC633"/>
      <c r="BD633"/>
      <c r="BE633"/>
      <c r="BF633"/>
      <c r="BG633"/>
      <c r="BH633"/>
      <c r="BI633"/>
      <c r="BJ633"/>
      <c r="BK633"/>
      <c r="BL633"/>
      <c r="BM633"/>
      <c r="BN633"/>
      <c r="BO633"/>
      <c r="BP633"/>
      <c r="BQ633"/>
      <c r="BR633"/>
      <c r="BS633"/>
      <c r="BT633"/>
      <c r="BU633"/>
      <c r="BV633"/>
    </row>
    <row r="634" spans="2:74" ht="14.25" x14ac:dyDescent="0.2">
      <c r="B634" s="9" t="s">
        <v>3165</v>
      </c>
      <c r="C634" s="19"/>
      <c r="D634" s="19"/>
      <c r="E634" s="19"/>
      <c r="F634" s="19"/>
      <c r="G634" s="19"/>
      <c r="H634" s="19">
        <v>50</v>
      </c>
      <c r="P634" s="9" t="s">
        <v>2621</v>
      </c>
      <c r="Q634" s="19"/>
      <c r="R634" s="19">
        <v>95</v>
      </c>
      <c r="S634" s="19"/>
      <c r="T634" s="19"/>
      <c r="U634" s="19"/>
      <c r="V634" s="19"/>
      <c r="W634" s="19"/>
      <c r="X634" s="19"/>
      <c r="Y634" s="19"/>
      <c r="Z634"/>
      <c r="AA634"/>
      <c r="AB634"/>
      <c r="AC634"/>
      <c r="AD634"/>
      <c r="AE634"/>
      <c r="AF634"/>
      <c r="AG634"/>
      <c r="AH634"/>
      <c r="AI634"/>
      <c r="AJ634" s="9" t="s">
        <v>2621</v>
      </c>
      <c r="AK634" s="19"/>
      <c r="AL634" s="19">
        <v>95</v>
      </c>
      <c r="AM634" s="19"/>
      <c r="AN634" s="19"/>
      <c r="AO634" s="19"/>
      <c r="AP634" s="19"/>
      <c r="AQ634" s="19"/>
      <c r="AR634" s="19"/>
      <c r="AS634" s="19"/>
      <c r="AT634" s="19"/>
      <c r="AU634" s="19"/>
      <c r="AV634" s="19"/>
      <c r="AW634"/>
      <c r="AX634"/>
      <c r="AY634"/>
      <c r="AZ634"/>
      <c r="BA634"/>
      <c r="BB634"/>
      <c r="BC634"/>
      <c r="BD634"/>
      <c r="BE634"/>
      <c r="BF634"/>
      <c r="BG634"/>
      <c r="BH634"/>
      <c r="BI634"/>
      <c r="BJ634"/>
      <c r="BK634"/>
      <c r="BL634"/>
      <c r="BM634"/>
      <c r="BN634"/>
      <c r="BO634"/>
      <c r="BP634"/>
      <c r="BQ634"/>
      <c r="BR634"/>
      <c r="BS634"/>
      <c r="BT634"/>
      <c r="BU634"/>
      <c r="BV634"/>
    </row>
    <row r="635" spans="2:74" ht="14.25" x14ac:dyDescent="0.2">
      <c r="B635" s="9" t="s">
        <v>3166</v>
      </c>
      <c r="C635" s="19"/>
      <c r="D635" s="19"/>
      <c r="E635" s="19"/>
      <c r="F635" s="19">
        <v>48</v>
      </c>
      <c r="G635" s="19"/>
      <c r="H635" s="19"/>
      <c r="P635" s="9" t="s">
        <v>2622</v>
      </c>
      <c r="Q635" s="19"/>
      <c r="R635" s="19">
        <v>10</v>
      </c>
      <c r="S635" s="19"/>
      <c r="T635" s="19"/>
      <c r="U635" s="19"/>
      <c r="V635" s="19"/>
      <c r="W635" s="19"/>
      <c r="X635" s="19"/>
      <c r="Y635" s="19"/>
      <c r="Z635"/>
      <c r="AA635"/>
      <c r="AB635"/>
      <c r="AC635"/>
      <c r="AD635"/>
      <c r="AE635"/>
      <c r="AF635"/>
      <c r="AG635"/>
      <c r="AH635"/>
      <c r="AI635"/>
      <c r="AJ635" s="9" t="s">
        <v>2622</v>
      </c>
      <c r="AK635" s="19"/>
      <c r="AL635" s="19"/>
      <c r="AM635" s="19"/>
      <c r="AN635" s="19"/>
      <c r="AO635" s="19"/>
      <c r="AP635" s="19"/>
      <c r="AQ635" s="19"/>
      <c r="AR635" s="19"/>
      <c r="AS635" s="19"/>
      <c r="AT635" s="19"/>
      <c r="AU635" s="19">
        <v>10</v>
      </c>
      <c r="AV635" s="19"/>
      <c r="AW635"/>
      <c r="AX635"/>
      <c r="AY635"/>
      <c r="AZ635"/>
      <c r="BA635"/>
      <c r="BB635"/>
      <c r="BC635"/>
      <c r="BD635"/>
      <c r="BE635"/>
      <c r="BF635"/>
      <c r="BG635"/>
      <c r="BH635"/>
      <c r="BI635"/>
      <c r="BJ635"/>
      <c r="BK635"/>
      <c r="BL635"/>
      <c r="BM635"/>
      <c r="BN635"/>
      <c r="BO635"/>
      <c r="BP635"/>
      <c r="BQ635"/>
      <c r="BR635"/>
      <c r="BS635"/>
      <c r="BT635"/>
      <c r="BU635"/>
      <c r="BV635"/>
    </row>
    <row r="636" spans="2:74" ht="14.25" x14ac:dyDescent="0.2">
      <c r="B636" s="9" t="s">
        <v>3167</v>
      </c>
      <c r="C636" s="19"/>
      <c r="D636" s="19"/>
      <c r="E636" s="19"/>
      <c r="F636" s="19"/>
      <c r="G636" s="19"/>
      <c r="H636" s="19">
        <v>24</v>
      </c>
      <c r="P636" s="9" t="s">
        <v>2623</v>
      </c>
      <c r="Q636" s="19"/>
      <c r="R636" s="19"/>
      <c r="S636" s="19"/>
      <c r="T636" s="19"/>
      <c r="U636" s="19"/>
      <c r="V636" s="19"/>
      <c r="W636" s="19"/>
      <c r="X636" s="19"/>
      <c r="Y636" s="19">
        <v>4.2</v>
      </c>
      <c r="Z636"/>
      <c r="AA636"/>
      <c r="AB636"/>
      <c r="AC636"/>
      <c r="AD636"/>
      <c r="AE636"/>
      <c r="AF636"/>
      <c r="AG636"/>
      <c r="AH636"/>
      <c r="AI636"/>
      <c r="AJ636" s="9" t="s">
        <v>2623</v>
      </c>
      <c r="AK636" s="19"/>
      <c r="AL636" s="19"/>
      <c r="AM636" s="19"/>
      <c r="AN636" s="19"/>
      <c r="AO636" s="19"/>
      <c r="AP636" s="19"/>
      <c r="AQ636" s="19"/>
      <c r="AR636" s="19"/>
      <c r="AS636" s="19"/>
      <c r="AT636" s="19"/>
      <c r="AU636" s="19"/>
      <c r="AV636" s="19">
        <v>4.2</v>
      </c>
      <c r="AW636"/>
      <c r="AX636"/>
      <c r="AY636"/>
      <c r="AZ636"/>
      <c r="BA636"/>
      <c r="BB636"/>
      <c r="BC636"/>
      <c r="BD636"/>
      <c r="BE636"/>
      <c r="BF636"/>
      <c r="BG636"/>
      <c r="BH636"/>
      <c r="BI636"/>
      <c r="BJ636"/>
      <c r="BK636"/>
      <c r="BL636"/>
      <c r="BM636"/>
      <c r="BN636"/>
      <c r="BO636"/>
      <c r="BP636"/>
      <c r="BQ636"/>
      <c r="BR636"/>
      <c r="BS636"/>
      <c r="BT636"/>
      <c r="BU636"/>
      <c r="BV636"/>
    </row>
    <row r="637" spans="2:74" ht="14.25" x14ac:dyDescent="0.2">
      <c r="B637" s="9" t="s">
        <v>3168</v>
      </c>
      <c r="C637" s="19"/>
      <c r="D637" s="19"/>
      <c r="E637" s="19"/>
      <c r="F637" s="19"/>
      <c r="G637" s="19">
        <v>75</v>
      </c>
      <c r="H637" s="19"/>
      <c r="P637" s="9" t="s">
        <v>2624</v>
      </c>
      <c r="Q637" s="19"/>
      <c r="R637" s="19">
        <v>12.821700014958649</v>
      </c>
      <c r="S637" s="19"/>
      <c r="T637" s="19"/>
      <c r="U637" s="19"/>
      <c r="V637" s="19"/>
      <c r="W637" s="19"/>
      <c r="X637" s="19"/>
      <c r="Y637" s="19"/>
      <c r="Z637"/>
      <c r="AA637"/>
      <c r="AB637"/>
      <c r="AC637"/>
      <c r="AD637"/>
      <c r="AE637"/>
      <c r="AF637"/>
      <c r="AG637"/>
      <c r="AH637"/>
      <c r="AI637"/>
      <c r="AJ637" s="9" t="s">
        <v>2624</v>
      </c>
      <c r="AK637" s="19"/>
      <c r="AL637" s="19"/>
      <c r="AM637" s="19"/>
      <c r="AN637" s="19"/>
      <c r="AO637" s="19"/>
      <c r="AP637" s="19"/>
      <c r="AQ637" s="19"/>
      <c r="AR637" s="19"/>
      <c r="AS637" s="19"/>
      <c r="AT637" s="19"/>
      <c r="AU637" s="19"/>
      <c r="AV637" s="19">
        <v>12.821700014958649</v>
      </c>
      <c r="AW637"/>
      <c r="AX637"/>
      <c r="AY637"/>
      <c r="AZ637"/>
      <c r="BA637"/>
      <c r="BB637"/>
      <c r="BC637"/>
      <c r="BD637"/>
      <c r="BE637"/>
      <c r="BF637"/>
      <c r="BG637"/>
      <c r="BH637"/>
      <c r="BI637"/>
      <c r="BJ637"/>
      <c r="BK637"/>
      <c r="BL637"/>
      <c r="BM637"/>
      <c r="BN637"/>
      <c r="BO637"/>
      <c r="BP637"/>
      <c r="BQ637"/>
      <c r="BR637"/>
      <c r="BS637"/>
      <c r="BT637"/>
      <c r="BU637"/>
      <c r="BV637"/>
    </row>
    <row r="638" spans="2:74" ht="14.25" x14ac:dyDescent="0.2">
      <c r="B638" s="9" t="s">
        <v>3169</v>
      </c>
      <c r="C638" s="19"/>
      <c r="D638" s="19">
        <v>58.799349940520109</v>
      </c>
      <c r="E638" s="19"/>
      <c r="F638" s="19"/>
      <c r="G638" s="19"/>
      <c r="H638" s="19"/>
      <c r="P638" s="9" t="s">
        <v>2625</v>
      </c>
      <c r="Q638" s="19">
        <v>39</v>
      </c>
      <c r="R638" s="19"/>
      <c r="S638" s="19"/>
      <c r="T638" s="19"/>
      <c r="U638" s="19"/>
      <c r="V638" s="19"/>
      <c r="W638" s="19"/>
      <c r="X638" s="19"/>
      <c r="Y638" s="19"/>
      <c r="Z638"/>
      <c r="AA638"/>
      <c r="AB638"/>
      <c r="AC638"/>
      <c r="AD638"/>
      <c r="AE638"/>
      <c r="AF638"/>
      <c r="AG638"/>
      <c r="AH638"/>
      <c r="AI638"/>
      <c r="AJ638" s="9" t="s">
        <v>2625</v>
      </c>
      <c r="AK638" s="19"/>
      <c r="AL638" s="19">
        <v>39</v>
      </c>
      <c r="AM638" s="19"/>
      <c r="AN638" s="19"/>
      <c r="AO638" s="19"/>
      <c r="AP638" s="19"/>
      <c r="AQ638" s="19"/>
      <c r="AR638" s="19"/>
      <c r="AS638" s="19"/>
      <c r="AT638" s="19"/>
      <c r="AU638" s="19"/>
      <c r="AV638" s="19"/>
      <c r="AW638"/>
      <c r="AX638"/>
      <c r="AY638"/>
      <c r="AZ638"/>
      <c r="BA638"/>
      <c r="BB638"/>
      <c r="BC638"/>
      <c r="BD638"/>
      <c r="BE638"/>
      <c r="BF638"/>
      <c r="BG638"/>
      <c r="BH638"/>
      <c r="BI638"/>
      <c r="BJ638"/>
      <c r="BK638"/>
      <c r="BL638"/>
      <c r="BM638"/>
      <c r="BN638"/>
      <c r="BO638"/>
      <c r="BP638"/>
      <c r="BQ638"/>
      <c r="BR638"/>
      <c r="BS638"/>
      <c r="BT638"/>
      <c r="BU638"/>
      <c r="BV638"/>
    </row>
    <row r="639" spans="2:74" ht="14.25" x14ac:dyDescent="0.2">
      <c r="B639" s="9" t="s">
        <v>3170</v>
      </c>
      <c r="C639" s="19"/>
      <c r="D639" s="19"/>
      <c r="E639" s="19"/>
      <c r="F639" s="19">
        <v>21.228177433598262</v>
      </c>
      <c r="G639" s="19"/>
      <c r="H639" s="19"/>
      <c r="P639" s="9" t="s">
        <v>2626</v>
      </c>
      <c r="Q639" s="19">
        <v>60</v>
      </c>
      <c r="R639" s="19"/>
      <c r="S639" s="19"/>
      <c r="T639" s="19"/>
      <c r="U639" s="19"/>
      <c r="V639" s="19"/>
      <c r="W639" s="19"/>
      <c r="X639" s="19"/>
      <c r="Y639" s="19"/>
      <c r="Z639"/>
      <c r="AA639"/>
      <c r="AB639"/>
      <c r="AC639"/>
      <c r="AD639"/>
      <c r="AE639"/>
      <c r="AF639"/>
      <c r="AG639"/>
      <c r="AH639"/>
      <c r="AI639"/>
      <c r="AJ639" s="9" t="s">
        <v>2626</v>
      </c>
      <c r="AK639" s="19"/>
      <c r="AL639" s="19">
        <v>60</v>
      </c>
      <c r="AM639" s="19"/>
      <c r="AN639" s="19"/>
      <c r="AO639" s="19"/>
      <c r="AP639" s="19"/>
      <c r="AQ639" s="19"/>
      <c r="AR639" s="19"/>
      <c r="AS639" s="19"/>
      <c r="AT639" s="19"/>
      <c r="AU639" s="19"/>
      <c r="AV639" s="19"/>
      <c r="AW639"/>
      <c r="AX639"/>
      <c r="AY639"/>
      <c r="AZ639"/>
      <c r="BA639"/>
      <c r="BB639"/>
      <c r="BC639"/>
      <c r="BD639"/>
      <c r="BE639"/>
      <c r="BF639"/>
      <c r="BG639"/>
      <c r="BH639"/>
      <c r="BI639"/>
      <c r="BJ639"/>
      <c r="BK639"/>
      <c r="BL639"/>
      <c r="BM639"/>
      <c r="BN639"/>
      <c r="BO639"/>
      <c r="BP639"/>
      <c r="BQ639"/>
      <c r="BR639"/>
      <c r="BS639"/>
      <c r="BT639"/>
      <c r="BU639"/>
      <c r="BV639"/>
    </row>
    <row r="640" spans="2:74" ht="14.25" x14ac:dyDescent="0.2">
      <c r="B640" s="9" t="s">
        <v>3171</v>
      </c>
      <c r="C640" s="19"/>
      <c r="D640" s="19"/>
      <c r="E640" s="19"/>
      <c r="F640" s="19">
        <v>60</v>
      </c>
      <c r="G640" s="19"/>
      <c r="H640" s="19"/>
      <c r="P640" s="9" t="s">
        <v>2627</v>
      </c>
      <c r="Q640" s="19">
        <v>173.38464158844809</v>
      </c>
      <c r="R640" s="19"/>
      <c r="S640" s="19"/>
      <c r="T640" s="19"/>
      <c r="U640" s="19"/>
      <c r="V640" s="19"/>
      <c r="W640" s="19"/>
      <c r="X640" s="19"/>
      <c r="Y640" s="19"/>
      <c r="Z640"/>
      <c r="AA640"/>
      <c r="AB640"/>
      <c r="AC640"/>
      <c r="AD640"/>
      <c r="AE640"/>
      <c r="AF640"/>
      <c r="AG640"/>
      <c r="AH640"/>
      <c r="AI640"/>
      <c r="AJ640" s="9" t="s">
        <v>2627</v>
      </c>
      <c r="AK640" s="19">
        <v>173.38464158844809</v>
      </c>
      <c r="AL640" s="19"/>
      <c r="AM640" s="19"/>
      <c r="AN640" s="19"/>
      <c r="AO640" s="19"/>
      <c r="AP640" s="19"/>
      <c r="AQ640" s="19"/>
      <c r="AR640" s="19"/>
      <c r="AS640" s="19"/>
      <c r="AT640" s="19"/>
      <c r="AU640" s="19"/>
      <c r="AV640" s="19"/>
      <c r="AW640"/>
      <c r="AX640"/>
      <c r="AY640"/>
      <c r="AZ640"/>
      <c r="BA640"/>
      <c r="BB640"/>
      <c r="BC640"/>
      <c r="BD640"/>
      <c r="BE640"/>
      <c r="BF640"/>
      <c r="BG640"/>
      <c r="BH640"/>
      <c r="BI640"/>
      <c r="BJ640"/>
      <c r="BK640"/>
      <c r="BL640"/>
      <c r="BM640"/>
      <c r="BN640"/>
      <c r="BO640"/>
      <c r="BP640"/>
      <c r="BQ640"/>
      <c r="BR640"/>
      <c r="BS640"/>
      <c r="BT640"/>
      <c r="BU640"/>
      <c r="BV640"/>
    </row>
    <row r="641" spans="2:74" ht="14.25" x14ac:dyDescent="0.2">
      <c r="B641" s="9" t="s">
        <v>3172</v>
      </c>
      <c r="C641" s="19"/>
      <c r="D641" s="19"/>
      <c r="E641" s="19"/>
      <c r="F641" s="19">
        <v>18.01888379021214</v>
      </c>
      <c r="G641" s="19"/>
      <c r="H641" s="19"/>
      <c r="P641" s="9" t="s">
        <v>2628</v>
      </c>
      <c r="Q641" s="19">
        <v>125</v>
      </c>
      <c r="R641" s="19"/>
      <c r="S641" s="19"/>
      <c r="T641" s="19"/>
      <c r="U641" s="19"/>
      <c r="V641" s="19"/>
      <c r="W641" s="19"/>
      <c r="X641" s="19"/>
      <c r="Y641" s="19"/>
      <c r="Z641"/>
      <c r="AA641"/>
      <c r="AB641"/>
      <c r="AC641"/>
      <c r="AD641"/>
      <c r="AE641"/>
      <c r="AF641"/>
      <c r="AG641"/>
      <c r="AH641"/>
      <c r="AI641"/>
      <c r="AJ641" s="9" t="s">
        <v>2628</v>
      </c>
      <c r="AK641" s="19"/>
      <c r="AL641" s="19">
        <v>125</v>
      </c>
      <c r="AM641" s="19"/>
      <c r="AN641" s="19"/>
      <c r="AO641" s="19"/>
      <c r="AP641" s="19"/>
      <c r="AQ641" s="19"/>
      <c r="AR641" s="19"/>
      <c r="AS641" s="19"/>
      <c r="AT641" s="19"/>
      <c r="AU641" s="19"/>
      <c r="AV641" s="19"/>
      <c r="AW641"/>
      <c r="AX641"/>
      <c r="AY641"/>
      <c r="AZ641"/>
      <c r="BA641"/>
      <c r="BB641"/>
      <c r="BC641"/>
      <c r="BD641"/>
      <c r="BE641"/>
      <c r="BF641"/>
      <c r="BG641"/>
      <c r="BH641"/>
      <c r="BI641"/>
      <c r="BJ641"/>
      <c r="BK641"/>
      <c r="BL641"/>
      <c r="BM641"/>
      <c r="BN641"/>
      <c r="BO641"/>
      <c r="BP641"/>
      <c r="BQ641"/>
      <c r="BR641"/>
      <c r="BS641"/>
      <c r="BT641"/>
      <c r="BU641"/>
      <c r="BV641"/>
    </row>
    <row r="642" spans="2:74" ht="14.25" x14ac:dyDescent="0.2">
      <c r="B642" s="9" t="s">
        <v>3173</v>
      </c>
      <c r="C642" s="19"/>
      <c r="D642" s="19"/>
      <c r="E642" s="19"/>
      <c r="F642" s="19">
        <v>7.2</v>
      </c>
      <c r="G642" s="19"/>
      <c r="H642" s="19"/>
      <c r="P642" s="9" t="s">
        <v>2629</v>
      </c>
      <c r="Q642" s="19"/>
      <c r="R642" s="19"/>
      <c r="S642" s="19"/>
      <c r="T642" s="19">
        <v>79.552953199405593</v>
      </c>
      <c r="U642" s="19"/>
      <c r="V642" s="19"/>
      <c r="W642" s="19"/>
      <c r="X642" s="19"/>
      <c r="Y642" s="19"/>
      <c r="Z642"/>
      <c r="AA642"/>
      <c r="AB642"/>
      <c r="AC642"/>
      <c r="AD642"/>
      <c r="AE642"/>
      <c r="AF642"/>
      <c r="AG642"/>
      <c r="AH642"/>
      <c r="AI642"/>
      <c r="AJ642" s="9" t="s">
        <v>2629</v>
      </c>
      <c r="AK642" s="19">
        <v>79.552953199405593</v>
      </c>
      <c r="AL642" s="19"/>
      <c r="AM642" s="19"/>
      <c r="AN642" s="19"/>
      <c r="AO642" s="19"/>
      <c r="AP642" s="19"/>
      <c r="AQ642" s="19"/>
      <c r="AR642" s="19"/>
      <c r="AS642" s="19"/>
      <c r="AT642" s="19"/>
      <c r="AU642" s="19"/>
      <c r="AV642" s="19"/>
      <c r="AW642"/>
      <c r="AX642"/>
      <c r="AY642"/>
      <c r="AZ642"/>
      <c r="BA642"/>
      <c r="BB642"/>
      <c r="BC642"/>
      <c r="BD642"/>
      <c r="BE642"/>
      <c r="BF642"/>
      <c r="BG642"/>
      <c r="BH642"/>
      <c r="BI642"/>
      <c r="BJ642"/>
      <c r="BK642"/>
      <c r="BL642"/>
      <c r="BM642"/>
      <c r="BN642"/>
      <c r="BO642"/>
      <c r="BP642"/>
      <c r="BQ642"/>
      <c r="BR642"/>
      <c r="BS642"/>
      <c r="BT642"/>
      <c r="BU642"/>
      <c r="BV642"/>
    </row>
    <row r="643" spans="2:74" ht="14.25" x14ac:dyDescent="0.2">
      <c r="B643" s="9" t="s">
        <v>3174</v>
      </c>
      <c r="C643" s="19"/>
      <c r="D643" s="19">
        <v>56</v>
      </c>
      <c r="E643" s="19"/>
      <c r="F643" s="19"/>
      <c r="G643" s="19"/>
      <c r="H643" s="19"/>
      <c r="P643" s="9" t="s">
        <v>2630</v>
      </c>
      <c r="Q643" s="19"/>
      <c r="R643" s="19"/>
      <c r="S643" s="19"/>
      <c r="T643" s="19">
        <v>3.5615833374885137</v>
      </c>
      <c r="U643" s="19"/>
      <c r="V643" s="19"/>
      <c r="W643" s="19"/>
      <c r="X643" s="19"/>
      <c r="Y643" s="19"/>
      <c r="Z643"/>
      <c r="AA643"/>
      <c r="AB643"/>
      <c r="AC643"/>
      <c r="AD643"/>
      <c r="AE643"/>
      <c r="AF643"/>
      <c r="AG643"/>
      <c r="AH643"/>
      <c r="AI643"/>
      <c r="AJ643" s="9" t="s">
        <v>2630</v>
      </c>
      <c r="AK643" s="19"/>
      <c r="AL643" s="19"/>
      <c r="AM643" s="19"/>
      <c r="AN643" s="19"/>
      <c r="AO643" s="19"/>
      <c r="AP643" s="19"/>
      <c r="AQ643" s="19"/>
      <c r="AR643" s="19"/>
      <c r="AS643" s="19"/>
      <c r="AT643" s="19"/>
      <c r="AU643" s="19"/>
      <c r="AV643" s="19">
        <v>3.5615833374885137</v>
      </c>
      <c r="AW643"/>
      <c r="AX643"/>
      <c r="AY643"/>
      <c r="AZ643"/>
      <c r="BA643"/>
      <c r="BB643"/>
      <c r="BC643"/>
      <c r="BD643"/>
      <c r="BE643"/>
      <c r="BF643"/>
      <c r="BG643"/>
      <c r="BH643"/>
      <c r="BI643"/>
      <c r="BJ643"/>
      <c r="BK643"/>
      <c r="BL643"/>
      <c r="BM643"/>
      <c r="BN643"/>
      <c r="BO643"/>
      <c r="BP643"/>
      <c r="BQ643"/>
      <c r="BR643"/>
      <c r="BS643"/>
      <c r="BT643"/>
      <c r="BU643"/>
      <c r="BV643"/>
    </row>
    <row r="644" spans="2:74" ht="14.25" x14ac:dyDescent="0.2">
      <c r="B644" s="9" t="s">
        <v>3175</v>
      </c>
      <c r="C644" s="19"/>
      <c r="D644" s="19"/>
      <c r="E644" s="19"/>
      <c r="F644" s="19">
        <v>9.6162750112189865</v>
      </c>
      <c r="G644" s="19"/>
      <c r="H644" s="19"/>
      <c r="P644" s="9" t="s">
        <v>2631</v>
      </c>
      <c r="Q644" s="19"/>
      <c r="R644" s="19">
        <v>80</v>
      </c>
      <c r="S644" s="19"/>
      <c r="T644" s="19"/>
      <c r="U644" s="19"/>
      <c r="V644" s="19"/>
      <c r="W644" s="19"/>
      <c r="X644" s="19"/>
      <c r="Y644" s="19"/>
      <c r="Z644"/>
      <c r="AA644"/>
      <c r="AB644"/>
      <c r="AC644"/>
      <c r="AD644"/>
      <c r="AE644"/>
      <c r="AF644"/>
      <c r="AG644"/>
      <c r="AH644"/>
      <c r="AI644"/>
      <c r="AJ644" s="9" t="s">
        <v>2631</v>
      </c>
      <c r="AK644" s="19"/>
      <c r="AL644" s="19">
        <v>80</v>
      </c>
      <c r="AM644" s="19"/>
      <c r="AN644" s="19"/>
      <c r="AO644" s="19"/>
      <c r="AP644" s="19"/>
      <c r="AQ644" s="19"/>
      <c r="AR644" s="19"/>
      <c r="AS644" s="19"/>
      <c r="AT644" s="19"/>
      <c r="AU644" s="19"/>
      <c r="AV644" s="19"/>
      <c r="AW644"/>
      <c r="AX644"/>
      <c r="AY644"/>
      <c r="AZ644"/>
      <c r="BA644"/>
      <c r="BB644"/>
      <c r="BC644"/>
      <c r="BD644"/>
      <c r="BE644"/>
      <c r="BF644"/>
      <c r="BG644"/>
      <c r="BH644"/>
      <c r="BI644"/>
      <c r="BJ644"/>
      <c r="BK644"/>
      <c r="BL644"/>
      <c r="BM644"/>
      <c r="BN644"/>
      <c r="BO644"/>
      <c r="BP644"/>
      <c r="BQ644"/>
      <c r="BR644"/>
      <c r="BS644"/>
      <c r="BT644"/>
      <c r="BU644"/>
      <c r="BV644"/>
    </row>
    <row r="645" spans="2:74" ht="14.25" x14ac:dyDescent="0.2">
      <c r="B645" s="9" t="s">
        <v>3176</v>
      </c>
      <c r="C645" s="19"/>
      <c r="D645" s="19"/>
      <c r="E645" s="19"/>
      <c r="F645" s="19">
        <v>51.497005988023957</v>
      </c>
      <c r="G645" s="19"/>
      <c r="H645" s="19"/>
      <c r="P645" s="9" t="s">
        <v>2632</v>
      </c>
      <c r="Q645" s="19">
        <v>10.684750012465541</v>
      </c>
      <c r="R645" s="19"/>
      <c r="S645" s="19"/>
      <c r="T645" s="19"/>
      <c r="U645" s="19"/>
      <c r="V645" s="19"/>
      <c r="W645" s="19"/>
      <c r="X645" s="19"/>
      <c r="Y645" s="19"/>
      <c r="Z645"/>
      <c r="AA645"/>
      <c r="AB645"/>
      <c r="AC645"/>
      <c r="AD645"/>
      <c r="AE645"/>
      <c r="AF645"/>
      <c r="AG645"/>
      <c r="AH645"/>
      <c r="AI645"/>
      <c r="AJ645" s="9" t="s">
        <v>2632</v>
      </c>
      <c r="AK645" s="19"/>
      <c r="AL645" s="19"/>
      <c r="AM645" s="19"/>
      <c r="AN645" s="19"/>
      <c r="AO645" s="19"/>
      <c r="AP645" s="19"/>
      <c r="AQ645" s="19"/>
      <c r="AR645" s="19"/>
      <c r="AS645" s="19"/>
      <c r="AT645" s="19"/>
      <c r="AU645" s="19"/>
      <c r="AV645" s="19">
        <v>10.684750012465541</v>
      </c>
      <c r="AW645"/>
      <c r="AX645"/>
      <c r="AY645"/>
      <c r="AZ645"/>
      <c r="BA645"/>
      <c r="BB645"/>
      <c r="BC645"/>
      <c r="BD645"/>
      <c r="BE645"/>
      <c r="BF645"/>
      <c r="BG645"/>
      <c r="BH645"/>
      <c r="BI645"/>
      <c r="BJ645"/>
      <c r="BK645"/>
      <c r="BL645"/>
      <c r="BM645"/>
      <c r="BN645"/>
      <c r="BO645"/>
      <c r="BP645"/>
      <c r="BQ645"/>
      <c r="BR645"/>
      <c r="BS645"/>
      <c r="BT645"/>
      <c r="BU645"/>
      <c r="BV645"/>
    </row>
    <row r="646" spans="2:74" ht="14.25" x14ac:dyDescent="0.2">
      <c r="B646" s="9" t="s">
        <v>3177</v>
      </c>
      <c r="C646" s="19"/>
      <c r="D646" s="19"/>
      <c r="E646" s="19"/>
      <c r="F646" s="19"/>
      <c r="G646" s="19"/>
      <c r="H646" s="19">
        <v>104.17275399731184</v>
      </c>
      <c r="P646" s="9" t="s">
        <v>2633</v>
      </c>
      <c r="Q646" s="19"/>
      <c r="R646" s="19"/>
      <c r="S646" s="19"/>
      <c r="T646" s="19"/>
      <c r="U646" s="19"/>
      <c r="V646" s="19"/>
      <c r="W646" s="19">
        <v>5.3423750062327704</v>
      </c>
      <c r="X646" s="19"/>
      <c r="Y646" s="19"/>
      <c r="Z646"/>
      <c r="AA646"/>
      <c r="AB646"/>
      <c r="AC646"/>
      <c r="AD646"/>
      <c r="AE646"/>
      <c r="AF646"/>
      <c r="AG646"/>
      <c r="AH646"/>
      <c r="AI646"/>
      <c r="AJ646" s="9" t="s">
        <v>2633</v>
      </c>
      <c r="AK646" s="19"/>
      <c r="AL646" s="19"/>
      <c r="AM646" s="19"/>
      <c r="AN646" s="19"/>
      <c r="AO646" s="19"/>
      <c r="AP646" s="19"/>
      <c r="AQ646" s="19"/>
      <c r="AR646" s="19"/>
      <c r="AS646" s="19"/>
      <c r="AT646" s="19"/>
      <c r="AU646" s="19"/>
      <c r="AV646" s="19">
        <v>5.3423750062327704</v>
      </c>
      <c r="AW646"/>
      <c r="AX646"/>
      <c r="AY646"/>
      <c r="AZ646"/>
      <c r="BA646"/>
      <c r="BB646"/>
      <c r="BC646"/>
      <c r="BD646"/>
      <c r="BE646"/>
      <c r="BF646"/>
      <c r="BG646"/>
      <c r="BH646"/>
      <c r="BI646"/>
      <c r="BJ646"/>
      <c r="BK646"/>
      <c r="BL646"/>
      <c r="BM646"/>
      <c r="BN646"/>
      <c r="BO646"/>
      <c r="BP646"/>
      <c r="BQ646"/>
      <c r="BR646"/>
      <c r="BS646"/>
      <c r="BT646"/>
      <c r="BU646"/>
      <c r="BV646"/>
    </row>
    <row r="647" spans="2:74" ht="14.25" x14ac:dyDescent="0.2">
      <c r="B647" s="9" t="s">
        <v>3178</v>
      </c>
      <c r="C647" s="19"/>
      <c r="D647" s="19">
        <v>88</v>
      </c>
      <c r="E647" s="19"/>
      <c r="F647" s="19"/>
      <c r="G647" s="19"/>
      <c r="H647" s="19"/>
      <c r="P647" s="9" t="s">
        <v>2634</v>
      </c>
      <c r="Q647" s="19"/>
      <c r="R647" s="19">
        <v>71.23166674977027</v>
      </c>
      <c r="S647" s="19"/>
      <c r="T647" s="19"/>
      <c r="U647" s="19"/>
      <c r="V647" s="19"/>
      <c r="W647" s="19"/>
      <c r="X647" s="19"/>
      <c r="Y647" s="19"/>
      <c r="Z647"/>
      <c r="AA647"/>
      <c r="AB647"/>
      <c r="AC647"/>
      <c r="AD647"/>
      <c r="AE647"/>
      <c r="AF647"/>
      <c r="AG647"/>
      <c r="AH647"/>
      <c r="AI647"/>
      <c r="AJ647" s="9" t="s">
        <v>2634</v>
      </c>
      <c r="AK647" s="19"/>
      <c r="AL647" s="19"/>
      <c r="AM647" s="19"/>
      <c r="AN647" s="19"/>
      <c r="AO647" s="19"/>
      <c r="AP647" s="19"/>
      <c r="AQ647" s="19"/>
      <c r="AR647" s="19"/>
      <c r="AS647" s="19"/>
      <c r="AT647" s="19"/>
      <c r="AU647" s="19"/>
      <c r="AV647" s="19">
        <v>71.23166674977027</v>
      </c>
      <c r="AW647"/>
      <c r="AX647"/>
      <c r="AY647"/>
      <c r="AZ647"/>
      <c r="BA647"/>
      <c r="BB647"/>
      <c r="BC647"/>
      <c r="BD647"/>
      <c r="BE647"/>
      <c r="BF647"/>
      <c r="BG647"/>
      <c r="BH647"/>
      <c r="BI647"/>
      <c r="BJ647"/>
      <c r="BK647"/>
      <c r="BL647"/>
      <c r="BM647"/>
      <c r="BN647"/>
      <c r="BO647"/>
      <c r="BP647"/>
      <c r="BQ647"/>
      <c r="BR647"/>
      <c r="BS647"/>
      <c r="BT647"/>
      <c r="BU647"/>
      <c r="BV647"/>
    </row>
    <row r="648" spans="2:74" ht="14.25" x14ac:dyDescent="0.2">
      <c r="B648" s="9" t="s">
        <v>3179</v>
      </c>
      <c r="C648" s="19"/>
      <c r="D648" s="19"/>
      <c r="E648" s="19">
        <v>80</v>
      </c>
      <c r="F648" s="19"/>
      <c r="G648" s="19"/>
      <c r="H648" s="19"/>
      <c r="P648" s="9" t="s">
        <v>2635</v>
      </c>
      <c r="Q648" s="19"/>
      <c r="R648" s="19"/>
      <c r="S648" s="19">
        <v>80.135625093491555</v>
      </c>
      <c r="T648" s="19"/>
      <c r="U648" s="19"/>
      <c r="V648" s="19"/>
      <c r="W648" s="19"/>
      <c r="X648" s="19"/>
      <c r="Y648" s="19"/>
      <c r="Z648"/>
      <c r="AA648"/>
      <c r="AB648"/>
      <c r="AC648"/>
      <c r="AD648"/>
      <c r="AE648"/>
      <c r="AF648"/>
      <c r="AG648"/>
      <c r="AH648"/>
      <c r="AI648"/>
      <c r="AJ648" s="9" t="s">
        <v>2635</v>
      </c>
      <c r="AK648" s="19"/>
      <c r="AL648" s="19"/>
      <c r="AM648" s="19"/>
      <c r="AN648" s="19"/>
      <c r="AO648" s="19"/>
      <c r="AP648" s="19"/>
      <c r="AQ648" s="19"/>
      <c r="AR648" s="19"/>
      <c r="AS648" s="19"/>
      <c r="AT648" s="19"/>
      <c r="AU648" s="19"/>
      <c r="AV648" s="19">
        <v>80.135625093491555</v>
      </c>
      <c r="AW648"/>
      <c r="AX648"/>
      <c r="AY648"/>
      <c r="AZ648"/>
      <c r="BA648"/>
      <c r="BB648"/>
      <c r="BC648"/>
      <c r="BD648"/>
      <c r="BE648"/>
      <c r="BF648"/>
      <c r="BG648"/>
      <c r="BH648"/>
      <c r="BI648"/>
      <c r="BJ648"/>
      <c r="BK648"/>
      <c r="BL648"/>
      <c r="BM648"/>
      <c r="BN648"/>
      <c r="BO648"/>
      <c r="BP648"/>
      <c r="BQ648"/>
      <c r="BR648"/>
      <c r="BS648"/>
      <c r="BT648"/>
      <c r="BU648"/>
      <c r="BV648"/>
    </row>
    <row r="649" spans="2:74" ht="14.25" x14ac:dyDescent="0.2">
      <c r="B649" s="9" t="s">
        <v>3180</v>
      </c>
      <c r="C649" s="19"/>
      <c r="D649" s="19"/>
      <c r="E649" s="19"/>
      <c r="F649" s="19"/>
      <c r="G649" s="19"/>
      <c r="H649" s="19">
        <v>19</v>
      </c>
      <c r="P649" s="9" t="s">
        <v>2636</v>
      </c>
      <c r="Q649" s="19"/>
      <c r="R649" s="19">
        <v>54.084883766667978</v>
      </c>
      <c r="S649" s="19"/>
      <c r="T649" s="19"/>
      <c r="U649" s="19"/>
      <c r="V649" s="19"/>
      <c r="W649" s="19"/>
      <c r="X649" s="19"/>
      <c r="Y649" s="19"/>
      <c r="Z649"/>
      <c r="AA649"/>
      <c r="AB649"/>
      <c r="AC649"/>
      <c r="AD649"/>
      <c r="AE649"/>
      <c r="AF649"/>
      <c r="AG649"/>
      <c r="AH649"/>
      <c r="AI649"/>
      <c r="AJ649" s="9" t="s">
        <v>2636</v>
      </c>
      <c r="AK649" s="19"/>
      <c r="AL649" s="19"/>
      <c r="AM649" s="19">
        <v>54.084883766667978</v>
      </c>
      <c r="AN649" s="19"/>
      <c r="AO649" s="19"/>
      <c r="AP649" s="19"/>
      <c r="AQ649" s="19"/>
      <c r="AR649" s="19"/>
      <c r="AS649" s="19"/>
      <c r="AT649" s="19"/>
      <c r="AU649" s="19"/>
      <c r="AV649" s="19"/>
      <c r="AW649"/>
      <c r="AX649"/>
      <c r="AY649"/>
      <c r="AZ649"/>
      <c r="BA649"/>
      <c r="BB649"/>
      <c r="BC649"/>
      <c r="BD649"/>
      <c r="BE649"/>
      <c r="BF649"/>
      <c r="BG649"/>
      <c r="BH649"/>
      <c r="BI649"/>
      <c r="BJ649"/>
      <c r="BK649"/>
      <c r="BL649"/>
      <c r="BM649"/>
      <c r="BN649"/>
      <c r="BO649"/>
      <c r="BP649"/>
      <c r="BQ649"/>
      <c r="BR649"/>
      <c r="BS649"/>
      <c r="BT649"/>
      <c r="BU649"/>
      <c r="BV649"/>
    </row>
    <row r="650" spans="2:74" ht="14.25" x14ac:dyDescent="0.2">
      <c r="B650" s="9" t="s">
        <v>3181</v>
      </c>
      <c r="C650" s="19"/>
      <c r="D650" s="19">
        <v>19.055991584874118</v>
      </c>
      <c r="E650" s="19"/>
      <c r="F650" s="19"/>
      <c r="G650" s="19"/>
      <c r="H650" s="19"/>
      <c r="P650" s="9" t="s">
        <v>2637</v>
      </c>
      <c r="Q650" s="19">
        <v>53</v>
      </c>
      <c r="R650" s="19"/>
      <c r="S650" s="19"/>
      <c r="T650" s="19"/>
      <c r="U650" s="19"/>
      <c r="V650" s="19"/>
      <c r="W650" s="19"/>
      <c r="X650" s="19"/>
      <c r="Y650" s="19"/>
      <c r="Z650"/>
      <c r="AA650"/>
      <c r="AB650"/>
      <c r="AC650"/>
      <c r="AD650"/>
      <c r="AE650"/>
      <c r="AF650"/>
      <c r="AG650"/>
      <c r="AH650"/>
      <c r="AI650"/>
      <c r="AJ650" s="9" t="s">
        <v>2637</v>
      </c>
      <c r="AK650" s="19"/>
      <c r="AL650" s="19">
        <v>53</v>
      </c>
      <c r="AM650" s="19"/>
      <c r="AN650" s="19"/>
      <c r="AO650" s="19"/>
      <c r="AP650" s="19"/>
      <c r="AQ650" s="19"/>
      <c r="AR650" s="19"/>
      <c r="AS650" s="19"/>
      <c r="AT650" s="19"/>
      <c r="AU650" s="19"/>
      <c r="AV650" s="19"/>
      <c r="AW650"/>
      <c r="AX650"/>
      <c r="AY650"/>
      <c r="AZ650"/>
      <c r="BA650"/>
      <c r="BB650"/>
      <c r="BC650"/>
      <c r="BD650"/>
      <c r="BE650"/>
      <c r="BF650"/>
      <c r="BG650"/>
      <c r="BH650"/>
      <c r="BI650"/>
      <c r="BJ650"/>
      <c r="BK650"/>
      <c r="BL650"/>
      <c r="BM650"/>
      <c r="BN650"/>
      <c r="BO650"/>
      <c r="BP650"/>
      <c r="BQ650"/>
      <c r="BR650"/>
      <c r="BS650"/>
      <c r="BT650"/>
      <c r="BU650"/>
      <c r="BV650"/>
    </row>
    <row r="651" spans="2:74" ht="14.25" x14ac:dyDescent="0.2">
      <c r="B651" s="9" t="s">
        <v>3182</v>
      </c>
      <c r="C651" s="19"/>
      <c r="D651" s="19"/>
      <c r="E651" s="19"/>
      <c r="F651" s="19"/>
      <c r="G651" s="19">
        <v>8.5478000099724323</v>
      </c>
      <c r="H651" s="19"/>
      <c r="P651" s="9" t="s">
        <v>2638</v>
      </c>
      <c r="Q651" s="19"/>
      <c r="R651" s="19"/>
      <c r="S651" s="19"/>
      <c r="T651" s="19"/>
      <c r="U651" s="19"/>
      <c r="V651" s="19"/>
      <c r="W651" s="19"/>
      <c r="X651" s="19"/>
      <c r="Y651" s="19">
        <v>5.3423750062327704</v>
      </c>
      <c r="Z651"/>
      <c r="AA651"/>
      <c r="AB651"/>
      <c r="AC651"/>
      <c r="AD651"/>
      <c r="AE651"/>
      <c r="AF651"/>
      <c r="AG651"/>
      <c r="AH651"/>
      <c r="AI651"/>
      <c r="AJ651" s="9" t="s">
        <v>2638</v>
      </c>
      <c r="AK651" s="19"/>
      <c r="AL651" s="19"/>
      <c r="AM651" s="19"/>
      <c r="AN651" s="19"/>
      <c r="AO651" s="19"/>
      <c r="AP651" s="19"/>
      <c r="AQ651" s="19"/>
      <c r="AR651" s="19"/>
      <c r="AS651" s="19"/>
      <c r="AT651" s="19"/>
      <c r="AU651" s="19"/>
      <c r="AV651" s="19">
        <v>5.3423750062327704</v>
      </c>
      <c r="AW651"/>
      <c r="AX651"/>
      <c r="AY651"/>
      <c r="AZ651"/>
      <c r="BA651"/>
      <c r="BB651"/>
      <c r="BC651"/>
      <c r="BD651"/>
      <c r="BE651"/>
      <c r="BF651"/>
      <c r="BG651"/>
      <c r="BH651"/>
      <c r="BI651"/>
      <c r="BJ651"/>
      <c r="BK651"/>
      <c r="BL651"/>
      <c r="BM651"/>
      <c r="BN651"/>
      <c r="BO651"/>
      <c r="BP651"/>
      <c r="BQ651"/>
      <c r="BR651"/>
      <c r="BS651"/>
      <c r="BT651"/>
      <c r="BU651"/>
      <c r="BV651"/>
    </row>
    <row r="652" spans="2:74" ht="14.25" x14ac:dyDescent="0.2">
      <c r="B652" s="9" t="s">
        <v>3183</v>
      </c>
      <c r="C652" s="19"/>
      <c r="D652" s="19"/>
      <c r="E652" s="19"/>
      <c r="F652" s="19"/>
      <c r="G652" s="19">
        <v>19.588708356186824</v>
      </c>
      <c r="H652" s="19"/>
      <c r="P652" s="9" t="s">
        <v>2639</v>
      </c>
      <c r="Q652" s="19"/>
      <c r="R652" s="19">
        <v>7.1231666749770275</v>
      </c>
      <c r="S652" s="19"/>
      <c r="T652" s="19"/>
      <c r="U652" s="19"/>
      <c r="V652" s="19"/>
      <c r="W652" s="19"/>
      <c r="X652" s="19"/>
      <c r="Y652" s="19"/>
      <c r="Z652"/>
      <c r="AA652"/>
      <c r="AB652"/>
      <c r="AC652"/>
      <c r="AD652"/>
      <c r="AE652"/>
      <c r="AF652"/>
      <c r="AG652"/>
      <c r="AH652"/>
      <c r="AI652"/>
      <c r="AJ652" s="9" t="s">
        <v>2639</v>
      </c>
      <c r="AK652" s="19"/>
      <c r="AL652" s="19"/>
      <c r="AM652" s="19"/>
      <c r="AN652" s="19"/>
      <c r="AO652" s="19"/>
      <c r="AP652" s="19"/>
      <c r="AQ652" s="19"/>
      <c r="AR652" s="19"/>
      <c r="AS652" s="19"/>
      <c r="AT652" s="19"/>
      <c r="AU652" s="19"/>
      <c r="AV652" s="19">
        <v>7.1231666749770275</v>
      </c>
      <c r="AW652"/>
      <c r="AX652"/>
      <c r="AY652"/>
      <c r="AZ652"/>
      <c r="BA652"/>
      <c r="BB652"/>
      <c r="BC652"/>
      <c r="BD652"/>
      <c r="BE652"/>
      <c r="BF652"/>
      <c r="BG652"/>
      <c r="BH652"/>
      <c r="BI652"/>
      <c r="BJ652"/>
      <c r="BK652"/>
      <c r="BL652"/>
      <c r="BM652"/>
      <c r="BN652"/>
      <c r="BO652"/>
      <c r="BP652"/>
      <c r="BQ652"/>
      <c r="BR652"/>
      <c r="BS652"/>
      <c r="BT652"/>
      <c r="BU652"/>
      <c r="BV652"/>
    </row>
    <row r="653" spans="2:74" ht="14.25" x14ac:dyDescent="0.2">
      <c r="B653" s="9" t="s">
        <v>3184</v>
      </c>
      <c r="C653" s="19"/>
      <c r="D653" s="19">
        <v>61</v>
      </c>
      <c r="E653" s="19"/>
      <c r="F653" s="19"/>
      <c r="G653" s="19"/>
      <c r="H653" s="19"/>
      <c r="P653" s="9" t="s">
        <v>2640</v>
      </c>
      <c r="Q653" s="19"/>
      <c r="R653" s="19">
        <v>10.684750012465541</v>
      </c>
      <c r="S653" s="19"/>
      <c r="T653" s="19"/>
      <c r="U653" s="19"/>
      <c r="V653" s="19"/>
      <c r="W653" s="19"/>
      <c r="X653" s="19"/>
      <c r="Y653" s="19"/>
      <c r="Z653"/>
      <c r="AA653"/>
      <c r="AB653"/>
      <c r="AC653"/>
      <c r="AD653"/>
      <c r="AE653"/>
      <c r="AF653"/>
      <c r="AG653"/>
      <c r="AH653"/>
      <c r="AI653"/>
      <c r="AJ653" s="9" t="s">
        <v>2640</v>
      </c>
      <c r="AK653" s="19"/>
      <c r="AL653" s="19"/>
      <c r="AM653" s="19"/>
      <c r="AN653" s="19"/>
      <c r="AO653" s="19"/>
      <c r="AP653" s="19"/>
      <c r="AQ653" s="19"/>
      <c r="AR653" s="19"/>
      <c r="AS653" s="19"/>
      <c r="AT653" s="19"/>
      <c r="AU653" s="19"/>
      <c r="AV653" s="19">
        <v>10.684750012465541</v>
      </c>
      <c r="AW653"/>
      <c r="AX653"/>
      <c r="AY653"/>
      <c r="AZ653"/>
      <c r="BA653"/>
      <c r="BB653"/>
      <c r="BC653"/>
      <c r="BD653"/>
      <c r="BE653"/>
      <c r="BF653"/>
      <c r="BG653"/>
      <c r="BH653"/>
      <c r="BI653"/>
      <c r="BJ653"/>
      <c r="BK653"/>
      <c r="BL653"/>
      <c r="BM653"/>
      <c r="BN653"/>
      <c r="BO653"/>
      <c r="BP653"/>
      <c r="BQ653"/>
      <c r="BR653"/>
      <c r="BS653"/>
      <c r="BT653"/>
      <c r="BU653"/>
      <c r="BV653"/>
    </row>
    <row r="654" spans="2:74" ht="14.25" x14ac:dyDescent="0.2">
      <c r="B654" s="9" t="s">
        <v>3185</v>
      </c>
      <c r="C654" s="19"/>
      <c r="D654" s="19"/>
      <c r="E654" s="19"/>
      <c r="F654" s="19">
        <v>53.590061250287661</v>
      </c>
      <c r="G654" s="19"/>
      <c r="H654" s="19"/>
      <c r="P654" s="9" t="s">
        <v>2641</v>
      </c>
      <c r="Q654" s="19"/>
      <c r="R654" s="19"/>
      <c r="S654" s="19"/>
      <c r="T654" s="19"/>
      <c r="U654" s="19"/>
      <c r="V654" s="19"/>
      <c r="W654" s="19"/>
      <c r="X654" s="19"/>
      <c r="Y654" s="19">
        <v>4</v>
      </c>
      <c r="Z654"/>
      <c r="AA654"/>
      <c r="AB654"/>
      <c r="AC654"/>
      <c r="AD654"/>
      <c r="AE654"/>
      <c r="AF654"/>
      <c r="AG654"/>
      <c r="AH654"/>
      <c r="AI654"/>
      <c r="AJ654" s="9" t="s">
        <v>2641</v>
      </c>
      <c r="AK654" s="19"/>
      <c r="AL654" s="19"/>
      <c r="AM654" s="19"/>
      <c r="AN654" s="19"/>
      <c r="AO654" s="19"/>
      <c r="AP654" s="19"/>
      <c r="AQ654" s="19"/>
      <c r="AR654" s="19"/>
      <c r="AS654" s="19"/>
      <c r="AT654" s="19"/>
      <c r="AU654" s="19"/>
      <c r="AV654" s="19">
        <v>4</v>
      </c>
      <c r="AW654"/>
      <c r="AX654"/>
      <c r="AY654"/>
      <c r="AZ654"/>
      <c r="BA654"/>
      <c r="BB654"/>
      <c r="BC654"/>
      <c r="BD654"/>
      <c r="BE654"/>
      <c r="BF654"/>
      <c r="BG654"/>
      <c r="BH654"/>
      <c r="BI654"/>
      <c r="BJ654"/>
      <c r="BK654"/>
      <c r="BL654"/>
      <c r="BM654"/>
      <c r="BN654"/>
      <c r="BO654"/>
      <c r="BP654"/>
      <c r="BQ654"/>
      <c r="BR654"/>
      <c r="BS654"/>
      <c r="BT654"/>
      <c r="BU654"/>
      <c r="BV654"/>
    </row>
    <row r="655" spans="2:74" ht="14.25" x14ac:dyDescent="0.2">
      <c r="B655" s="9" t="s">
        <v>3186</v>
      </c>
      <c r="C655" s="19"/>
      <c r="D655" s="19"/>
      <c r="E655" s="19"/>
      <c r="F655" s="19">
        <v>53.590061250287661</v>
      </c>
      <c r="G655" s="19"/>
      <c r="H655" s="19"/>
      <c r="P655" s="9" t="s">
        <v>2642</v>
      </c>
      <c r="Q655" s="19"/>
      <c r="R655" s="19">
        <v>8</v>
      </c>
      <c r="S655" s="19"/>
      <c r="T655" s="19"/>
      <c r="U655" s="19"/>
      <c r="V655" s="19"/>
      <c r="W655" s="19"/>
      <c r="X655" s="19"/>
      <c r="Y655" s="19"/>
      <c r="Z655"/>
      <c r="AA655"/>
      <c r="AB655"/>
      <c r="AC655"/>
      <c r="AD655"/>
      <c r="AE655"/>
      <c r="AF655"/>
      <c r="AG655"/>
      <c r="AH655"/>
      <c r="AI655"/>
      <c r="AJ655" s="9" t="s">
        <v>2642</v>
      </c>
      <c r="AK655" s="19"/>
      <c r="AL655" s="19"/>
      <c r="AM655" s="19"/>
      <c r="AN655" s="19"/>
      <c r="AO655" s="19"/>
      <c r="AP655" s="19"/>
      <c r="AQ655" s="19"/>
      <c r="AR655" s="19"/>
      <c r="AS655" s="19"/>
      <c r="AT655" s="19"/>
      <c r="AU655" s="19">
        <v>8</v>
      </c>
      <c r="AV655" s="19"/>
      <c r="AW655"/>
      <c r="AX655"/>
      <c r="AY655"/>
      <c r="AZ655"/>
      <c r="BA655"/>
      <c r="BB655"/>
      <c r="BC655"/>
      <c r="BD655"/>
      <c r="BE655"/>
      <c r="BF655"/>
      <c r="BG655"/>
      <c r="BH655"/>
      <c r="BI655"/>
      <c r="BJ655"/>
      <c r="BK655"/>
      <c r="BL655"/>
      <c r="BM655"/>
      <c r="BN655"/>
      <c r="BO655"/>
      <c r="BP655"/>
      <c r="BQ655"/>
      <c r="BR655"/>
      <c r="BS655"/>
      <c r="BT655"/>
      <c r="BU655"/>
      <c r="BV655"/>
    </row>
    <row r="656" spans="2:74" ht="14.25" x14ac:dyDescent="0.2">
      <c r="B656" s="9" t="s">
        <v>3187</v>
      </c>
      <c r="C656" s="19">
        <v>4.4519791718606418</v>
      </c>
      <c r="D656" s="19"/>
      <c r="E656" s="19"/>
      <c r="F656" s="19"/>
      <c r="G656" s="19"/>
      <c r="H656" s="19"/>
      <c r="P656" s="9" t="s">
        <v>2643</v>
      </c>
      <c r="Q656" s="19"/>
      <c r="R656" s="19">
        <v>2.6711875031163852</v>
      </c>
      <c r="S656" s="19"/>
      <c r="T656" s="19"/>
      <c r="U656" s="19"/>
      <c r="V656" s="19"/>
      <c r="W656" s="19"/>
      <c r="X656" s="19"/>
      <c r="Y656" s="19"/>
      <c r="Z656"/>
      <c r="AA656"/>
      <c r="AB656"/>
      <c r="AC656"/>
      <c r="AD656"/>
      <c r="AE656"/>
      <c r="AF656"/>
      <c r="AG656"/>
      <c r="AH656"/>
      <c r="AI656"/>
      <c r="AJ656" s="9" t="s">
        <v>2643</v>
      </c>
      <c r="AK656" s="19"/>
      <c r="AL656" s="19"/>
      <c r="AM656" s="19"/>
      <c r="AN656" s="19"/>
      <c r="AO656" s="19"/>
      <c r="AP656" s="19"/>
      <c r="AQ656" s="19"/>
      <c r="AR656" s="19"/>
      <c r="AS656" s="19"/>
      <c r="AT656" s="19"/>
      <c r="AU656" s="19"/>
      <c r="AV656" s="19">
        <v>2.6711875031163852</v>
      </c>
      <c r="AW656"/>
      <c r="AX656"/>
      <c r="AY656"/>
      <c r="AZ656"/>
      <c r="BA656"/>
      <c r="BB656"/>
      <c r="BC656"/>
      <c r="BD656"/>
      <c r="BE656"/>
      <c r="BF656"/>
      <c r="BG656"/>
      <c r="BH656"/>
      <c r="BI656"/>
      <c r="BJ656"/>
      <c r="BK656"/>
      <c r="BL656"/>
      <c r="BM656"/>
      <c r="BN656"/>
      <c r="BO656"/>
      <c r="BP656"/>
      <c r="BQ656"/>
      <c r="BR656"/>
      <c r="BS656"/>
      <c r="BT656"/>
      <c r="BU656"/>
      <c r="BV656"/>
    </row>
    <row r="657" spans="2:74" ht="14.25" x14ac:dyDescent="0.2">
      <c r="B657" s="9" t="s">
        <v>3188</v>
      </c>
      <c r="C657" s="19"/>
      <c r="D657" s="19"/>
      <c r="E657" s="19"/>
      <c r="F657" s="19"/>
      <c r="G657" s="19">
        <v>25.407988779832156</v>
      </c>
      <c r="H657" s="19"/>
      <c r="P657" s="9" t="s">
        <v>2644</v>
      </c>
      <c r="Q657" s="19"/>
      <c r="R657" s="19"/>
      <c r="S657" s="19"/>
      <c r="T657" s="19"/>
      <c r="U657" s="19"/>
      <c r="V657" s="19"/>
      <c r="W657" s="19">
        <v>14.246333349954055</v>
      </c>
      <c r="X657" s="19"/>
      <c r="Y657" s="19"/>
      <c r="Z657"/>
      <c r="AA657"/>
      <c r="AB657"/>
      <c r="AC657"/>
      <c r="AD657"/>
      <c r="AE657"/>
      <c r="AF657"/>
      <c r="AG657"/>
      <c r="AH657"/>
      <c r="AI657"/>
      <c r="AJ657" s="9" t="s">
        <v>2644</v>
      </c>
      <c r="AK657" s="19"/>
      <c r="AL657" s="19"/>
      <c r="AM657" s="19"/>
      <c r="AN657" s="19"/>
      <c r="AO657" s="19"/>
      <c r="AP657" s="19"/>
      <c r="AQ657" s="19"/>
      <c r="AR657" s="19"/>
      <c r="AS657" s="19"/>
      <c r="AT657" s="19"/>
      <c r="AU657" s="19"/>
      <c r="AV657" s="19">
        <v>14.246333349954055</v>
      </c>
      <c r="AW657"/>
      <c r="AX657"/>
      <c r="AY657"/>
      <c r="AZ657"/>
      <c r="BA657"/>
      <c r="BB657"/>
      <c r="BC657"/>
      <c r="BD657"/>
      <c r="BE657"/>
      <c r="BF657"/>
      <c r="BG657"/>
      <c r="BH657"/>
      <c r="BI657"/>
      <c r="BJ657"/>
      <c r="BK657"/>
      <c r="BL657"/>
      <c r="BM657"/>
      <c r="BN657"/>
      <c r="BO657"/>
      <c r="BP657"/>
      <c r="BQ657"/>
      <c r="BR657"/>
      <c r="BS657"/>
      <c r="BT657"/>
      <c r="BU657"/>
      <c r="BV657"/>
    </row>
    <row r="658" spans="2:74" ht="14.25" x14ac:dyDescent="0.2">
      <c r="B658" s="9" t="s">
        <v>3189</v>
      </c>
      <c r="C658" s="19"/>
      <c r="D658" s="19"/>
      <c r="E658" s="19"/>
      <c r="F658" s="19"/>
      <c r="G658" s="19">
        <v>23</v>
      </c>
      <c r="H658" s="19"/>
      <c r="P658" s="9" t="s">
        <v>2645</v>
      </c>
      <c r="Q658" s="19"/>
      <c r="R658" s="19"/>
      <c r="S658" s="19"/>
      <c r="T658" s="19"/>
      <c r="U658" s="19"/>
      <c r="V658" s="19"/>
      <c r="W658" s="19"/>
      <c r="X658" s="19"/>
      <c r="Y658" s="19">
        <v>8.5478000099724323</v>
      </c>
      <c r="Z658"/>
      <c r="AA658"/>
      <c r="AB658"/>
      <c r="AC658"/>
      <c r="AD658"/>
      <c r="AE658"/>
      <c r="AF658"/>
      <c r="AG658"/>
      <c r="AH658"/>
      <c r="AI658"/>
      <c r="AJ658" s="9" t="s">
        <v>2645</v>
      </c>
      <c r="AK658" s="19"/>
      <c r="AL658" s="19"/>
      <c r="AM658" s="19"/>
      <c r="AN658" s="19"/>
      <c r="AO658" s="19"/>
      <c r="AP658" s="19"/>
      <c r="AQ658" s="19"/>
      <c r="AR658" s="19"/>
      <c r="AS658" s="19"/>
      <c r="AT658" s="19"/>
      <c r="AU658" s="19"/>
      <c r="AV658" s="19">
        <v>8.5478000099724323</v>
      </c>
      <c r="AW658"/>
      <c r="AX658"/>
      <c r="AY658"/>
      <c r="AZ658"/>
      <c r="BA658"/>
      <c r="BB658"/>
      <c r="BC658"/>
      <c r="BD658"/>
      <c r="BE658"/>
      <c r="BF658"/>
      <c r="BG658"/>
      <c r="BH658"/>
      <c r="BI658"/>
      <c r="BJ658"/>
      <c r="BK658"/>
      <c r="BL658"/>
      <c r="BM658"/>
      <c r="BN658"/>
      <c r="BO658"/>
      <c r="BP658"/>
      <c r="BQ658"/>
      <c r="BR658"/>
      <c r="BS658"/>
      <c r="BT658"/>
      <c r="BU658"/>
      <c r="BV658"/>
    </row>
    <row r="659" spans="2:74" ht="14.25" x14ac:dyDescent="0.2">
      <c r="B659" s="9" t="s">
        <v>3190</v>
      </c>
      <c r="C659" s="19"/>
      <c r="D659" s="19"/>
      <c r="E659" s="19"/>
      <c r="F659" s="19"/>
      <c r="G659" s="19">
        <v>16.02712501869831</v>
      </c>
      <c r="H659" s="19"/>
      <c r="P659" s="9" t="s">
        <v>2646</v>
      </c>
      <c r="Q659" s="19"/>
      <c r="R659" s="19">
        <v>7.6930200089751901</v>
      </c>
      <c r="S659" s="19"/>
      <c r="T659" s="19"/>
      <c r="U659" s="19"/>
      <c r="V659" s="19"/>
      <c r="W659" s="19"/>
      <c r="X659" s="19"/>
      <c r="Y659" s="19"/>
      <c r="Z659"/>
      <c r="AA659"/>
      <c r="AB659"/>
      <c r="AC659"/>
      <c r="AD659"/>
      <c r="AE659"/>
      <c r="AF659"/>
      <c r="AG659"/>
      <c r="AH659"/>
      <c r="AI659"/>
      <c r="AJ659" s="9" t="s">
        <v>2646</v>
      </c>
      <c r="AK659" s="19"/>
      <c r="AL659" s="19"/>
      <c r="AM659" s="19"/>
      <c r="AN659" s="19"/>
      <c r="AO659" s="19"/>
      <c r="AP659" s="19"/>
      <c r="AQ659" s="19"/>
      <c r="AR659" s="19"/>
      <c r="AS659" s="19"/>
      <c r="AT659" s="19"/>
      <c r="AU659" s="19"/>
      <c r="AV659" s="19">
        <v>7.6930200089751901</v>
      </c>
      <c r="AW659"/>
      <c r="AX659"/>
      <c r="AY659"/>
      <c r="AZ659"/>
      <c r="BA659"/>
      <c r="BB659"/>
      <c r="BC659"/>
      <c r="BD659"/>
      <c r="BE659"/>
      <c r="BF659"/>
      <c r="BG659"/>
      <c r="BH659"/>
      <c r="BI659"/>
      <c r="BJ659"/>
      <c r="BK659"/>
      <c r="BL659"/>
      <c r="BM659"/>
      <c r="BN659"/>
      <c r="BO659"/>
      <c r="BP659"/>
      <c r="BQ659"/>
      <c r="BR659"/>
      <c r="BS659"/>
      <c r="BT659"/>
      <c r="BU659"/>
      <c r="BV659"/>
    </row>
    <row r="660" spans="2:74" ht="14.25" x14ac:dyDescent="0.2">
      <c r="B660" s="9" t="s">
        <v>3191</v>
      </c>
      <c r="C660" s="19"/>
      <c r="D660" s="19"/>
      <c r="E660" s="19">
        <v>60</v>
      </c>
      <c r="F660" s="19"/>
      <c r="G660" s="19"/>
      <c r="H660" s="19"/>
      <c r="P660" s="9" t="s">
        <v>2647</v>
      </c>
      <c r="Q660" s="19"/>
      <c r="R660" s="19">
        <v>4</v>
      </c>
      <c r="S660" s="19"/>
      <c r="T660" s="19"/>
      <c r="U660" s="19"/>
      <c r="V660" s="19"/>
      <c r="W660" s="19"/>
      <c r="X660" s="19"/>
      <c r="Y660" s="19"/>
      <c r="Z660"/>
      <c r="AA660"/>
      <c r="AB660"/>
      <c r="AC660"/>
      <c r="AD660"/>
      <c r="AE660"/>
      <c r="AF660"/>
      <c r="AG660"/>
      <c r="AH660"/>
      <c r="AI660"/>
      <c r="AJ660" s="9" t="s">
        <v>2647</v>
      </c>
      <c r="AK660" s="19"/>
      <c r="AL660" s="19"/>
      <c r="AM660" s="19"/>
      <c r="AN660" s="19"/>
      <c r="AO660" s="19"/>
      <c r="AP660" s="19"/>
      <c r="AQ660" s="19"/>
      <c r="AR660" s="19"/>
      <c r="AS660" s="19"/>
      <c r="AT660" s="19"/>
      <c r="AU660" s="19"/>
      <c r="AV660" s="19">
        <v>4</v>
      </c>
      <c r="AW660"/>
      <c r="AX660"/>
      <c r="AY660"/>
      <c r="AZ660"/>
      <c r="BA660"/>
      <c r="BB660"/>
      <c r="BC660"/>
      <c r="BD660"/>
      <c r="BE660"/>
      <c r="BF660"/>
      <c r="BG660"/>
      <c r="BH660"/>
      <c r="BI660"/>
      <c r="BJ660"/>
      <c r="BK660"/>
      <c r="BL660"/>
      <c r="BM660"/>
      <c r="BN660"/>
      <c r="BO660"/>
      <c r="BP660"/>
      <c r="BQ660"/>
      <c r="BR660"/>
      <c r="BS660"/>
      <c r="BT660"/>
      <c r="BU660"/>
      <c r="BV660"/>
    </row>
    <row r="661" spans="2:74" ht="14.25" x14ac:dyDescent="0.2">
      <c r="B661" s="9" t="s">
        <v>3192</v>
      </c>
      <c r="C661" s="19"/>
      <c r="D661" s="19"/>
      <c r="E661" s="19">
        <v>4.8</v>
      </c>
      <c r="F661" s="19"/>
      <c r="G661" s="19"/>
      <c r="H661" s="19"/>
      <c r="P661" s="9" t="s">
        <v>2648</v>
      </c>
      <c r="Q661" s="19"/>
      <c r="R661" s="19">
        <v>5.4</v>
      </c>
      <c r="S661" s="19"/>
      <c r="T661" s="19"/>
      <c r="U661" s="19"/>
      <c r="V661" s="19"/>
      <c r="W661" s="19"/>
      <c r="X661" s="19"/>
      <c r="Y661" s="19"/>
      <c r="Z661"/>
      <c r="AA661"/>
      <c r="AB661"/>
      <c r="AC661"/>
      <c r="AD661"/>
      <c r="AE661"/>
      <c r="AF661"/>
      <c r="AG661"/>
      <c r="AH661"/>
      <c r="AI661"/>
      <c r="AJ661" s="9" t="s">
        <v>2648</v>
      </c>
      <c r="AK661" s="19"/>
      <c r="AL661" s="19"/>
      <c r="AM661" s="19"/>
      <c r="AN661" s="19"/>
      <c r="AO661" s="19"/>
      <c r="AP661" s="19"/>
      <c r="AQ661" s="19"/>
      <c r="AR661" s="19"/>
      <c r="AS661" s="19"/>
      <c r="AT661" s="19"/>
      <c r="AU661" s="19"/>
      <c r="AV661" s="19">
        <v>5.4</v>
      </c>
      <c r="AW661"/>
      <c r="AX661"/>
      <c r="AY661"/>
      <c r="AZ661"/>
      <c r="BA661"/>
      <c r="BB661"/>
      <c r="BC661"/>
      <c r="BD661"/>
      <c r="BE661"/>
      <c r="BF661"/>
      <c r="BG661"/>
      <c r="BH661"/>
      <c r="BI661"/>
      <c r="BJ661"/>
      <c r="BK661"/>
      <c r="BL661"/>
      <c r="BM661"/>
      <c r="BN661"/>
      <c r="BO661"/>
      <c r="BP661"/>
      <c r="BQ661"/>
      <c r="BR661"/>
      <c r="BS661"/>
      <c r="BT661"/>
      <c r="BU661"/>
      <c r="BV661"/>
    </row>
    <row r="662" spans="2:74" ht="14.25" x14ac:dyDescent="0.2">
      <c r="B662" s="9" t="s">
        <v>3193</v>
      </c>
      <c r="C662" s="19"/>
      <c r="D662" s="19"/>
      <c r="E662" s="19"/>
      <c r="F662" s="19"/>
      <c r="G662" s="19"/>
      <c r="H662" s="19">
        <v>106.815148267971</v>
      </c>
      <c r="P662" s="9" t="s">
        <v>2649</v>
      </c>
      <c r="Q662" s="19"/>
      <c r="R662" s="19">
        <v>186.98312521814697</v>
      </c>
      <c r="S662" s="19"/>
      <c r="T662" s="19"/>
      <c r="U662" s="19"/>
      <c r="V662" s="19"/>
      <c r="W662" s="19"/>
      <c r="X662" s="19"/>
      <c r="Y662" s="19"/>
      <c r="Z662"/>
      <c r="AA662"/>
      <c r="AB662"/>
      <c r="AC662"/>
      <c r="AD662"/>
      <c r="AE662"/>
      <c r="AF662"/>
      <c r="AG662"/>
      <c r="AH662"/>
      <c r="AI662"/>
      <c r="AJ662" s="9" t="s">
        <v>2649</v>
      </c>
      <c r="AK662" s="19"/>
      <c r="AL662" s="19"/>
      <c r="AM662" s="19"/>
      <c r="AN662" s="19"/>
      <c r="AO662" s="19"/>
      <c r="AP662" s="19"/>
      <c r="AQ662" s="19"/>
      <c r="AR662" s="19"/>
      <c r="AS662" s="19"/>
      <c r="AT662" s="19"/>
      <c r="AU662" s="19"/>
      <c r="AV662" s="19">
        <v>186.98312521814697</v>
      </c>
      <c r="AW662"/>
      <c r="AX662"/>
      <c r="AY662"/>
      <c r="AZ662"/>
      <c r="BA662"/>
      <c r="BB662"/>
      <c r="BC662"/>
      <c r="BD662"/>
      <c r="BE662"/>
      <c r="BF662"/>
      <c r="BG662"/>
      <c r="BH662"/>
      <c r="BI662"/>
      <c r="BJ662"/>
      <c r="BK662"/>
      <c r="BL662"/>
      <c r="BM662"/>
      <c r="BN662"/>
      <c r="BO662"/>
      <c r="BP662"/>
      <c r="BQ662"/>
      <c r="BR662"/>
      <c r="BS662"/>
      <c r="BT662"/>
      <c r="BU662"/>
      <c r="BV662"/>
    </row>
    <row r="663" spans="2:74" ht="14.25" x14ac:dyDescent="0.2">
      <c r="B663" s="9" t="s">
        <v>3194</v>
      </c>
      <c r="C663" s="19"/>
      <c r="D663" s="19">
        <v>8.9039583437212837</v>
      </c>
      <c r="E663" s="19"/>
      <c r="F663" s="19"/>
      <c r="G663" s="19"/>
      <c r="H663" s="19"/>
      <c r="P663" s="9" t="s">
        <v>2650</v>
      </c>
      <c r="Q663" s="19">
        <v>21.5</v>
      </c>
      <c r="R663" s="19"/>
      <c r="S663" s="19"/>
      <c r="T663" s="19"/>
      <c r="U663" s="19"/>
      <c r="V663" s="19"/>
      <c r="W663" s="19"/>
      <c r="X663" s="19"/>
      <c r="Y663" s="19"/>
      <c r="Z663"/>
      <c r="AA663"/>
      <c r="AB663"/>
      <c r="AC663"/>
      <c r="AD663"/>
      <c r="AE663"/>
      <c r="AF663"/>
      <c r="AG663"/>
      <c r="AH663"/>
      <c r="AI663"/>
      <c r="AJ663" s="9" t="s">
        <v>2650</v>
      </c>
      <c r="AK663" s="19"/>
      <c r="AL663" s="19"/>
      <c r="AM663" s="19"/>
      <c r="AN663" s="19"/>
      <c r="AO663" s="19"/>
      <c r="AP663" s="19"/>
      <c r="AQ663" s="19"/>
      <c r="AR663" s="19"/>
      <c r="AS663" s="19"/>
      <c r="AT663" s="19"/>
      <c r="AU663" s="19"/>
      <c r="AV663" s="19">
        <v>21.5</v>
      </c>
      <c r="AW663"/>
      <c r="AX663"/>
      <c r="AY663"/>
      <c r="AZ663"/>
      <c r="BA663"/>
      <c r="BB663"/>
      <c r="BC663"/>
      <c r="BD663"/>
      <c r="BE663"/>
      <c r="BF663"/>
      <c r="BG663"/>
      <c r="BH663"/>
      <c r="BI663"/>
      <c r="BJ663"/>
      <c r="BK663"/>
      <c r="BL663"/>
      <c r="BM663"/>
      <c r="BN663"/>
      <c r="BO663"/>
      <c r="BP663"/>
      <c r="BQ663"/>
      <c r="BR663"/>
      <c r="BS663"/>
      <c r="BT663"/>
      <c r="BU663"/>
      <c r="BV663"/>
    </row>
    <row r="664" spans="2:74" ht="14.25" x14ac:dyDescent="0.2">
      <c r="B664" s="9" t="s">
        <v>3195</v>
      </c>
      <c r="C664" s="19"/>
      <c r="D664" s="19"/>
      <c r="E664" s="19"/>
      <c r="F664" s="19"/>
      <c r="G664" s="19">
        <v>60</v>
      </c>
      <c r="H664" s="19"/>
      <c r="P664" s="9" t="s">
        <v>2651</v>
      </c>
      <c r="Q664" s="19"/>
      <c r="R664" s="19"/>
      <c r="S664" s="19"/>
      <c r="T664" s="19"/>
      <c r="U664" s="19"/>
      <c r="V664" s="19"/>
      <c r="W664" s="19"/>
      <c r="X664" s="19"/>
      <c r="Y664" s="19">
        <v>15</v>
      </c>
      <c r="Z664"/>
      <c r="AA664"/>
      <c r="AB664"/>
      <c r="AC664"/>
      <c r="AD664"/>
      <c r="AE664"/>
      <c r="AF664"/>
      <c r="AG664"/>
      <c r="AH664"/>
      <c r="AI664"/>
      <c r="AJ664" s="9" t="s">
        <v>2651</v>
      </c>
      <c r="AK664" s="19"/>
      <c r="AL664" s="19"/>
      <c r="AM664" s="19"/>
      <c r="AN664" s="19"/>
      <c r="AO664" s="19"/>
      <c r="AP664" s="19"/>
      <c r="AQ664" s="19"/>
      <c r="AR664" s="19"/>
      <c r="AS664" s="19"/>
      <c r="AT664" s="19"/>
      <c r="AU664" s="19"/>
      <c r="AV664" s="19">
        <v>15</v>
      </c>
      <c r="AW664"/>
      <c r="AX664"/>
      <c r="AY664"/>
      <c r="AZ664"/>
      <c r="BA664"/>
      <c r="BB664"/>
      <c r="BC664"/>
      <c r="BD664"/>
      <c r="BE664"/>
      <c r="BF664"/>
      <c r="BG664"/>
      <c r="BH664"/>
      <c r="BI664"/>
      <c r="BJ664"/>
      <c r="BK664"/>
      <c r="BL664"/>
      <c r="BM664"/>
      <c r="BN664"/>
      <c r="BO664"/>
      <c r="BP664"/>
      <c r="BQ664"/>
      <c r="BR664"/>
      <c r="BS664"/>
      <c r="BT664"/>
      <c r="BU664"/>
      <c r="BV664"/>
    </row>
    <row r="665" spans="2:74" ht="14.25" x14ac:dyDescent="0.2">
      <c r="B665" s="9" t="s">
        <v>3196</v>
      </c>
      <c r="C665" s="19"/>
      <c r="D665" s="19"/>
      <c r="E665" s="19">
        <v>46.300583387350677</v>
      </c>
      <c r="F665" s="19"/>
      <c r="G665" s="19"/>
      <c r="H665" s="19"/>
      <c r="P665" s="9" t="s">
        <v>2652</v>
      </c>
      <c r="Q665" s="19"/>
      <c r="R665" s="19"/>
      <c r="S665" s="19"/>
      <c r="T665" s="19">
        <v>2.1228177433598261</v>
      </c>
      <c r="U665" s="19"/>
      <c r="V665" s="19"/>
      <c r="W665" s="19"/>
      <c r="X665" s="19"/>
      <c r="Y665" s="19"/>
      <c r="Z665"/>
      <c r="AA665"/>
      <c r="AB665"/>
      <c r="AC665"/>
      <c r="AD665"/>
      <c r="AE665"/>
      <c r="AF665"/>
      <c r="AG665"/>
      <c r="AH665"/>
      <c r="AI665"/>
      <c r="AJ665" s="9" t="s">
        <v>2652</v>
      </c>
      <c r="AK665" s="19"/>
      <c r="AL665" s="19"/>
      <c r="AM665" s="19"/>
      <c r="AN665" s="19"/>
      <c r="AO665" s="19"/>
      <c r="AP665" s="19"/>
      <c r="AQ665" s="19"/>
      <c r="AR665" s="19"/>
      <c r="AS665" s="19"/>
      <c r="AT665" s="19"/>
      <c r="AU665" s="19">
        <v>2.1228177433598261</v>
      </c>
      <c r="AV665" s="19"/>
      <c r="AW665"/>
      <c r="AX665"/>
      <c r="AY665"/>
      <c r="AZ665"/>
      <c r="BA665"/>
      <c r="BB665"/>
      <c r="BC665"/>
      <c r="BD665"/>
      <c r="BE665"/>
      <c r="BF665"/>
      <c r="BG665"/>
      <c r="BH665"/>
      <c r="BI665"/>
      <c r="BJ665"/>
      <c r="BK665"/>
      <c r="BL665"/>
      <c r="BM665"/>
      <c r="BN665"/>
      <c r="BO665"/>
      <c r="BP665"/>
      <c r="BQ665"/>
      <c r="BR665"/>
      <c r="BS665"/>
      <c r="BT665"/>
      <c r="BU665"/>
      <c r="BV665"/>
    </row>
    <row r="666" spans="2:74" ht="14.25" x14ac:dyDescent="0.2">
      <c r="B666" s="9" t="s">
        <v>3197</v>
      </c>
      <c r="C666" s="19"/>
      <c r="D666" s="19">
        <v>13.355937515581925</v>
      </c>
      <c r="E666" s="19"/>
      <c r="F666" s="19"/>
      <c r="G666" s="19"/>
      <c r="H666" s="19"/>
      <c r="P666" s="9" t="s">
        <v>2653</v>
      </c>
      <c r="Q666" s="19"/>
      <c r="R666" s="19">
        <v>16.917520853070439</v>
      </c>
      <c r="S666" s="19"/>
      <c r="T666" s="19"/>
      <c r="U666" s="19"/>
      <c r="V666" s="19"/>
      <c r="W666" s="19"/>
      <c r="X666" s="19"/>
      <c r="Y666" s="19"/>
      <c r="Z666"/>
      <c r="AA666"/>
      <c r="AB666"/>
      <c r="AC666"/>
      <c r="AD666"/>
      <c r="AE666"/>
      <c r="AF666"/>
      <c r="AG666"/>
      <c r="AH666"/>
      <c r="AI666"/>
      <c r="AJ666" s="9" t="s">
        <v>2653</v>
      </c>
      <c r="AK666" s="19"/>
      <c r="AL666" s="19"/>
      <c r="AM666" s="19"/>
      <c r="AN666" s="19"/>
      <c r="AO666" s="19"/>
      <c r="AP666" s="19"/>
      <c r="AQ666" s="19"/>
      <c r="AR666" s="19"/>
      <c r="AS666" s="19"/>
      <c r="AT666" s="19"/>
      <c r="AU666" s="19"/>
      <c r="AV666" s="19">
        <v>16.917520853070439</v>
      </c>
      <c r="AW666"/>
      <c r="AX666"/>
      <c r="AY666"/>
      <c r="AZ666"/>
      <c r="BA666"/>
      <c r="BB666"/>
      <c r="BC666"/>
      <c r="BD666"/>
      <c r="BE666"/>
      <c r="BF666"/>
      <c r="BG666"/>
      <c r="BH666"/>
      <c r="BI666"/>
      <c r="BJ666"/>
      <c r="BK666"/>
      <c r="BL666"/>
      <c r="BM666"/>
      <c r="BN666"/>
      <c r="BO666"/>
      <c r="BP666"/>
      <c r="BQ666"/>
      <c r="BR666"/>
      <c r="BS666"/>
      <c r="BT666"/>
      <c r="BU666"/>
      <c r="BV666"/>
    </row>
    <row r="667" spans="2:74" ht="14.25" x14ac:dyDescent="0.2">
      <c r="B667" s="9" t="s">
        <v>3198</v>
      </c>
      <c r="C667" s="19"/>
      <c r="D667" s="19"/>
      <c r="E667" s="19"/>
      <c r="F667" s="19">
        <v>74</v>
      </c>
      <c r="G667" s="19"/>
      <c r="H667" s="19"/>
      <c r="P667" s="9" t="s">
        <v>2654</v>
      </c>
      <c r="Q667" s="19"/>
      <c r="R667" s="19">
        <v>2.9383062534280238</v>
      </c>
      <c r="S667" s="19"/>
      <c r="T667" s="19"/>
      <c r="U667" s="19"/>
      <c r="V667" s="19"/>
      <c r="W667" s="19"/>
      <c r="X667" s="19"/>
      <c r="Y667" s="19"/>
      <c r="Z667"/>
      <c r="AA667"/>
      <c r="AB667"/>
      <c r="AC667"/>
      <c r="AD667"/>
      <c r="AE667"/>
      <c r="AF667"/>
      <c r="AG667"/>
      <c r="AH667"/>
      <c r="AI667"/>
      <c r="AJ667" s="9" t="s">
        <v>2654</v>
      </c>
      <c r="AK667" s="19"/>
      <c r="AL667" s="19"/>
      <c r="AM667" s="19"/>
      <c r="AN667" s="19"/>
      <c r="AO667" s="19"/>
      <c r="AP667" s="19"/>
      <c r="AQ667" s="19"/>
      <c r="AR667" s="19"/>
      <c r="AS667" s="19"/>
      <c r="AT667" s="19"/>
      <c r="AU667" s="19"/>
      <c r="AV667" s="19">
        <v>2.9383062534280238</v>
      </c>
      <c r="AW667"/>
      <c r="AX667"/>
      <c r="AY667"/>
      <c r="AZ667"/>
      <c r="BA667"/>
      <c r="BB667"/>
      <c r="BC667"/>
      <c r="BD667"/>
      <c r="BE667"/>
      <c r="BF667"/>
      <c r="BG667"/>
      <c r="BH667"/>
      <c r="BI667"/>
      <c r="BJ667"/>
      <c r="BK667"/>
      <c r="BL667"/>
      <c r="BM667"/>
      <c r="BN667"/>
      <c r="BO667"/>
      <c r="BP667"/>
      <c r="BQ667"/>
      <c r="BR667"/>
      <c r="BS667"/>
      <c r="BT667"/>
      <c r="BU667"/>
      <c r="BV667"/>
    </row>
    <row r="668" spans="2:74" ht="14.25" x14ac:dyDescent="0.2">
      <c r="B668" s="9" t="s">
        <v>3199</v>
      </c>
      <c r="C668" s="19"/>
      <c r="D668" s="19"/>
      <c r="E668" s="19"/>
      <c r="F668" s="19"/>
      <c r="G668" s="19">
        <v>95.855999999999995</v>
      </c>
      <c r="H668" s="19"/>
      <c r="P668" s="9" t="s">
        <v>2655</v>
      </c>
      <c r="Q668" s="19">
        <v>16.8</v>
      </c>
      <c r="R668" s="19"/>
      <c r="S668" s="19"/>
      <c r="T668" s="19"/>
      <c r="U668" s="19"/>
      <c r="V668" s="19"/>
      <c r="W668" s="19"/>
      <c r="X668" s="19"/>
      <c r="Y668" s="19"/>
      <c r="Z668"/>
      <c r="AA668"/>
      <c r="AB668"/>
      <c r="AC668"/>
      <c r="AD668"/>
      <c r="AE668"/>
      <c r="AF668"/>
      <c r="AG668"/>
      <c r="AH668"/>
      <c r="AI668"/>
      <c r="AJ668" s="9" t="s">
        <v>2655</v>
      </c>
      <c r="AK668" s="19"/>
      <c r="AL668" s="19"/>
      <c r="AM668" s="19"/>
      <c r="AN668" s="19"/>
      <c r="AO668" s="19"/>
      <c r="AP668" s="19"/>
      <c r="AQ668" s="19"/>
      <c r="AR668" s="19"/>
      <c r="AS668" s="19"/>
      <c r="AT668" s="19"/>
      <c r="AU668" s="19">
        <v>16.8</v>
      </c>
      <c r="AV668" s="19"/>
      <c r="AW668"/>
      <c r="AX668"/>
      <c r="AY668"/>
      <c r="AZ668"/>
      <c r="BA668"/>
      <c r="BB668"/>
      <c r="BC668"/>
      <c r="BD668"/>
      <c r="BE668"/>
      <c r="BF668"/>
      <c r="BG668"/>
      <c r="BH668"/>
      <c r="BI668"/>
      <c r="BJ668"/>
      <c r="BK668"/>
      <c r="BL668"/>
      <c r="BM668"/>
      <c r="BN668"/>
      <c r="BO668"/>
      <c r="BP668"/>
      <c r="BQ668"/>
      <c r="BR668"/>
      <c r="BS668"/>
      <c r="BT668"/>
      <c r="BU668"/>
      <c r="BV668"/>
    </row>
    <row r="669" spans="2:74" ht="14.25" x14ac:dyDescent="0.2">
      <c r="B669" s="9" t="s">
        <v>3200</v>
      </c>
      <c r="C669" s="19"/>
      <c r="D669" s="19"/>
      <c r="E669" s="19"/>
      <c r="F669" s="19"/>
      <c r="G669" s="19">
        <v>40</v>
      </c>
      <c r="H669" s="19"/>
      <c r="P669" s="9" t="s">
        <v>2656</v>
      </c>
      <c r="Q669" s="19"/>
      <c r="R669" s="19"/>
      <c r="S669" s="19"/>
      <c r="T669" s="19"/>
      <c r="U669" s="19"/>
      <c r="V669" s="19"/>
      <c r="W669" s="19">
        <v>37</v>
      </c>
      <c r="X669" s="19"/>
      <c r="Y669" s="19"/>
      <c r="Z669"/>
      <c r="AA669"/>
      <c r="AB669"/>
      <c r="AC669"/>
      <c r="AD669"/>
      <c r="AE669"/>
      <c r="AF669"/>
      <c r="AG669"/>
      <c r="AH669"/>
      <c r="AI669"/>
      <c r="AJ669" s="9" t="s">
        <v>2656</v>
      </c>
      <c r="AK669" s="19"/>
      <c r="AL669" s="19"/>
      <c r="AM669" s="19"/>
      <c r="AN669" s="19"/>
      <c r="AO669" s="19"/>
      <c r="AP669" s="19"/>
      <c r="AQ669" s="19"/>
      <c r="AR669" s="19"/>
      <c r="AS669" s="19"/>
      <c r="AT669" s="19"/>
      <c r="AU669" s="19"/>
      <c r="AV669" s="19">
        <v>37</v>
      </c>
      <c r="AW669"/>
      <c r="AX669"/>
      <c r="AY669"/>
      <c r="AZ669"/>
      <c r="BA669"/>
      <c r="BB669"/>
      <c r="BC669"/>
      <c r="BD669"/>
      <c r="BE669"/>
      <c r="BF669"/>
      <c r="BG669"/>
      <c r="BH669"/>
      <c r="BI669"/>
      <c r="BJ669"/>
      <c r="BK669"/>
      <c r="BL669"/>
      <c r="BM669"/>
      <c r="BN669"/>
      <c r="BO669"/>
      <c r="BP669"/>
      <c r="BQ669"/>
      <c r="BR669"/>
      <c r="BS669"/>
      <c r="BT669"/>
      <c r="BU669"/>
      <c r="BV669"/>
    </row>
    <row r="670" spans="2:74" ht="14.25" x14ac:dyDescent="0.2">
      <c r="B670" s="9" t="s">
        <v>3202</v>
      </c>
      <c r="C670" s="19"/>
      <c r="D670" s="19"/>
      <c r="E670" s="19"/>
      <c r="F670" s="19"/>
      <c r="G670" s="19"/>
      <c r="H670" s="19">
        <v>90</v>
      </c>
      <c r="P670" s="9" t="s">
        <v>2657</v>
      </c>
      <c r="Q670" s="19">
        <v>5.3423750062327704</v>
      </c>
      <c r="R670" s="19"/>
      <c r="S670" s="19"/>
      <c r="T670" s="19"/>
      <c r="U670" s="19"/>
      <c r="V670" s="19"/>
      <c r="W670" s="19"/>
      <c r="X670" s="19"/>
      <c r="Y670" s="19"/>
      <c r="Z670"/>
      <c r="AA670"/>
      <c r="AB670"/>
      <c r="AC670"/>
      <c r="AD670"/>
      <c r="AE670"/>
      <c r="AF670"/>
      <c r="AG670"/>
      <c r="AH670"/>
      <c r="AI670"/>
      <c r="AJ670" s="9" t="s">
        <v>2657</v>
      </c>
      <c r="AK670" s="19"/>
      <c r="AL670" s="19"/>
      <c r="AM670" s="19"/>
      <c r="AN670" s="19"/>
      <c r="AO670" s="19"/>
      <c r="AP670" s="19"/>
      <c r="AQ670" s="19"/>
      <c r="AR670" s="19"/>
      <c r="AS670" s="19"/>
      <c r="AT670" s="19"/>
      <c r="AU670" s="19"/>
      <c r="AV670" s="19">
        <v>5.3423750062327704</v>
      </c>
      <c r="AW670"/>
      <c r="AX670"/>
      <c r="AY670"/>
      <c r="AZ670"/>
      <c r="BA670"/>
      <c r="BB670"/>
      <c r="BC670"/>
      <c r="BD670"/>
      <c r="BE670"/>
      <c r="BF670"/>
      <c r="BG670"/>
      <c r="BH670"/>
      <c r="BI670"/>
      <c r="BJ670"/>
      <c r="BK670"/>
      <c r="BL670"/>
      <c r="BM670"/>
      <c r="BN670"/>
      <c r="BO670"/>
      <c r="BP670"/>
      <c r="BQ670"/>
      <c r="BR670"/>
      <c r="BS670"/>
      <c r="BT670"/>
      <c r="BU670"/>
      <c r="BV670"/>
    </row>
    <row r="671" spans="2:74" ht="14.25" x14ac:dyDescent="0.2">
      <c r="B671" s="9" t="s">
        <v>3203</v>
      </c>
      <c r="C671" s="19"/>
      <c r="D671" s="19">
        <v>8.0135625093491551</v>
      </c>
      <c r="E671" s="19"/>
      <c r="F671" s="19"/>
      <c r="G671" s="19"/>
      <c r="H671" s="19"/>
      <c r="P671" s="9" t="s">
        <v>2658</v>
      </c>
      <c r="Q671" s="19"/>
      <c r="R671" s="19"/>
      <c r="S671" s="19"/>
      <c r="T671" s="19"/>
      <c r="U671" s="19"/>
      <c r="V671" s="19"/>
      <c r="W671" s="19"/>
      <c r="X671" s="19"/>
      <c r="Y671" s="19">
        <v>3.5615833374885137</v>
      </c>
      <c r="Z671"/>
      <c r="AA671"/>
      <c r="AB671"/>
      <c r="AC671"/>
      <c r="AD671"/>
      <c r="AE671"/>
      <c r="AF671"/>
      <c r="AG671"/>
      <c r="AH671"/>
      <c r="AI671"/>
      <c r="AJ671" s="9" t="s">
        <v>2658</v>
      </c>
      <c r="AK671" s="19"/>
      <c r="AL671" s="19"/>
      <c r="AM671" s="19"/>
      <c r="AN671" s="19"/>
      <c r="AO671" s="19"/>
      <c r="AP671" s="19"/>
      <c r="AQ671" s="19"/>
      <c r="AR671" s="19"/>
      <c r="AS671" s="19"/>
      <c r="AT671" s="19"/>
      <c r="AU671" s="19"/>
      <c r="AV671" s="19">
        <v>3.5615833374885137</v>
      </c>
      <c r="AW671"/>
      <c r="AX671"/>
      <c r="AY671"/>
      <c r="AZ671"/>
      <c r="BA671"/>
      <c r="BB671"/>
      <c r="BC671"/>
      <c r="BD671"/>
      <c r="BE671"/>
      <c r="BF671"/>
      <c r="BG671"/>
      <c r="BH671"/>
      <c r="BI671"/>
      <c r="BJ671"/>
      <c r="BK671"/>
      <c r="BL671"/>
      <c r="BM671"/>
      <c r="BN671"/>
      <c r="BO671"/>
      <c r="BP671"/>
      <c r="BQ671"/>
      <c r="BR671"/>
      <c r="BS671"/>
      <c r="BT671"/>
      <c r="BU671"/>
      <c r="BV671"/>
    </row>
    <row r="672" spans="2:74" ht="14.25" x14ac:dyDescent="0.2">
      <c r="B672" s="9" t="s">
        <v>3204</v>
      </c>
      <c r="C672" s="19"/>
      <c r="D672" s="19"/>
      <c r="E672" s="19"/>
      <c r="F672" s="19">
        <v>17.807916687442567</v>
      </c>
      <c r="G672" s="19"/>
      <c r="H672" s="19"/>
      <c r="P672" s="9" t="s">
        <v>2659</v>
      </c>
      <c r="Q672" s="19"/>
      <c r="R672" s="19">
        <v>8.5478000099724323</v>
      </c>
      <c r="S672" s="19"/>
      <c r="T672" s="19"/>
      <c r="U672" s="19"/>
      <c r="V672" s="19"/>
      <c r="W672" s="19"/>
      <c r="X672" s="19"/>
      <c r="Y672" s="19"/>
      <c r="Z672"/>
      <c r="AA672"/>
      <c r="AB672"/>
      <c r="AC672"/>
      <c r="AD672"/>
      <c r="AE672"/>
      <c r="AF672"/>
      <c r="AG672"/>
      <c r="AH672"/>
      <c r="AI672"/>
      <c r="AJ672" s="9" t="s">
        <v>2659</v>
      </c>
      <c r="AK672" s="19"/>
      <c r="AL672" s="19"/>
      <c r="AM672" s="19"/>
      <c r="AN672" s="19"/>
      <c r="AO672" s="19"/>
      <c r="AP672" s="19"/>
      <c r="AQ672" s="19"/>
      <c r="AR672" s="19"/>
      <c r="AS672" s="19"/>
      <c r="AT672" s="19"/>
      <c r="AU672" s="19"/>
      <c r="AV672" s="19">
        <v>8.5478000099724323</v>
      </c>
      <c r="AW672"/>
      <c r="AX672"/>
      <c r="AY672"/>
      <c r="AZ672"/>
      <c r="BA672"/>
      <c r="BB672"/>
      <c r="BC672"/>
      <c r="BD672"/>
      <c r="BE672"/>
      <c r="BF672"/>
      <c r="BG672"/>
      <c r="BH672"/>
      <c r="BI672"/>
      <c r="BJ672"/>
      <c r="BK672"/>
      <c r="BL672"/>
      <c r="BM672"/>
      <c r="BN672"/>
      <c r="BO672"/>
      <c r="BP672"/>
      <c r="BQ672"/>
      <c r="BR672"/>
      <c r="BS672"/>
      <c r="BT672"/>
      <c r="BU672"/>
      <c r="BV672"/>
    </row>
    <row r="673" spans="2:74" ht="14.25" x14ac:dyDescent="0.2">
      <c r="B673" s="9" t="s">
        <v>3205</v>
      </c>
      <c r="C673" s="19"/>
      <c r="D673" s="19"/>
      <c r="E673" s="19">
        <v>12.465541681209798</v>
      </c>
      <c r="F673" s="19"/>
      <c r="G673" s="19"/>
      <c r="H673" s="19"/>
      <c r="P673" s="9" t="s">
        <v>2660</v>
      </c>
      <c r="Q673" s="19"/>
      <c r="R673" s="19">
        <v>5.8</v>
      </c>
      <c r="S673" s="19"/>
      <c r="T673" s="19"/>
      <c r="U673" s="19"/>
      <c r="V673" s="19"/>
      <c r="W673" s="19"/>
      <c r="X673" s="19"/>
      <c r="Y673" s="19"/>
      <c r="Z673"/>
      <c r="AA673"/>
      <c r="AB673"/>
      <c r="AC673"/>
      <c r="AD673"/>
      <c r="AE673"/>
      <c r="AF673"/>
      <c r="AG673"/>
      <c r="AH673"/>
      <c r="AI673"/>
      <c r="AJ673" s="9" t="s">
        <v>2660</v>
      </c>
      <c r="AK673" s="19"/>
      <c r="AL673" s="19"/>
      <c r="AM673" s="19"/>
      <c r="AN673" s="19"/>
      <c r="AO673" s="19"/>
      <c r="AP673" s="19"/>
      <c r="AQ673" s="19"/>
      <c r="AR673" s="19"/>
      <c r="AS673" s="19"/>
      <c r="AT673" s="19"/>
      <c r="AU673" s="19"/>
      <c r="AV673" s="19">
        <v>5.8</v>
      </c>
      <c r="AW673"/>
      <c r="AX673"/>
      <c r="AY673"/>
      <c r="AZ673"/>
      <c r="BA673"/>
      <c r="BB673"/>
      <c r="BC673"/>
      <c r="BD673"/>
      <c r="BE673"/>
      <c r="BF673"/>
      <c r="BG673"/>
      <c r="BH673"/>
      <c r="BI673"/>
      <c r="BJ673"/>
      <c r="BK673"/>
      <c r="BL673"/>
      <c r="BM673"/>
      <c r="BN673"/>
      <c r="BO673"/>
      <c r="BP673"/>
      <c r="BQ673"/>
      <c r="BR673"/>
      <c r="BS673"/>
      <c r="BT673"/>
      <c r="BU673"/>
      <c r="BV673"/>
    </row>
    <row r="674" spans="2:74" ht="14.25" x14ac:dyDescent="0.2">
      <c r="B674" s="9" t="s">
        <v>3206</v>
      </c>
      <c r="C674" s="19"/>
      <c r="D674" s="19"/>
      <c r="E674" s="19">
        <v>80</v>
      </c>
      <c r="F674" s="19"/>
      <c r="G674" s="19"/>
      <c r="H674" s="19"/>
      <c r="P674" s="9" t="s">
        <v>2661</v>
      </c>
      <c r="Q674" s="19"/>
      <c r="R674" s="19"/>
      <c r="S674" s="19"/>
      <c r="T674" s="19"/>
      <c r="U674" s="19"/>
      <c r="V674" s="19"/>
      <c r="W674" s="19"/>
      <c r="X674" s="19"/>
      <c r="Y674" s="19">
        <v>4.0958208381117904</v>
      </c>
      <c r="Z674"/>
      <c r="AA674"/>
      <c r="AB674"/>
      <c r="AC674"/>
      <c r="AD674"/>
      <c r="AE674"/>
      <c r="AF674"/>
      <c r="AG674"/>
      <c r="AH674"/>
      <c r="AI674"/>
      <c r="AJ674" s="9" t="s">
        <v>2661</v>
      </c>
      <c r="AK674" s="19"/>
      <c r="AL674" s="19"/>
      <c r="AM674" s="19"/>
      <c r="AN674" s="19"/>
      <c r="AO674" s="19"/>
      <c r="AP674" s="19"/>
      <c r="AQ674" s="19"/>
      <c r="AR674" s="19"/>
      <c r="AS674" s="19"/>
      <c r="AT674" s="19"/>
      <c r="AU674" s="19"/>
      <c r="AV674" s="19">
        <v>4.0958208381117904</v>
      </c>
      <c r="AW674"/>
      <c r="AX674"/>
      <c r="AY674"/>
      <c r="AZ674"/>
      <c r="BA674"/>
      <c r="BB674"/>
      <c r="BC674"/>
      <c r="BD674"/>
      <c r="BE674"/>
      <c r="BF674"/>
      <c r="BG674"/>
      <c r="BH674"/>
      <c r="BI674"/>
      <c r="BJ674"/>
      <c r="BK674"/>
      <c r="BL674"/>
      <c r="BM674"/>
      <c r="BN674"/>
      <c r="BO674"/>
      <c r="BP674"/>
      <c r="BQ674"/>
      <c r="BR674"/>
      <c r="BS674"/>
      <c r="BT674"/>
      <c r="BU674"/>
      <c r="BV674"/>
    </row>
    <row r="675" spans="2:74" ht="14.25" x14ac:dyDescent="0.2">
      <c r="B675" s="9" t="s">
        <v>3207</v>
      </c>
      <c r="C675" s="19"/>
      <c r="D675" s="19"/>
      <c r="E675" s="19"/>
      <c r="F675" s="19"/>
      <c r="G675" s="19">
        <v>100</v>
      </c>
      <c r="H675" s="19"/>
      <c r="P675" s="9" t="s">
        <v>2662</v>
      </c>
      <c r="Q675" s="19"/>
      <c r="R675" s="19">
        <v>4.9149850057341489</v>
      </c>
      <c r="S675" s="19"/>
      <c r="T675" s="19"/>
      <c r="U675" s="19"/>
      <c r="V675" s="19"/>
      <c r="W675" s="19"/>
      <c r="X675" s="19"/>
      <c r="Y675" s="19"/>
      <c r="Z675"/>
      <c r="AA675"/>
      <c r="AB675"/>
      <c r="AC675"/>
      <c r="AD675"/>
      <c r="AE675"/>
      <c r="AF675"/>
      <c r="AG675"/>
      <c r="AH675"/>
      <c r="AI675"/>
      <c r="AJ675" s="9" t="s">
        <v>2662</v>
      </c>
      <c r="AK675" s="19"/>
      <c r="AL675" s="19"/>
      <c r="AM675" s="19"/>
      <c r="AN675" s="19"/>
      <c r="AO675" s="19"/>
      <c r="AP675" s="19"/>
      <c r="AQ675" s="19"/>
      <c r="AR675" s="19"/>
      <c r="AS675" s="19"/>
      <c r="AT675" s="19"/>
      <c r="AU675" s="19">
        <v>4.9149850057341489</v>
      </c>
      <c r="AV675" s="19"/>
      <c r="AW675"/>
      <c r="AX675"/>
      <c r="AY675"/>
      <c r="AZ675"/>
      <c r="BA675"/>
      <c r="BB675"/>
      <c r="BC675"/>
      <c r="BD675"/>
      <c r="BE675"/>
      <c r="BF675"/>
      <c r="BG675"/>
      <c r="BH675"/>
      <c r="BI675"/>
      <c r="BJ675"/>
      <c r="BK675"/>
      <c r="BL675"/>
      <c r="BM675"/>
      <c r="BN675"/>
      <c r="BO675"/>
      <c r="BP675"/>
      <c r="BQ675"/>
      <c r="BR675"/>
      <c r="BS675"/>
      <c r="BT675"/>
      <c r="BU675"/>
      <c r="BV675"/>
    </row>
    <row r="676" spans="2:74" ht="14.25" x14ac:dyDescent="0.2">
      <c r="B676" s="9" t="s">
        <v>3208</v>
      </c>
      <c r="C676" s="19"/>
      <c r="D676" s="19"/>
      <c r="E676" s="19"/>
      <c r="F676" s="19"/>
      <c r="G676" s="19"/>
      <c r="H676" s="19">
        <v>49.2</v>
      </c>
      <c r="P676" s="9" t="s">
        <v>2663</v>
      </c>
      <c r="Q676" s="19"/>
      <c r="R676" s="19">
        <v>24</v>
      </c>
      <c r="S676" s="19"/>
      <c r="T676" s="19"/>
      <c r="U676" s="19"/>
      <c r="V676" s="19"/>
      <c r="W676" s="19"/>
      <c r="X676" s="19"/>
      <c r="Y676" s="19"/>
      <c r="Z676"/>
      <c r="AA676"/>
      <c r="AB676"/>
      <c r="AC676"/>
      <c r="AD676"/>
      <c r="AE676"/>
      <c r="AF676"/>
      <c r="AG676"/>
      <c r="AH676"/>
      <c r="AI676"/>
      <c r="AJ676" s="9" t="s">
        <v>2663</v>
      </c>
      <c r="AK676" s="19"/>
      <c r="AL676" s="19"/>
      <c r="AM676" s="19"/>
      <c r="AN676" s="19"/>
      <c r="AO676" s="19"/>
      <c r="AP676" s="19"/>
      <c r="AQ676" s="19"/>
      <c r="AR676" s="19"/>
      <c r="AS676" s="19">
        <v>24</v>
      </c>
      <c r="AT676" s="19"/>
      <c r="AU676" s="19"/>
      <c r="AV676" s="19"/>
      <c r="AW676"/>
      <c r="AX676"/>
      <c r="AY676"/>
      <c r="AZ676"/>
      <c r="BA676"/>
      <c r="BB676"/>
      <c r="BC676"/>
      <c r="BD676"/>
      <c r="BE676"/>
      <c r="BF676"/>
      <c r="BG676"/>
      <c r="BH676"/>
      <c r="BI676"/>
      <c r="BJ676"/>
      <c r="BK676"/>
      <c r="BL676"/>
      <c r="BM676"/>
      <c r="BN676"/>
      <c r="BO676"/>
      <c r="BP676"/>
      <c r="BQ676"/>
      <c r="BR676"/>
      <c r="BS676"/>
      <c r="BT676"/>
      <c r="BU676"/>
      <c r="BV676"/>
    </row>
    <row r="677" spans="2:74" ht="14.25" x14ac:dyDescent="0.2">
      <c r="B677" s="9" t="s">
        <v>3209</v>
      </c>
      <c r="C677" s="19">
        <v>9</v>
      </c>
      <c r="D677" s="19"/>
      <c r="E677" s="19"/>
      <c r="F677" s="19"/>
      <c r="G677" s="19"/>
      <c r="H677" s="19"/>
      <c r="P677" s="9" t="s">
        <v>2664</v>
      </c>
      <c r="Q677" s="19"/>
      <c r="R677" s="19"/>
      <c r="S677" s="19"/>
      <c r="T677" s="19">
        <v>24</v>
      </c>
      <c r="U677" s="19"/>
      <c r="V677" s="19"/>
      <c r="W677" s="19"/>
      <c r="X677" s="19"/>
      <c r="Y677" s="19"/>
      <c r="Z677"/>
      <c r="AA677"/>
      <c r="AB677"/>
      <c r="AC677"/>
      <c r="AD677"/>
      <c r="AE677"/>
      <c r="AF677"/>
      <c r="AG677"/>
      <c r="AH677"/>
      <c r="AI677"/>
      <c r="AJ677" s="9" t="s">
        <v>2664</v>
      </c>
      <c r="AK677" s="19"/>
      <c r="AL677" s="19"/>
      <c r="AM677" s="19"/>
      <c r="AN677" s="19"/>
      <c r="AO677" s="19"/>
      <c r="AP677" s="19"/>
      <c r="AQ677" s="19"/>
      <c r="AR677" s="19"/>
      <c r="AS677" s="19">
        <v>24</v>
      </c>
      <c r="AT677" s="19"/>
      <c r="AU677" s="19"/>
      <c r="AV677" s="19"/>
      <c r="AW677"/>
      <c r="AX677"/>
      <c r="AY677"/>
      <c r="AZ677"/>
      <c r="BA677"/>
      <c r="BB677"/>
      <c r="BC677"/>
      <c r="BD677"/>
      <c r="BE677"/>
      <c r="BF677"/>
      <c r="BG677"/>
      <c r="BH677"/>
      <c r="BI677"/>
      <c r="BJ677"/>
      <c r="BK677"/>
      <c r="BL677"/>
      <c r="BM677"/>
      <c r="BN677"/>
      <c r="BO677"/>
      <c r="BP677"/>
      <c r="BQ677"/>
      <c r="BR677"/>
      <c r="BS677"/>
      <c r="BT677"/>
      <c r="BU677"/>
      <c r="BV677"/>
    </row>
    <row r="678" spans="2:74" ht="14.25" x14ac:dyDescent="0.2">
      <c r="B678" s="9" t="s">
        <v>3210</v>
      </c>
      <c r="C678" s="19"/>
      <c r="D678" s="19"/>
      <c r="E678" s="19">
        <v>5.3423750062327704</v>
      </c>
      <c r="F678" s="19"/>
      <c r="G678" s="19"/>
      <c r="H678" s="19"/>
      <c r="P678" s="9" t="s">
        <v>2665</v>
      </c>
      <c r="Q678" s="19"/>
      <c r="R678" s="19">
        <v>8.7379999999999995</v>
      </c>
      <c r="S678" s="19"/>
      <c r="T678" s="19"/>
      <c r="U678" s="19"/>
      <c r="V678" s="19"/>
      <c r="W678" s="19"/>
      <c r="X678" s="19"/>
      <c r="Y678" s="19"/>
      <c r="Z678"/>
      <c r="AA678"/>
      <c r="AB678"/>
      <c r="AC678"/>
      <c r="AD678"/>
      <c r="AE678"/>
      <c r="AF678"/>
      <c r="AG678"/>
      <c r="AH678"/>
      <c r="AI678"/>
      <c r="AJ678" s="9" t="s">
        <v>2665</v>
      </c>
      <c r="AK678" s="19"/>
      <c r="AL678" s="19"/>
      <c r="AM678" s="19"/>
      <c r="AN678" s="19"/>
      <c r="AO678" s="19"/>
      <c r="AP678" s="19"/>
      <c r="AQ678" s="19"/>
      <c r="AR678" s="19"/>
      <c r="AS678" s="19"/>
      <c r="AT678" s="19"/>
      <c r="AU678" s="19"/>
      <c r="AV678" s="19">
        <v>8.7379999999999995</v>
      </c>
      <c r="AW678"/>
      <c r="AX678"/>
      <c r="AY678"/>
      <c r="AZ678"/>
      <c r="BA678"/>
      <c r="BB678"/>
      <c r="BC678"/>
      <c r="BD678"/>
      <c r="BE678"/>
      <c r="BF678"/>
      <c r="BG678"/>
      <c r="BH678"/>
      <c r="BI678"/>
      <c r="BJ678"/>
      <c r="BK678"/>
      <c r="BL678"/>
      <c r="BM678"/>
      <c r="BN678"/>
      <c r="BO678"/>
      <c r="BP678"/>
      <c r="BQ678"/>
      <c r="BR678"/>
      <c r="BS678"/>
      <c r="BT678"/>
      <c r="BU678"/>
      <c r="BV678"/>
    </row>
    <row r="679" spans="2:74" ht="14.25" x14ac:dyDescent="0.2">
      <c r="B679" s="9" t="s">
        <v>3211</v>
      </c>
      <c r="C679" s="19"/>
      <c r="D679" s="19"/>
      <c r="E679" s="19"/>
      <c r="F679" s="19"/>
      <c r="G679" s="19">
        <v>40</v>
      </c>
      <c r="H679" s="19"/>
      <c r="P679" s="9" t="s">
        <v>2666</v>
      </c>
      <c r="Q679" s="19">
        <v>15</v>
      </c>
      <c r="R679" s="19"/>
      <c r="S679" s="19"/>
      <c r="T679" s="19"/>
      <c r="U679" s="19"/>
      <c r="V679" s="19"/>
      <c r="W679" s="19"/>
      <c r="X679" s="19"/>
      <c r="Y679" s="19"/>
      <c r="Z679"/>
      <c r="AA679"/>
      <c r="AB679"/>
      <c r="AC679"/>
      <c r="AD679"/>
      <c r="AE679"/>
      <c r="AF679"/>
      <c r="AG679"/>
      <c r="AH679"/>
      <c r="AI679"/>
      <c r="AJ679" s="9" t="s">
        <v>2666</v>
      </c>
      <c r="AK679" s="19"/>
      <c r="AL679" s="19"/>
      <c r="AM679" s="19"/>
      <c r="AN679" s="19"/>
      <c r="AO679" s="19"/>
      <c r="AP679" s="19"/>
      <c r="AQ679" s="19"/>
      <c r="AR679" s="19"/>
      <c r="AS679" s="19"/>
      <c r="AT679" s="19"/>
      <c r="AU679" s="19">
        <v>15</v>
      </c>
      <c r="AV679" s="19"/>
      <c r="AW679"/>
      <c r="AX679"/>
      <c r="AY679"/>
      <c r="AZ679"/>
      <c r="BA679"/>
      <c r="BB679"/>
      <c r="BC679"/>
      <c r="BD679"/>
      <c r="BE679"/>
      <c r="BF679"/>
      <c r="BG679"/>
      <c r="BH679"/>
      <c r="BI679"/>
      <c r="BJ679"/>
      <c r="BK679"/>
      <c r="BL679"/>
      <c r="BM679"/>
      <c r="BN679"/>
      <c r="BO679"/>
      <c r="BP679"/>
      <c r="BQ679"/>
      <c r="BR679"/>
      <c r="BS679"/>
      <c r="BT679"/>
      <c r="BU679"/>
      <c r="BV679"/>
    </row>
    <row r="680" spans="2:74" ht="14.25" x14ac:dyDescent="0.2">
      <c r="B680" s="9" t="s">
        <v>3212</v>
      </c>
      <c r="C680" s="19"/>
      <c r="D680" s="19">
        <v>40.980635073749383</v>
      </c>
      <c r="E680" s="19"/>
      <c r="F680" s="19"/>
      <c r="G680" s="19"/>
      <c r="H680" s="19"/>
      <c r="P680" s="9" t="s">
        <v>2667</v>
      </c>
      <c r="Q680" s="19"/>
      <c r="R680" s="19">
        <v>56.4</v>
      </c>
      <c r="S680" s="19"/>
      <c r="T680" s="19"/>
      <c r="U680" s="19"/>
      <c r="V680" s="19"/>
      <c r="W680" s="19"/>
      <c r="X680" s="19"/>
      <c r="Y680" s="19"/>
      <c r="Z680"/>
      <c r="AA680"/>
      <c r="AB680"/>
      <c r="AC680"/>
      <c r="AD680"/>
      <c r="AE680"/>
      <c r="AF680"/>
      <c r="AG680"/>
      <c r="AH680"/>
      <c r="AI680"/>
      <c r="AJ680" s="9" t="s">
        <v>2667</v>
      </c>
      <c r="AK680" s="19"/>
      <c r="AL680" s="19"/>
      <c r="AM680" s="19"/>
      <c r="AN680" s="19"/>
      <c r="AO680" s="19"/>
      <c r="AP680" s="19"/>
      <c r="AQ680" s="19"/>
      <c r="AR680" s="19"/>
      <c r="AS680" s="19">
        <v>56.4</v>
      </c>
      <c r="AT680" s="19"/>
      <c r="AU680" s="19"/>
      <c r="AV680" s="19"/>
      <c r="AW680"/>
      <c r="AX680"/>
      <c r="AY680"/>
      <c r="AZ680"/>
      <c r="BA680"/>
      <c r="BB680"/>
      <c r="BC680"/>
      <c r="BD680"/>
      <c r="BE680"/>
      <c r="BF680"/>
      <c r="BG680"/>
      <c r="BH680"/>
      <c r="BI680"/>
      <c r="BJ680"/>
      <c r="BK680"/>
      <c r="BL680"/>
      <c r="BM680"/>
      <c r="BN680"/>
      <c r="BO680"/>
      <c r="BP680"/>
      <c r="BQ680"/>
      <c r="BR680"/>
      <c r="BS680"/>
      <c r="BT680"/>
      <c r="BU680"/>
      <c r="BV680"/>
    </row>
    <row r="681" spans="2:74" ht="14.25" x14ac:dyDescent="0.2">
      <c r="B681" s="9" t="s">
        <v>3213</v>
      </c>
      <c r="C681" s="19"/>
      <c r="D681" s="19"/>
      <c r="E681" s="19"/>
      <c r="F681" s="19">
        <v>45.709169889951241</v>
      </c>
      <c r="G681" s="19"/>
      <c r="H681" s="19"/>
      <c r="P681" s="9" t="s">
        <v>2668</v>
      </c>
      <c r="Q681" s="19">
        <v>10.199999999999999</v>
      </c>
      <c r="R681" s="19"/>
      <c r="S681" s="19"/>
      <c r="T681" s="19"/>
      <c r="U681" s="19"/>
      <c r="V681" s="19"/>
      <c r="W681" s="19"/>
      <c r="X681" s="19"/>
      <c r="Y681" s="19"/>
      <c r="Z681"/>
      <c r="AA681"/>
      <c r="AB681"/>
      <c r="AC681"/>
      <c r="AD681"/>
      <c r="AE681"/>
      <c r="AF681"/>
      <c r="AG681"/>
      <c r="AH681"/>
      <c r="AI681"/>
      <c r="AJ681" s="9" t="s">
        <v>2668</v>
      </c>
      <c r="AK681" s="19"/>
      <c r="AL681" s="19"/>
      <c r="AM681" s="19"/>
      <c r="AN681" s="19"/>
      <c r="AO681" s="19"/>
      <c r="AP681" s="19"/>
      <c r="AQ681" s="19"/>
      <c r="AR681" s="19"/>
      <c r="AS681" s="19"/>
      <c r="AT681" s="19"/>
      <c r="AU681" s="19"/>
      <c r="AV681" s="19">
        <v>10.199999999999999</v>
      </c>
      <c r="AW681"/>
      <c r="AX681"/>
      <c r="AY681"/>
      <c r="AZ681"/>
      <c r="BA681"/>
      <c r="BB681"/>
      <c r="BC681"/>
      <c r="BD681"/>
      <c r="BE681"/>
      <c r="BF681"/>
      <c r="BG681"/>
      <c r="BH681"/>
      <c r="BI681"/>
      <c r="BJ681"/>
      <c r="BK681"/>
      <c r="BL681"/>
      <c r="BM681"/>
      <c r="BN681"/>
      <c r="BO681"/>
      <c r="BP681"/>
      <c r="BQ681"/>
      <c r="BR681"/>
      <c r="BS681"/>
      <c r="BT681"/>
      <c r="BU681"/>
      <c r="BV681"/>
    </row>
    <row r="682" spans="2:74" ht="14.25" x14ac:dyDescent="0.2">
      <c r="B682" s="9" t="s">
        <v>3214</v>
      </c>
      <c r="C682" s="19">
        <v>7.1231666749770275</v>
      </c>
      <c r="D682" s="19"/>
      <c r="E682" s="19"/>
      <c r="F682" s="19"/>
      <c r="G682" s="19"/>
      <c r="H682" s="19"/>
      <c r="P682" s="9" t="s">
        <v>2669</v>
      </c>
      <c r="Q682" s="19"/>
      <c r="R682" s="19"/>
      <c r="S682" s="19"/>
      <c r="T682" s="19"/>
      <c r="U682" s="19"/>
      <c r="V682" s="19"/>
      <c r="W682" s="19"/>
      <c r="X682" s="19"/>
      <c r="Y682" s="19">
        <v>5.7875729234188347</v>
      </c>
      <c r="Z682"/>
      <c r="AA682"/>
      <c r="AB682"/>
      <c r="AC682"/>
      <c r="AD682"/>
      <c r="AE682"/>
      <c r="AF682"/>
      <c r="AG682"/>
      <c r="AH682"/>
      <c r="AI682"/>
      <c r="AJ682" s="9" t="s">
        <v>2669</v>
      </c>
      <c r="AK682" s="19"/>
      <c r="AL682" s="19"/>
      <c r="AM682" s="19"/>
      <c r="AN682" s="19"/>
      <c r="AO682" s="19"/>
      <c r="AP682" s="19"/>
      <c r="AQ682" s="19"/>
      <c r="AR682" s="19"/>
      <c r="AS682" s="19"/>
      <c r="AT682" s="19"/>
      <c r="AU682" s="19"/>
      <c r="AV682" s="19">
        <v>5.7875729234188347</v>
      </c>
      <c r="AW682"/>
      <c r="AX682"/>
      <c r="AY682"/>
      <c r="AZ682"/>
      <c r="BA682"/>
      <c r="BB682"/>
      <c r="BC682"/>
      <c r="BD682"/>
      <c r="BE682"/>
      <c r="BF682"/>
      <c r="BG682"/>
      <c r="BH682"/>
      <c r="BI682"/>
      <c r="BJ682"/>
      <c r="BK682"/>
      <c r="BL682"/>
      <c r="BM682"/>
      <c r="BN682"/>
      <c r="BO682"/>
      <c r="BP682"/>
      <c r="BQ682"/>
      <c r="BR682"/>
      <c r="BS682"/>
      <c r="BT682"/>
      <c r="BU682"/>
      <c r="BV682"/>
    </row>
    <row r="683" spans="2:74" ht="14.25" x14ac:dyDescent="0.2">
      <c r="B683" s="9" t="s">
        <v>3215</v>
      </c>
      <c r="C683" s="19"/>
      <c r="D683" s="19"/>
      <c r="E683" s="19"/>
      <c r="F683" s="19"/>
      <c r="G683" s="19">
        <v>100</v>
      </c>
      <c r="H683" s="19"/>
      <c r="P683" s="9" t="s">
        <v>2670</v>
      </c>
      <c r="Q683" s="19"/>
      <c r="R683" s="19"/>
      <c r="S683" s="19"/>
      <c r="T683" s="19"/>
      <c r="U683" s="19">
        <v>105</v>
      </c>
      <c r="V683" s="19"/>
      <c r="W683" s="19"/>
      <c r="X683" s="19"/>
      <c r="Y683" s="19"/>
      <c r="Z683"/>
      <c r="AA683"/>
      <c r="AB683"/>
      <c r="AC683"/>
      <c r="AD683"/>
      <c r="AE683"/>
      <c r="AF683"/>
      <c r="AG683"/>
      <c r="AH683"/>
      <c r="AI683"/>
      <c r="AJ683" s="9" t="s">
        <v>2670</v>
      </c>
      <c r="AK683" s="19"/>
      <c r="AL683" s="19">
        <v>105</v>
      </c>
      <c r="AM683" s="19"/>
      <c r="AN683" s="19"/>
      <c r="AO683" s="19"/>
      <c r="AP683" s="19"/>
      <c r="AQ683" s="19"/>
      <c r="AR683" s="19"/>
      <c r="AS683" s="19"/>
      <c r="AT683" s="19"/>
      <c r="AU683" s="19"/>
      <c r="AV683" s="19"/>
      <c r="AW683"/>
      <c r="AX683"/>
      <c r="AY683"/>
      <c r="AZ683"/>
      <c r="BA683"/>
      <c r="BB683"/>
      <c r="BC683"/>
      <c r="BD683"/>
      <c r="BE683"/>
      <c r="BF683"/>
      <c r="BG683"/>
      <c r="BH683"/>
      <c r="BI683"/>
      <c r="BJ683"/>
      <c r="BK683"/>
      <c r="BL683"/>
      <c r="BM683"/>
      <c r="BN683"/>
      <c r="BO683"/>
      <c r="BP683"/>
      <c r="BQ683"/>
      <c r="BR683"/>
      <c r="BS683"/>
      <c r="BT683"/>
      <c r="BU683"/>
      <c r="BV683"/>
    </row>
    <row r="684" spans="2:74" ht="14.25" x14ac:dyDescent="0.2">
      <c r="B684" s="9" t="s">
        <v>3216</v>
      </c>
      <c r="C684" s="19"/>
      <c r="D684" s="19"/>
      <c r="E684" s="19"/>
      <c r="F684" s="19"/>
      <c r="G684" s="19">
        <v>78.764765217479678</v>
      </c>
      <c r="H684" s="19"/>
      <c r="P684" s="9" t="s">
        <v>2671</v>
      </c>
      <c r="Q684" s="19"/>
      <c r="R684" s="19">
        <v>4.4519791718606418</v>
      </c>
      <c r="S684" s="19"/>
      <c r="T684" s="19"/>
      <c r="U684" s="19"/>
      <c r="V684" s="19"/>
      <c r="W684" s="19"/>
      <c r="X684" s="19"/>
      <c r="Y684" s="19"/>
      <c r="Z684"/>
      <c r="AA684"/>
      <c r="AB684"/>
      <c r="AC684"/>
      <c r="AD684"/>
      <c r="AE684"/>
      <c r="AF684"/>
      <c r="AG684"/>
      <c r="AH684"/>
      <c r="AI684"/>
      <c r="AJ684" s="9" t="s">
        <v>2671</v>
      </c>
      <c r="AK684" s="19"/>
      <c r="AL684" s="19"/>
      <c r="AM684" s="19"/>
      <c r="AN684" s="19"/>
      <c r="AO684" s="19"/>
      <c r="AP684" s="19"/>
      <c r="AQ684" s="19"/>
      <c r="AR684" s="19"/>
      <c r="AS684" s="19"/>
      <c r="AT684" s="19"/>
      <c r="AU684" s="19"/>
      <c r="AV684" s="19">
        <v>4.4519791718606418</v>
      </c>
      <c r="AW684"/>
      <c r="AX684"/>
      <c r="AY684"/>
      <c r="AZ684"/>
      <c r="BA684"/>
      <c r="BB684"/>
      <c r="BC684"/>
      <c r="BD684"/>
      <c r="BE684"/>
      <c r="BF684"/>
      <c r="BG684"/>
      <c r="BH684"/>
      <c r="BI684"/>
      <c r="BJ684"/>
      <c r="BK684"/>
      <c r="BL684"/>
      <c r="BM684"/>
      <c r="BN684"/>
      <c r="BO684"/>
      <c r="BP684"/>
      <c r="BQ684"/>
      <c r="BR684"/>
      <c r="BS684"/>
      <c r="BT684"/>
      <c r="BU684"/>
      <c r="BV684"/>
    </row>
    <row r="685" spans="2:74" ht="14.25" x14ac:dyDescent="0.2">
      <c r="B685" s="9" t="s">
        <v>3217</v>
      </c>
      <c r="C685" s="19"/>
      <c r="D685" s="19"/>
      <c r="E685" s="19"/>
      <c r="F685" s="19">
        <v>152.98644846039537</v>
      </c>
      <c r="G685" s="19"/>
      <c r="H685" s="19"/>
      <c r="P685" s="9" t="s">
        <v>2672</v>
      </c>
      <c r="Q685" s="19"/>
      <c r="R685" s="19"/>
      <c r="S685" s="19"/>
      <c r="T685" s="19"/>
      <c r="U685" s="19">
        <v>8.3697208430980066</v>
      </c>
      <c r="V685" s="19"/>
      <c r="W685" s="19"/>
      <c r="X685" s="19"/>
      <c r="Y685" s="19"/>
      <c r="Z685"/>
      <c r="AA685"/>
      <c r="AB685"/>
      <c r="AC685"/>
      <c r="AD685"/>
      <c r="AE685"/>
      <c r="AF685"/>
      <c r="AG685"/>
      <c r="AH685"/>
      <c r="AI685"/>
      <c r="AJ685" s="9" t="s">
        <v>2672</v>
      </c>
      <c r="AK685" s="19"/>
      <c r="AL685" s="19"/>
      <c r="AM685" s="19"/>
      <c r="AN685" s="19"/>
      <c r="AO685" s="19"/>
      <c r="AP685" s="19"/>
      <c r="AQ685" s="19"/>
      <c r="AR685" s="19"/>
      <c r="AS685" s="19"/>
      <c r="AT685" s="19"/>
      <c r="AU685" s="19"/>
      <c r="AV685" s="19">
        <v>8.3697208430980066</v>
      </c>
      <c r="AW685"/>
      <c r="AX685"/>
      <c r="AY685"/>
      <c r="AZ685"/>
      <c r="BA685"/>
      <c r="BB685"/>
      <c r="BC685"/>
      <c r="BD685"/>
      <c r="BE685"/>
      <c r="BF685"/>
      <c r="BG685"/>
      <c r="BH685"/>
      <c r="BI685"/>
      <c r="BJ685"/>
      <c r="BK685"/>
      <c r="BL685"/>
      <c r="BM685"/>
      <c r="BN685"/>
      <c r="BO685"/>
      <c r="BP685"/>
      <c r="BQ685"/>
      <c r="BR685"/>
      <c r="BS685"/>
      <c r="BT685"/>
      <c r="BU685"/>
      <c r="BV685"/>
    </row>
    <row r="686" spans="2:74" ht="14.25" x14ac:dyDescent="0.2">
      <c r="B686" s="9" t="s">
        <v>3218</v>
      </c>
      <c r="C686" s="19"/>
      <c r="D686" s="19"/>
      <c r="E686" s="19"/>
      <c r="F686" s="19"/>
      <c r="G686" s="19">
        <v>44.463980364706273</v>
      </c>
      <c r="H686" s="19"/>
      <c r="P686" s="9" t="s">
        <v>2673</v>
      </c>
      <c r="Q686" s="19"/>
      <c r="R686" s="19">
        <v>17.067637625607144</v>
      </c>
      <c r="S686" s="19"/>
      <c r="T686" s="19"/>
      <c r="U686" s="19"/>
      <c r="V686" s="19"/>
      <c r="W686" s="19"/>
      <c r="X686" s="19"/>
      <c r="Y686" s="19"/>
      <c r="Z686"/>
      <c r="AA686"/>
      <c r="AB686"/>
      <c r="AC686"/>
      <c r="AD686"/>
      <c r="AE686"/>
      <c r="AF686"/>
      <c r="AG686"/>
      <c r="AH686"/>
      <c r="AI686"/>
      <c r="AJ686" s="9" t="s">
        <v>2673</v>
      </c>
      <c r="AK686" s="19"/>
      <c r="AL686" s="19"/>
      <c r="AM686" s="19"/>
      <c r="AN686" s="19"/>
      <c r="AO686" s="19"/>
      <c r="AP686" s="19"/>
      <c r="AQ686" s="19"/>
      <c r="AR686" s="19"/>
      <c r="AS686" s="19"/>
      <c r="AT686" s="19"/>
      <c r="AU686" s="19">
        <v>17.067637625607144</v>
      </c>
      <c r="AV686" s="19"/>
      <c r="AW686"/>
      <c r="AX686"/>
      <c r="AY686"/>
      <c r="AZ686"/>
      <c r="BA686"/>
      <c r="BB686"/>
      <c r="BC686"/>
      <c r="BD686"/>
      <c r="BE686"/>
      <c r="BF686"/>
      <c r="BG686"/>
      <c r="BH686"/>
      <c r="BI686"/>
      <c r="BJ686"/>
      <c r="BK686"/>
      <c r="BL686"/>
      <c r="BM686"/>
      <c r="BN686"/>
      <c r="BO686"/>
      <c r="BP686"/>
      <c r="BQ686"/>
      <c r="BR686"/>
      <c r="BS686"/>
      <c r="BT686"/>
      <c r="BU686"/>
      <c r="BV686"/>
    </row>
    <row r="687" spans="2:74" ht="14.25" x14ac:dyDescent="0.2">
      <c r="B687" s="9" t="s">
        <v>3219</v>
      </c>
      <c r="C687" s="19"/>
      <c r="D687" s="19"/>
      <c r="E687" s="19"/>
      <c r="F687" s="19">
        <v>38.111983169748235</v>
      </c>
      <c r="G687" s="19"/>
      <c r="H687" s="19"/>
      <c r="P687" s="9" t="s">
        <v>2674</v>
      </c>
      <c r="Q687" s="19"/>
      <c r="R687" s="19">
        <v>101.99096564026357</v>
      </c>
      <c r="S687" s="19"/>
      <c r="T687" s="19"/>
      <c r="U687" s="19"/>
      <c r="V687" s="19"/>
      <c r="W687" s="19"/>
      <c r="X687" s="19"/>
      <c r="Y687" s="19"/>
      <c r="Z687"/>
      <c r="AA687"/>
      <c r="AB687"/>
      <c r="AC687"/>
      <c r="AD687"/>
      <c r="AE687"/>
      <c r="AF687"/>
      <c r="AG687"/>
      <c r="AH687"/>
      <c r="AI687"/>
      <c r="AJ687" s="9" t="s">
        <v>2674</v>
      </c>
      <c r="AK687" s="19">
        <v>101.99096564026357</v>
      </c>
      <c r="AL687" s="19"/>
      <c r="AM687" s="19"/>
      <c r="AN687" s="19"/>
      <c r="AO687" s="19"/>
      <c r="AP687" s="19"/>
      <c r="AQ687" s="19"/>
      <c r="AR687" s="19"/>
      <c r="AS687" s="19"/>
      <c r="AT687" s="19"/>
      <c r="AU687" s="19"/>
      <c r="AV687" s="19"/>
      <c r="AW687"/>
      <c r="AX687"/>
      <c r="AY687"/>
      <c r="AZ687"/>
      <c r="BA687"/>
      <c r="BB687"/>
      <c r="BC687"/>
      <c r="BD687"/>
      <c r="BE687"/>
      <c r="BF687"/>
      <c r="BG687"/>
      <c r="BH687"/>
      <c r="BI687"/>
      <c r="BJ687"/>
      <c r="BK687"/>
      <c r="BL687"/>
      <c r="BM687"/>
      <c r="BN687"/>
      <c r="BO687"/>
      <c r="BP687"/>
      <c r="BQ687"/>
      <c r="BR687"/>
      <c r="BS687"/>
      <c r="BT687"/>
      <c r="BU687"/>
      <c r="BV687"/>
    </row>
    <row r="688" spans="2:74" ht="14.25" x14ac:dyDescent="0.2">
      <c r="B688" s="9" t="s">
        <v>3220</v>
      </c>
      <c r="C688" s="19"/>
      <c r="D688" s="19"/>
      <c r="E688" s="19"/>
      <c r="F688" s="19"/>
      <c r="G688" s="19"/>
      <c r="H688" s="19">
        <v>118.21337040504632</v>
      </c>
      <c r="P688" s="9" t="s">
        <v>2675</v>
      </c>
      <c r="Q688" s="19">
        <v>3.9177416712373652</v>
      </c>
      <c r="R688" s="19"/>
      <c r="S688" s="19"/>
      <c r="T688" s="19"/>
      <c r="U688" s="19"/>
      <c r="V688" s="19"/>
      <c r="W688" s="19"/>
      <c r="X688" s="19"/>
      <c r="Y688" s="19"/>
      <c r="Z688"/>
      <c r="AA688"/>
      <c r="AB688"/>
      <c r="AC688"/>
      <c r="AD688"/>
      <c r="AE688"/>
      <c r="AF688"/>
      <c r="AG688"/>
      <c r="AH688"/>
      <c r="AI688"/>
      <c r="AJ688" s="9" t="s">
        <v>2675</v>
      </c>
      <c r="AK688" s="19"/>
      <c r="AL688" s="19"/>
      <c r="AM688" s="19"/>
      <c r="AN688" s="19"/>
      <c r="AO688" s="19"/>
      <c r="AP688" s="19"/>
      <c r="AQ688" s="19"/>
      <c r="AR688" s="19"/>
      <c r="AS688" s="19"/>
      <c r="AT688" s="19"/>
      <c r="AU688" s="19"/>
      <c r="AV688" s="19">
        <v>3.9177416712373652</v>
      </c>
      <c r="AW688"/>
      <c r="AX688"/>
      <c r="AY688"/>
      <c r="AZ688"/>
      <c r="BA688"/>
      <c r="BB688"/>
      <c r="BC688"/>
      <c r="BD688"/>
      <c r="BE688"/>
      <c r="BF688"/>
      <c r="BG688"/>
      <c r="BH688"/>
      <c r="BI688"/>
      <c r="BJ688"/>
      <c r="BK688"/>
      <c r="BL688"/>
      <c r="BM688"/>
      <c r="BN688"/>
      <c r="BO688"/>
      <c r="BP688"/>
      <c r="BQ688"/>
      <c r="BR688"/>
      <c r="BS688"/>
      <c r="BT688"/>
      <c r="BU688"/>
      <c r="BV688"/>
    </row>
    <row r="689" spans="2:74" ht="14.25" x14ac:dyDescent="0.2">
      <c r="B689" s="9" t="s">
        <v>3221</v>
      </c>
      <c r="C689" s="19"/>
      <c r="D689" s="19"/>
      <c r="E689" s="19"/>
      <c r="F689" s="19">
        <v>39.404456801682102</v>
      </c>
      <c r="G689" s="19"/>
      <c r="H689" s="19"/>
      <c r="P689" s="9" t="s">
        <v>2676</v>
      </c>
      <c r="Q689" s="19"/>
      <c r="R689" s="19"/>
      <c r="S689" s="19"/>
      <c r="T689" s="19"/>
      <c r="U689" s="19"/>
      <c r="V689" s="19"/>
      <c r="W689" s="19"/>
      <c r="X689" s="19">
        <v>52</v>
      </c>
      <c r="Y689" s="19"/>
      <c r="Z689"/>
      <c r="AA689"/>
      <c r="AB689"/>
      <c r="AC689"/>
      <c r="AD689"/>
      <c r="AE689"/>
      <c r="AF689"/>
      <c r="AG689"/>
      <c r="AH689"/>
      <c r="AI689"/>
      <c r="AJ689" s="9" t="s">
        <v>2676</v>
      </c>
      <c r="AK689" s="19"/>
      <c r="AL689" s="19">
        <v>52</v>
      </c>
      <c r="AM689" s="19"/>
      <c r="AN689" s="19"/>
      <c r="AO689" s="19"/>
      <c r="AP689" s="19"/>
      <c r="AQ689" s="19"/>
      <c r="AR689" s="19"/>
      <c r="AS689" s="19"/>
      <c r="AT689" s="19"/>
      <c r="AU689" s="19"/>
      <c r="AV689" s="19"/>
      <c r="AW689"/>
      <c r="AX689"/>
      <c r="AY689"/>
      <c r="AZ689"/>
      <c r="BA689"/>
      <c r="BB689"/>
      <c r="BC689"/>
      <c r="BD689"/>
      <c r="BE689"/>
      <c r="BF689"/>
      <c r="BG689"/>
      <c r="BH689"/>
      <c r="BI689"/>
      <c r="BJ689"/>
      <c r="BK689"/>
      <c r="BL689"/>
      <c r="BM689"/>
      <c r="BN689"/>
      <c r="BO689"/>
      <c r="BP689"/>
      <c r="BQ689"/>
      <c r="BR689"/>
      <c r="BS689"/>
      <c r="BT689"/>
      <c r="BU689"/>
      <c r="BV689"/>
    </row>
    <row r="690" spans="2:74" ht="14.25" x14ac:dyDescent="0.2">
      <c r="B690" s="9" t="s">
        <v>3222</v>
      </c>
      <c r="C690" s="19"/>
      <c r="D690" s="19">
        <v>90.19836016840415</v>
      </c>
      <c r="E690" s="19"/>
      <c r="F690" s="19"/>
      <c r="G690" s="19"/>
      <c r="H690" s="19"/>
      <c r="P690" s="9" t="s">
        <v>2677</v>
      </c>
      <c r="Q690" s="19">
        <v>4.6300583387350676</v>
      </c>
      <c r="R690" s="19"/>
      <c r="S690" s="19"/>
      <c r="T690" s="19"/>
      <c r="U690" s="19"/>
      <c r="V690" s="19"/>
      <c r="W690" s="19"/>
      <c r="X690" s="19"/>
      <c r="Y690" s="19"/>
      <c r="Z690"/>
      <c r="AA690"/>
      <c r="AB690"/>
      <c r="AC690"/>
      <c r="AD690"/>
      <c r="AE690"/>
      <c r="AF690"/>
      <c r="AG690"/>
      <c r="AH690"/>
      <c r="AI690"/>
      <c r="AJ690" s="9" t="s">
        <v>2677</v>
      </c>
      <c r="AK690" s="19"/>
      <c r="AL690" s="19"/>
      <c r="AM690" s="19"/>
      <c r="AN690" s="19"/>
      <c r="AO690" s="19"/>
      <c r="AP690" s="19"/>
      <c r="AQ690" s="19"/>
      <c r="AR690" s="19"/>
      <c r="AS690" s="19"/>
      <c r="AT690" s="19"/>
      <c r="AU690" s="19"/>
      <c r="AV690" s="19">
        <v>4.6300583387350676</v>
      </c>
      <c r="AW690"/>
      <c r="AX690"/>
      <c r="AY690"/>
      <c r="AZ690"/>
      <c r="BA690"/>
      <c r="BB690"/>
      <c r="BC690"/>
      <c r="BD690"/>
      <c r="BE690"/>
      <c r="BF690"/>
      <c r="BG690"/>
      <c r="BH690"/>
      <c r="BI690"/>
      <c r="BJ690"/>
      <c r="BK690"/>
      <c r="BL690"/>
      <c r="BM690"/>
      <c r="BN690"/>
      <c r="BO690"/>
      <c r="BP690"/>
      <c r="BQ690"/>
      <c r="BR690"/>
      <c r="BS690"/>
      <c r="BT690"/>
      <c r="BU690"/>
      <c r="BV690"/>
    </row>
    <row r="691" spans="2:74" ht="14.25" x14ac:dyDescent="0.2">
      <c r="B691" s="9" t="s">
        <v>3223</v>
      </c>
      <c r="C691" s="19"/>
      <c r="D691" s="19"/>
      <c r="E691" s="19"/>
      <c r="F691" s="19"/>
      <c r="G691" s="19">
        <v>47.285348162018529</v>
      </c>
      <c r="H691" s="19"/>
      <c r="P691" s="9" t="s">
        <v>2678</v>
      </c>
      <c r="Q691" s="19">
        <v>2.1369500024931081</v>
      </c>
      <c r="R691" s="19"/>
      <c r="S691" s="19"/>
      <c r="T691" s="19"/>
      <c r="U691" s="19"/>
      <c r="V691" s="19"/>
      <c r="W691" s="19"/>
      <c r="X691" s="19"/>
      <c r="Y691" s="19"/>
      <c r="Z691"/>
      <c r="AA691"/>
      <c r="AB691"/>
      <c r="AC691"/>
      <c r="AD691"/>
      <c r="AE691"/>
      <c r="AF691"/>
      <c r="AG691"/>
      <c r="AH691"/>
      <c r="AI691"/>
      <c r="AJ691" s="9" t="s">
        <v>2678</v>
      </c>
      <c r="AK691" s="19"/>
      <c r="AL691" s="19"/>
      <c r="AM691" s="19"/>
      <c r="AN691" s="19"/>
      <c r="AO691" s="19"/>
      <c r="AP691" s="19"/>
      <c r="AQ691" s="19"/>
      <c r="AR691" s="19"/>
      <c r="AS691" s="19"/>
      <c r="AT691" s="19"/>
      <c r="AU691" s="19"/>
      <c r="AV691" s="19">
        <v>2.1369500024931081</v>
      </c>
      <c r="AW691"/>
      <c r="AX691"/>
      <c r="AY691"/>
      <c r="AZ691"/>
      <c r="BA691"/>
      <c r="BB691"/>
      <c r="BC691"/>
      <c r="BD691"/>
      <c r="BE691"/>
      <c r="BF691"/>
      <c r="BG691"/>
      <c r="BH691"/>
      <c r="BI691"/>
      <c r="BJ691"/>
      <c r="BK691"/>
      <c r="BL691"/>
      <c r="BM691"/>
      <c r="BN691"/>
      <c r="BO691"/>
      <c r="BP691"/>
      <c r="BQ691"/>
      <c r="BR691"/>
      <c r="BS691"/>
      <c r="BT691"/>
      <c r="BU691"/>
      <c r="BV691"/>
    </row>
    <row r="692" spans="2:74" ht="14.25" x14ac:dyDescent="0.2">
      <c r="B692" s="9" t="s">
        <v>3224</v>
      </c>
      <c r="C692" s="19">
        <v>56</v>
      </c>
      <c r="D692" s="19"/>
      <c r="E692" s="19"/>
      <c r="F692" s="19"/>
      <c r="G692" s="19"/>
      <c r="H692" s="19"/>
      <c r="P692" s="9" t="s">
        <v>2679</v>
      </c>
      <c r="Q692" s="19">
        <v>13</v>
      </c>
      <c r="R692" s="19"/>
      <c r="S692" s="19"/>
      <c r="T692" s="19"/>
      <c r="U692" s="19"/>
      <c r="V692" s="19"/>
      <c r="W692" s="19"/>
      <c r="X692" s="19"/>
      <c r="Y692" s="19"/>
      <c r="Z692"/>
      <c r="AA692"/>
      <c r="AB692"/>
      <c r="AC692"/>
      <c r="AD692"/>
      <c r="AE692"/>
      <c r="AF692"/>
      <c r="AG692"/>
      <c r="AH692"/>
      <c r="AI692"/>
      <c r="AJ692" s="9" t="s">
        <v>2679</v>
      </c>
      <c r="AK692" s="19"/>
      <c r="AL692" s="19"/>
      <c r="AM692" s="19"/>
      <c r="AN692" s="19"/>
      <c r="AO692" s="19"/>
      <c r="AP692" s="19"/>
      <c r="AQ692" s="19"/>
      <c r="AR692" s="19"/>
      <c r="AS692" s="19"/>
      <c r="AT692" s="19"/>
      <c r="AU692" s="19"/>
      <c r="AV692" s="19">
        <v>13</v>
      </c>
      <c r="AW692"/>
      <c r="AX692"/>
      <c r="AY692"/>
      <c r="AZ692"/>
      <c r="BA692"/>
      <c r="BB692"/>
      <c r="BC692"/>
      <c r="BD692"/>
      <c r="BE692"/>
      <c r="BF692"/>
      <c r="BG692"/>
      <c r="BH692"/>
      <c r="BI692"/>
      <c r="BJ692"/>
      <c r="BK692"/>
      <c r="BL692"/>
      <c r="BM692"/>
      <c r="BN692"/>
      <c r="BO692"/>
      <c r="BP692"/>
      <c r="BQ692"/>
      <c r="BR692"/>
      <c r="BS692"/>
      <c r="BT692"/>
      <c r="BU692"/>
      <c r="BV692"/>
    </row>
    <row r="693" spans="2:74" ht="14.25" x14ac:dyDescent="0.2">
      <c r="B693" s="9" t="s">
        <v>3225</v>
      </c>
      <c r="C693" s="19"/>
      <c r="D693" s="19">
        <v>5.0826943786459067</v>
      </c>
      <c r="E693" s="19"/>
      <c r="F693" s="19"/>
      <c r="G693" s="19"/>
      <c r="H693" s="19"/>
      <c r="P693" s="9" t="s">
        <v>2680</v>
      </c>
      <c r="Q693" s="19"/>
      <c r="R693" s="19">
        <v>2.5643400029917296</v>
      </c>
      <c r="S693" s="19"/>
      <c r="T693" s="19"/>
      <c r="U693" s="19"/>
      <c r="V693" s="19"/>
      <c r="W693" s="19"/>
      <c r="X693" s="19"/>
      <c r="Y693" s="19"/>
      <c r="Z693"/>
      <c r="AA693"/>
      <c r="AB693"/>
      <c r="AC693"/>
      <c r="AD693"/>
      <c r="AE693"/>
      <c r="AF693"/>
      <c r="AG693"/>
      <c r="AH693"/>
      <c r="AI693"/>
      <c r="AJ693" s="9" t="s">
        <v>2680</v>
      </c>
      <c r="AK693" s="19"/>
      <c r="AL693" s="19"/>
      <c r="AM693" s="19"/>
      <c r="AN693" s="19"/>
      <c r="AO693" s="19"/>
      <c r="AP693" s="19"/>
      <c r="AQ693" s="19"/>
      <c r="AR693" s="19"/>
      <c r="AS693" s="19"/>
      <c r="AT693" s="19"/>
      <c r="AU693" s="19"/>
      <c r="AV693" s="19">
        <v>2.5643400029917296</v>
      </c>
      <c r="AW693"/>
      <c r="AX693"/>
      <c r="AY693"/>
      <c r="AZ693"/>
      <c r="BA693"/>
      <c r="BB693"/>
      <c r="BC693"/>
      <c r="BD693"/>
      <c r="BE693"/>
      <c r="BF693"/>
      <c r="BG693"/>
      <c r="BH693"/>
      <c r="BI693"/>
      <c r="BJ693"/>
      <c r="BK693"/>
      <c r="BL693"/>
      <c r="BM693"/>
      <c r="BN693"/>
      <c r="BO693"/>
      <c r="BP693"/>
      <c r="BQ693"/>
      <c r="BR693"/>
      <c r="BS693"/>
      <c r="BT693"/>
      <c r="BU693"/>
      <c r="BV693"/>
    </row>
    <row r="694" spans="2:74" ht="14.25" x14ac:dyDescent="0.2">
      <c r="B694" s="9" t="s">
        <v>3226</v>
      </c>
      <c r="C694" s="19"/>
      <c r="D694" s="19"/>
      <c r="E694" s="19"/>
      <c r="F694" s="19">
        <v>53.590061250287661</v>
      </c>
      <c r="G694" s="19"/>
      <c r="H694" s="19"/>
      <c r="P694" s="9" t="s">
        <v>2681</v>
      </c>
      <c r="Q694" s="19"/>
      <c r="R694" s="19">
        <v>20.479104190558953</v>
      </c>
      <c r="S694" s="19"/>
      <c r="T694" s="19"/>
      <c r="U694" s="19"/>
      <c r="V694" s="19"/>
      <c r="W694" s="19"/>
      <c r="X694" s="19"/>
      <c r="Y694" s="19"/>
      <c r="Z694"/>
      <c r="AA694"/>
      <c r="AB694"/>
      <c r="AC694"/>
      <c r="AD694"/>
      <c r="AE694"/>
      <c r="AF694"/>
      <c r="AG694"/>
      <c r="AH694"/>
      <c r="AI694"/>
      <c r="AJ694" s="9" t="s">
        <v>2681</v>
      </c>
      <c r="AK694" s="19"/>
      <c r="AL694" s="19"/>
      <c r="AM694" s="19"/>
      <c r="AN694" s="19"/>
      <c r="AO694" s="19"/>
      <c r="AP694" s="19"/>
      <c r="AQ694" s="19"/>
      <c r="AR694" s="19"/>
      <c r="AS694" s="19"/>
      <c r="AT694" s="19"/>
      <c r="AU694" s="19"/>
      <c r="AV694" s="19">
        <v>20.479104190558953</v>
      </c>
      <c r="AW694"/>
      <c r="AX694"/>
      <c r="AY694"/>
      <c r="AZ694"/>
      <c r="BA694"/>
      <c r="BB694"/>
      <c r="BC694"/>
      <c r="BD694"/>
      <c r="BE694"/>
      <c r="BF694"/>
      <c r="BG694"/>
      <c r="BH694"/>
      <c r="BI694"/>
      <c r="BJ694"/>
      <c r="BK694"/>
      <c r="BL694"/>
      <c r="BM694"/>
      <c r="BN694"/>
      <c r="BO694"/>
      <c r="BP694"/>
      <c r="BQ694"/>
      <c r="BR694"/>
      <c r="BS694"/>
      <c r="BT694"/>
      <c r="BU694"/>
      <c r="BV694"/>
    </row>
    <row r="695" spans="2:74" ht="14.25" x14ac:dyDescent="0.2">
      <c r="B695" s="9" t="s">
        <v>3227</v>
      </c>
      <c r="C695" s="19"/>
      <c r="D695" s="19"/>
      <c r="E695" s="19"/>
      <c r="F695" s="19"/>
      <c r="G695" s="19"/>
      <c r="H695" s="19">
        <v>76.906906752939136</v>
      </c>
      <c r="P695" s="9" t="s">
        <v>2682</v>
      </c>
      <c r="Q695" s="19"/>
      <c r="R695" s="19"/>
      <c r="S695" s="19"/>
      <c r="T695" s="19">
        <v>33.5</v>
      </c>
      <c r="U695" s="19"/>
      <c r="V695" s="19"/>
      <c r="W695" s="19"/>
      <c r="X695" s="19"/>
      <c r="Y695" s="19"/>
      <c r="Z695"/>
      <c r="AA695"/>
      <c r="AB695"/>
      <c r="AC695"/>
      <c r="AD695"/>
      <c r="AE695"/>
      <c r="AF695"/>
      <c r="AG695"/>
      <c r="AH695"/>
      <c r="AI695"/>
      <c r="AJ695" s="9" t="s">
        <v>2682</v>
      </c>
      <c r="AK695" s="19"/>
      <c r="AL695" s="19"/>
      <c r="AM695" s="19"/>
      <c r="AN695" s="19"/>
      <c r="AO695" s="19"/>
      <c r="AP695" s="19"/>
      <c r="AQ695" s="19"/>
      <c r="AR695" s="19"/>
      <c r="AS695" s="19">
        <v>33.5</v>
      </c>
      <c r="AT695" s="19"/>
      <c r="AU695" s="19"/>
      <c r="AV695" s="19"/>
      <c r="AW695"/>
      <c r="AX695"/>
      <c r="AY695"/>
      <c r="AZ695"/>
      <c r="BA695"/>
      <c r="BB695"/>
      <c r="BC695"/>
      <c r="BD695"/>
      <c r="BE695"/>
      <c r="BF695"/>
      <c r="BG695"/>
      <c r="BH695"/>
      <c r="BI695"/>
      <c r="BJ695"/>
      <c r="BK695"/>
      <c r="BL695"/>
      <c r="BM695"/>
      <c r="BN695"/>
      <c r="BO695"/>
      <c r="BP695"/>
      <c r="BQ695"/>
      <c r="BR695"/>
      <c r="BS695"/>
      <c r="BT695"/>
      <c r="BU695"/>
      <c r="BV695"/>
    </row>
    <row r="696" spans="2:74" ht="14.25" x14ac:dyDescent="0.2">
      <c r="B696" s="9" t="s">
        <v>3228</v>
      </c>
      <c r="C696" s="19"/>
      <c r="D696" s="19"/>
      <c r="E696" s="19">
        <v>85</v>
      </c>
      <c r="F696" s="19"/>
      <c r="G696" s="19"/>
      <c r="H696" s="19"/>
      <c r="P696" s="9" t="s">
        <v>2683</v>
      </c>
      <c r="Q696" s="19"/>
      <c r="R696" s="19">
        <v>50</v>
      </c>
      <c r="S696" s="19"/>
      <c r="T696" s="19"/>
      <c r="U696" s="19"/>
      <c r="V696" s="19"/>
      <c r="W696" s="19"/>
      <c r="X696" s="19"/>
      <c r="Y696" s="19"/>
      <c r="Z696"/>
      <c r="AA696"/>
      <c r="AB696"/>
      <c r="AC696"/>
      <c r="AD696"/>
      <c r="AE696"/>
      <c r="AF696"/>
      <c r="AG696"/>
      <c r="AH696"/>
      <c r="AI696"/>
      <c r="AJ696" s="9" t="s">
        <v>2683</v>
      </c>
      <c r="AK696" s="19"/>
      <c r="AL696" s="19"/>
      <c r="AM696" s="19"/>
      <c r="AN696" s="19"/>
      <c r="AO696" s="19"/>
      <c r="AP696" s="19"/>
      <c r="AQ696" s="19"/>
      <c r="AR696" s="19"/>
      <c r="AS696" s="19"/>
      <c r="AT696" s="19"/>
      <c r="AU696" s="19"/>
      <c r="AV696" s="19">
        <v>50</v>
      </c>
      <c r="AW696"/>
      <c r="AX696"/>
      <c r="AY696"/>
      <c r="AZ696"/>
      <c r="BA696"/>
      <c r="BB696"/>
      <c r="BC696"/>
      <c r="BD696"/>
      <c r="BE696"/>
      <c r="BF696"/>
      <c r="BG696"/>
      <c r="BH696"/>
      <c r="BI696"/>
      <c r="BJ696"/>
      <c r="BK696"/>
      <c r="BL696"/>
      <c r="BM696"/>
      <c r="BN696"/>
      <c r="BO696"/>
      <c r="BP696"/>
      <c r="BQ696"/>
      <c r="BR696"/>
      <c r="BS696"/>
      <c r="BT696"/>
      <c r="BU696"/>
      <c r="BV696"/>
    </row>
    <row r="697" spans="2:74" ht="14.25" x14ac:dyDescent="0.2">
      <c r="B697" s="9" t="s">
        <v>3229</v>
      </c>
      <c r="C697" s="19"/>
      <c r="D697" s="19"/>
      <c r="E697" s="19"/>
      <c r="F697" s="19">
        <v>72</v>
      </c>
      <c r="G697" s="19"/>
      <c r="H697" s="19"/>
      <c r="P697" s="9" t="s">
        <v>2684</v>
      </c>
      <c r="Q697" s="19"/>
      <c r="R697" s="19">
        <v>5.3423750062327704</v>
      </c>
      <c r="S697" s="19"/>
      <c r="T697" s="19"/>
      <c r="U697" s="19"/>
      <c r="V697" s="19"/>
      <c r="W697" s="19"/>
      <c r="X697" s="19"/>
      <c r="Y697" s="19"/>
      <c r="Z697"/>
      <c r="AA697"/>
      <c r="AB697"/>
      <c r="AC697"/>
      <c r="AD697"/>
      <c r="AE697"/>
      <c r="AF697"/>
      <c r="AG697"/>
      <c r="AH697"/>
      <c r="AI697"/>
      <c r="AJ697" s="9" t="s">
        <v>2684</v>
      </c>
      <c r="AK697" s="19"/>
      <c r="AL697" s="19"/>
      <c r="AM697" s="19"/>
      <c r="AN697" s="19"/>
      <c r="AO697" s="19"/>
      <c r="AP697" s="19"/>
      <c r="AQ697" s="19"/>
      <c r="AR697" s="19"/>
      <c r="AS697" s="19"/>
      <c r="AT697" s="19"/>
      <c r="AU697" s="19"/>
      <c r="AV697" s="19">
        <v>5.3423750062327704</v>
      </c>
      <c r="AW697"/>
      <c r="AX697"/>
      <c r="AY697"/>
      <c r="AZ697"/>
      <c r="BA697"/>
      <c r="BB697"/>
      <c r="BC697"/>
      <c r="BD697"/>
      <c r="BE697"/>
      <c r="BF697"/>
      <c r="BG697"/>
      <c r="BH697"/>
      <c r="BI697"/>
      <c r="BJ697"/>
      <c r="BK697"/>
      <c r="BL697"/>
      <c r="BM697"/>
      <c r="BN697"/>
      <c r="BO697"/>
      <c r="BP697"/>
      <c r="BQ697"/>
      <c r="BR697"/>
      <c r="BS697"/>
      <c r="BT697"/>
      <c r="BU697"/>
      <c r="BV697"/>
    </row>
    <row r="698" spans="2:74" ht="14.25" x14ac:dyDescent="0.2">
      <c r="B698" s="9" t="s">
        <v>3230</v>
      </c>
      <c r="C698" s="19"/>
      <c r="D698" s="19"/>
      <c r="E698" s="19"/>
      <c r="F698" s="19">
        <v>55</v>
      </c>
      <c r="G698" s="19"/>
      <c r="H698" s="19"/>
      <c r="P698" s="9" t="s">
        <v>2685</v>
      </c>
      <c r="Q698" s="19">
        <v>11.539530013462786</v>
      </c>
      <c r="R698" s="19"/>
      <c r="S698" s="19"/>
      <c r="T698" s="19"/>
      <c r="U698" s="19"/>
      <c r="V698" s="19"/>
      <c r="W698" s="19"/>
      <c r="X698" s="19"/>
      <c r="Y698" s="19"/>
      <c r="Z698"/>
      <c r="AA698"/>
      <c r="AB698"/>
      <c r="AC698"/>
      <c r="AD698"/>
      <c r="AE698"/>
      <c r="AF698"/>
      <c r="AG698"/>
      <c r="AH698"/>
      <c r="AI698"/>
      <c r="AJ698" s="9" t="s">
        <v>2685</v>
      </c>
      <c r="AK698" s="19"/>
      <c r="AL698" s="19"/>
      <c r="AM698" s="19"/>
      <c r="AN698" s="19"/>
      <c r="AO698" s="19"/>
      <c r="AP698" s="19"/>
      <c r="AQ698" s="19"/>
      <c r="AR698" s="19"/>
      <c r="AS698" s="19"/>
      <c r="AT698" s="19"/>
      <c r="AU698" s="19"/>
      <c r="AV698" s="19">
        <v>11.539530013462786</v>
      </c>
      <c r="AW698"/>
      <c r="AX698"/>
      <c r="AY698"/>
      <c r="AZ698"/>
      <c r="BA698"/>
      <c r="BB698"/>
      <c r="BC698"/>
      <c r="BD698"/>
      <c r="BE698"/>
      <c r="BF698"/>
      <c r="BG698"/>
      <c r="BH698"/>
      <c r="BI698"/>
      <c r="BJ698"/>
      <c r="BK698"/>
      <c r="BL698"/>
      <c r="BM698"/>
      <c r="BN698"/>
      <c r="BO698"/>
      <c r="BP698"/>
      <c r="BQ698"/>
      <c r="BR698"/>
      <c r="BS698"/>
      <c r="BT698"/>
      <c r="BU698"/>
      <c r="BV698"/>
    </row>
    <row r="699" spans="2:74" ht="14.25" x14ac:dyDescent="0.2">
      <c r="B699" s="9" t="s">
        <v>3231</v>
      </c>
      <c r="C699" s="19"/>
      <c r="D699" s="19"/>
      <c r="E699" s="19"/>
      <c r="F699" s="19"/>
      <c r="G699" s="19"/>
      <c r="H699" s="19">
        <v>67.775665698893221</v>
      </c>
      <c r="P699" s="9" t="s">
        <v>2686</v>
      </c>
      <c r="Q699" s="19"/>
      <c r="R699" s="19">
        <v>7</v>
      </c>
      <c r="S699" s="19"/>
      <c r="T699" s="19"/>
      <c r="U699" s="19"/>
      <c r="V699" s="19"/>
      <c r="W699" s="19"/>
      <c r="X699" s="19"/>
      <c r="Y699" s="19"/>
      <c r="Z699"/>
      <c r="AA699"/>
      <c r="AB699"/>
      <c r="AC699"/>
      <c r="AD699"/>
      <c r="AE699"/>
      <c r="AF699"/>
      <c r="AG699"/>
      <c r="AH699"/>
      <c r="AI699"/>
      <c r="AJ699" s="9" t="s">
        <v>2686</v>
      </c>
      <c r="AK699" s="19"/>
      <c r="AL699" s="19"/>
      <c r="AM699" s="19"/>
      <c r="AN699" s="19"/>
      <c r="AO699" s="19"/>
      <c r="AP699" s="19"/>
      <c r="AQ699" s="19"/>
      <c r="AR699" s="19"/>
      <c r="AS699" s="19"/>
      <c r="AT699" s="19"/>
      <c r="AU699" s="19"/>
      <c r="AV699" s="19">
        <v>7</v>
      </c>
      <c r="AW699"/>
      <c r="AX699"/>
      <c r="AY699"/>
      <c r="AZ699"/>
      <c r="BA699"/>
      <c r="BB699"/>
      <c r="BC699"/>
      <c r="BD699"/>
      <c r="BE699"/>
      <c r="BF699"/>
      <c r="BG699"/>
      <c r="BH699"/>
      <c r="BI699"/>
      <c r="BJ699"/>
      <c r="BK699"/>
      <c r="BL699"/>
      <c r="BM699"/>
      <c r="BN699"/>
      <c r="BO699"/>
      <c r="BP699"/>
      <c r="BQ699"/>
      <c r="BR699"/>
      <c r="BS699"/>
      <c r="BT699"/>
      <c r="BU699"/>
      <c r="BV699"/>
    </row>
    <row r="700" spans="2:74" ht="14.25" x14ac:dyDescent="0.2">
      <c r="B700" s="9" t="s">
        <v>3232</v>
      </c>
      <c r="C700" s="19">
        <v>40.586590505732566</v>
      </c>
      <c r="D700" s="19"/>
      <c r="E700" s="19"/>
      <c r="F700" s="19"/>
      <c r="G700" s="19"/>
      <c r="H700" s="19"/>
      <c r="P700" s="9" t="s">
        <v>2687</v>
      </c>
      <c r="Q700" s="19"/>
      <c r="R700" s="19"/>
      <c r="S700" s="19"/>
      <c r="T700" s="19"/>
      <c r="U700" s="19"/>
      <c r="V700" s="19"/>
      <c r="W700" s="19"/>
      <c r="X700" s="19"/>
      <c r="Y700" s="19">
        <v>6.7670083412281752</v>
      </c>
      <c r="Z700"/>
      <c r="AA700"/>
      <c r="AB700"/>
      <c r="AC700"/>
      <c r="AD700"/>
      <c r="AE700"/>
      <c r="AF700"/>
      <c r="AG700"/>
      <c r="AH700"/>
      <c r="AI700"/>
      <c r="AJ700" s="9" t="s">
        <v>2687</v>
      </c>
      <c r="AK700" s="19"/>
      <c r="AL700" s="19"/>
      <c r="AM700" s="19"/>
      <c r="AN700" s="19"/>
      <c r="AO700" s="19"/>
      <c r="AP700" s="19"/>
      <c r="AQ700" s="19"/>
      <c r="AR700" s="19"/>
      <c r="AS700" s="19"/>
      <c r="AT700" s="19"/>
      <c r="AU700" s="19"/>
      <c r="AV700" s="19">
        <v>6.7670083412281752</v>
      </c>
      <c r="AW700"/>
      <c r="AX700"/>
      <c r="AY700"/>
      <c r="AZ700"/>
      <c r="BA700"/>
      <c r="BB700"/>
      <c r="BC700"/>
      <c r="BD700"/>
      <c r="BE700"/>
      <c r="BF700"/>
      <c r="BG700"/>
      <c r="BH700"/>
      <c r="BI700"/>
      <c r="BJ700"/>
      <c r="BK700"/>
      <c r="BL700"/>
      <c r="BM700"/>
      <c r="BN700"/>
      <c r="BO700"/>
      <c r="BP700"/>
      <c r="BQ700"/>
      <c r="BR700"/>
      <c r="BS700"/>
      <c r="BT700"/>
      <c r="BU700"/>
      <c r="BV700"/>
    </row>
    <row r="701" spans="2:74" ht="14.25" x14ac:dyDescent="0.2">
      <c r="B701" s="9" t="s">
        <v>3233</v>
      </c>
      <c r="C701" s="19"/>
      <c r="D701" s="19"/>
      <c r="E701" s="19"/>
      <c r="F701" s="19"/>
      <c r="G701" s="19"/>
      <c r="H701" s="19">
        <v>50.845999999999997</v>
      </c>
      <c r="P701" s="9" t="s">
        <v>2688</v>
      </c>
      <c r="Q701" s="19"/>
      <c r="R701" s="19"/>
      <c r="S701" s="19"/>
      <c r="T701" s="19"/>
      <c r="U701" s="19">
        <v>3</v>
      </c>
      <c r="V701" s="19"/>
      <c r="W701" s="19"/>
      <c r="X701" s="19"/>
      <c r="Y701" s="19"/>
      <c r="Z701"/>
      <c r="AA701"/>
      <c r="AB701"/>
      <c r="AC701"/>
      <c r="AD701"/>
      <c r="AE701"/>
      <c r="AF701"/>
      <c r="AG701"/>
      <c r="AH701"/>
      <c r="AI701"/>
      <c r="AJ701" s="9" t="s">
        <v>2688</v>
      </c>
      <c r="AK701" s="19"/>
      <c r="AL701" s="19"/>
      <c r="AM701" s="19"/>
      <c r="AN701" s="19"/>
      <c r="AO701" s="19"/>
      <c r="AP701" s="19"/>
      <c r="AQ701" s="19"/>
      <c r="AR701" s="19"/>
      <c r="AS701" s="19"/>
      <c r="AT701" s="19"/>
      <c r="AU701" s="19">
        <v>3</v>
      </c>
      <c r="AV701" s="19"/>
      <c r="AW701"/>
      <c r="AX701"/>
      <c r="AY701"/>
      <c r="AZ701"/>
      <c r="BA701"/>
      <c r="BB701"/>
      <c r="BC701"/>
      <c r="BD701"/>
      <c r="BE701"/>
      <c r="BF701"/>
      <c r="BG701"/>
      <c r="BH701"/>
      <c r="BI701"/>
      <c r="BJ701"/>
      <c r="BK701"/>
      <c r="BL701"/>
      <c r="BM701"/>
      <c r="BN701"/>
      <c r="BO701"/>
      <c r="BP701"/>
      <c r="BQ701"/>
      <c r="BR701"/>
      <c r="BS701"/>
      <c r="BT701"/>
      <c r="BU701"/>
      <c r="BV701"/>
    </row>
    <row r="702" spans="2:74" ht="14.25" x14ac:dyDescent="0.2">
      <c r="B702" s="9" t="s">
        <v>3234</v>
      </c>
      <c r="C702" s="19"/>
      <c r="D702" s="19"/>
      <c r="E702" s="19"/>
      <c r="F702" s="19"/>
      <c r="G702" s="19"/>
      <c r="H702" s="19">
        <v>63</v>
      </c>
      <c r="P702" s="9" t="s">
        <v>2689</v>
      </c>
      <c r="Q702" s="19"/>
      <c r="R702" s="19"/>
      <c r="S702" s="19"/>
      <c r="T702" s="19"/>
      <c r="U702" s="19"/>
      <c r="V702" s="19"/>
      <c r="W702" s="19"/>
      <c r="X702" s="19"/>
      <c r="Y702" s="19">
        <v>4.4519791718606418</v>
      </c>
      <c r="Z702"/>
      <c r="AA702"/>
      <c r="AB702"/>
      <c r="AC702"/>
      <c r="AD702"/>
      <c r="AE702"/>
      <c r="AF702"/>
      <c r="AG702"/>
      <c r="AH702"/>
      <c r="AI702"/>
      <c r="AJ702" s="9" t="s">
        <v>2689</v>
      </c>
      <c r="AK702" s="19"/>
      <c r="AL702" s="19"/>
      <c r="AM702" s="19"/>
      <c r="AN702" s="19"/>
      <c r="AO702" s="19"/>
      <c r="AP702" s="19"/>
      <c r="AQ702" s="19"/>
      <c r="AR702" s="19"/>
      <c r="AS702" s="19"/>
      <c r="AT702" s="19"/>
      <c r="AU702" s="19"/>
      <c r="AV702" s="19">
        <v>4.4519791718606418</v>
      </c>
      <c r="AW702"/>
      <c r="AX702"/>
      <c r="AY702"/>
      <c r="AZ702"/>
      <c r="BA702"/>
      <c r="BB702"/>
      <c r="BC702"/>
      <c r="BD702"/>
      <c r="BE702"/>
      <c r="BF702"/>
      <c r="BG702"/>
      <c r="BH702"/>
      <c r="BI702"/>
      <c r="BJ702"/>
      <c r="BK702"/>
      <c r="BL702"/>
      <c r="BM702"/>
      <c r="BN702"/>
      <c r="BO702"/>
      <c r="BP702"/>
      <c r="BQ702"/>
      <c r="BR702"/>
      <c r="BS702"/>
      <c r="BT702"/>
      <c r="BU702"/>
      <c r="BV702"/>
    </row>
    <row r="703" spans="2:74" ht="14.25" x14ac:dyDescent="0.2">
      <c r="B703" s="9" t="s">
        <v>3235</v>
      </c>
      <c r="C703" s="19"/>
      <c r="D703" s="19"/>
      <c r="E703" s="19">
        <v>81.592772512210871</v>
      </c>
      <c r="F703" s="19"/>
      <c r="G703" s="19"/>
      <c r="H703" s="19"/>
      <c r="P703" s="9" t="s">
        <v>2690</v>
      </c>
      <c r="Q703" s="19"/>
      <c r="R703" s="19"/>
      <c r="S703" s="19">
        <v>2.6711875031163852</v>
      </c>
      <c r="T703" s="19"/>
      <c r="U703" s="19"/>
      <c r="V703" s="19"/>
      <c r="W703" s="19"/>
      <c r="X703" s="19"/>
      <c r="Y703" s="19"/>
      <c r="Z703"/>
      <c r="AA703"/>
      <c r="AB703"/>
      <c r="AC703"/>
      <c r="AD703"/>
      <c r="AE703"/>
      <c r="AF703"/>
      <c r="AG703"/>
      <c r="AH703"/>
      <c r="AI703"/>
      <c r="AJ703" s="9" t="s">
        <v>2690</v>
      </c>
      <c r="AK703" s="19"/>
      <c r="AL703" s="19"/>
      <c r="AM703" s="19"/>
      <c r="AN703" s="19"/>
      <c r="AO703" s="19"/>
      <c r="AP703" s="19"/>
      <c r="AQ703" s="19"/>
      <c r="AR703" s="19"/>
      <c r="AS703" s="19"/>
      <c r="AT703" s="19"/>
      <c r="AU703" s="19"/>
      <c r="AV703" s="19">
        <v>2.6711875031163852</v>
      </c>
      <c r="AW703"/>
      <c r="AX703"/>
      <c r="AY703"/>
      <c r="AZ703"/>
      <c r="BA703"/>
      <c r="BB703"/>
      <c r="BC703"/>
      <c r="BD703"/>
      <c r="BE703"/>
      <c r="BF703"/>
      <c r="BG703"/>
      <c r="BH703"/>
      <c r="BI703"/>
      <c r="BJ703"/>
      <c r="BK703"/>
      <c r="BL703"/>
      <c r="BM703"/>
      <c r="BN703"/>
      <c r="BO703"/>
      <c r="BP703"/>
      <c r="BQ703"/>
      <c r="BR703"/>
      <c r="BS703"/>
      <c r="BT703"/>
      <c r="BU703"/>
      <c r="BV703"/>
    </row>
    <row r="704" spans="2:74" ht="14.25" x14ac:dyDescent="0.2">
      <c r="B704" s="9" t="s">
        <v>3236</v>
      </c>
      <c r="C704" s="19"/>
      <c r="D704" s="19"/>
      <c r="E704" s="19"/>
      <c r="F704" s="19"/>
      <c r="G704" s="19">
        <v>50.7</v>
      </c>
      <c r="H704" s="19"/>
      <c r="P704" s="9" t="s">
        <v>2691</v>
      </c>
      <c r="Q704" s="19"/>
      <c r="R704" s="19">
        <v>4.9577240057840104</v>
      </c>
      <c r="S704" s="19"/>
      <c r="T704" s="19"/>
      <c r="U704" s="19"/>
      <c r="V704" s="19"/>
      <c r="W704" s="19"/>
      <c r="X704" s="19"/>
      <c r="Y704" s="19"/>
      <c r="Z704"/>
      <c r="AA704"/>
      <c r="AB704"/>
      <c r="AC704"/>
      <c r="AD704"/>
      <c r="AE704"/>
      <c r="AF704"/>
      <c r="AG704"/>
      <c r="AH704"/>
      <c r="AI704"/>
      <c r="AJ704" s="9" t="s">
        <v>2691</v>
      </c>
      <c r="AK704" s="19"/>
      <c r="AL704" s="19"/>
      <c r="AM704" s="19"/>
      <c r="AN704" s="19"/>
      <c r="AO704" s="19"/>
      <c r="AP704" s="19"/>
      <c r="AQ704" s="19"/>
      <c r="AR704" s="19"/>
      <c r="AS704" s="19"/>
      <c r="AT704" s="19"/>
      <c r="AU704" s="19"/>
      <c r="AV704" s="19">
        <v>4.9577240057840104</v>
      </c>
      <c r="AW704"/>
      <c r="AX704"/>
      <c r="AY704"/>
      <c r="AZ704"/>
      <c r="BA704"/>
      <c r="BB704"/>
      <c r="BC704"/>
      <c r="BD704"/>
      <c r="BE704"/>
      <c r="BF704"/>
      <c r="BG704"/>
      <c r="BH704"/>
      <c r="BI704"/>
      <c r="BJ704"/>
      <c r="BK704"/>
      <c r="BL704"/>
      <c r="BM704"/>
      <c r="BN704"/>
      <c r="BO704"/>
      <c r="BP704"/>
      <c r="BQ704"/>
      <c r="BR704"/>
      <c r="BS704"/>
      <c r="BT704"/>
      <c r="BU704"/>
      <c r="BV704"/>
    </row>
    <row r="705" spans="2:74" ht="14.25" x14ac:dyDescent="0.2">
      <c r="B705" s="9" t="s">
        <v>3237</v>
      </c>
      <c r="C705" s="19">
        <v>31.523565441345685</v>
      </c>
      <c r="D705" s="19"/>
      <c r="E705" s="19"/>
      <c r="F705" s="19"/>
      <c r="G705" s="19"/>
      <c r="H705" s="19"/>
      <c r="P705" s="9" t="s">
        <v>2692</v>
      </c>
      <c r="Q705" s="19"/>
      <c r="R705" s="19"/>
      <c r="S705" s="19"/>
      <c r="T705" s="19">
        <v>3.2054250037396623</v>
      </c>
      <c r="U705" s="19"/>
      <c r="V705" s="19"/>
      <c r="W705" s="19"/>
      <c r="X705" s="19"/>
      <c r="Y705" s="19"/>
      <c r="Z705"/>
      <c r="AA705"/>
      <c r="AB705"/>
      <c r="AC705"/>
      <c r="AD705"/>
      <c r="AE705"/>
      <c r="AF705"/>
      <c r="AG705"/>
      <c r="AH705"/>
      <c r="AI705"/>
      <c r="AJ705" s="9" t="s">
        <v>2692</v>
      </c>
      <c r="AK705" s="19"/>
      <c r="AL705" s="19"/>
      <c r="AM705" s="19"/>
      <c r="AN705" s="19"/>
      <c r="AO705" s="19"/>
      <c r="AP705" s="19"/>
      <c r="AQ705" s="19"/>
      <c r="AR705" s="19"/>
      <c r="AS705" s="19"/>
      <c r="AT705" s="19"/>
      <c r="AU705" s="19"/>
      <c r="AV705" s="19">
        <v>3.2054250037396623</v>
      </c>
      <c r="AW705"/>
      <c r="AX705"/>
      <c r="AY705"/>
      <c r="AZ705"/>
      <c r="BA705"/>
      <c r="BB705"/>
      <c r="BC705"/>
      <c r="BD705"/>
      <c r="BE705"/>
      <c r="BF705"/>
      <c r="BG705"/>
      <c r="BH705"/>
      <c r="BI705"/>
      <c r="BJ705"/>
      <c r="BK705"/>
      <c r="BL705"/>
      <c r="BM705"/>
      <c r="BN705"/>
      <c r="BO705"/>
      <c r="BP705"/>
      <c r="BQ705"/>
      <c r="BR705"/>
      <c r="BS705"/>
      <c r="BT705"/>
      <c r="BU705"/>
      <c r="BV705"/>
    </row>
    <row r="706" spans="2:74" ht="14.25" x14ac:dyDescent="0.2">
      <c r="B706" s="9" t="s">
        <v>3238</v>
      </c>
      <c r="C706" s="19"/>
      <c r="D706" s="19"/>
      <c r="E706" s="19">
        <v>70</v>
      </c>
      <c r="F706" s="19"/>
      <c r="G706" s="19"/>
      <c r="H706" s="19"/>
      <c r="P706" s="9" t="s">
        <v>2693</v>
      </c>
      <c r="Q706" s="19"/>
      <c r="R706" s="19">
        <v>14.246333349954055</v>
      </c>
      <c r="S706" s="19"/>
      <c r="T706" s="19"/>
      <c r="U706" s="19"/>
      <c r="V706" s="19"/>
      <c r="W706" s="19"/>
      <c r="X706" s="19"/>
      <c r="Y706" s="19"/>
      <c r="Z706"/>
      <c r="AA706"/>
      <c r="AB706"/>
      <c r="AC706"/>
      <c r="AD706"/>
      <c r="AE706"/>
      <c r="AF706"/>
      <c r="AG706"/>
      <c r="AH706"/>
      <c r="AI706"/>
      <c r="AJ706" s="9" t="s">
        <v>2693</v>
      </c>
      <c r="AK706" s="19"/>
      <c r="AL706" s="19"/>
      <c r="AM706" s="19"/>
      <c r="AN706" s="19"/>
      <c r="AO706" s="19"/>
      <c r="AP706" s="19"/>
      <c r="AQ706" s="19"/>
      <c r="AR706" s="19"/>
      <c r="AS706" s="19"/>
      <c r="AT706" s="19"/>
      <c r="AU706" s="19"/>
      <c r="AV706" s="19">
        <v>14.246333349954055</v>
      </c>
      <c r="AW706"/>
      <c r="AX706"/>
      <c r="AY706"/>
      <c r="AZ706"/>
      <c r="BA706"/>
      <c r="BB706"/>
      <c r="BC706"/>
      <c r="BD706"/>
      <c r="BE706"/>
      <c r="BF706"/>
      <c r="BG706"/>
      <c r="BH706"/>
      <c r="BI706"/>
      <c r="BJ706"/>
      <c r="BK706"/>
      <c r="BL706"/>
      <c r="BM706"/>
      <c r="BN706"/>
      <c r="BO706"/>
      <c r="BP706"/>
      <c r="BQ706"/>
      <c r="BR706"/>
      <c r="BS706"/>
      <c r="BT706"/>
      <c r="BU706"/>
      <c r="BV706"/>
    </row>
    <row r="707" spans="2:74" ht="14.25" x14ac:dyDescent="0.2">
      <c r="B707" s="9" t="s">
        <v>3239</v>
      </c>
      <c r="C707" s="19"/>
      <c r="D707" s="19"/>
      <c r="E707" s="19"/>
      <c r="F707" s="19"/>
      <c r="G707" s="19">
        <v>63.918498996971245</v>
      </c>
      <c r="H707" s="19"/>
      <c r="P707" s="9" t="s">
        <v>2694</v>
      </c>
      <c r="Q707" s="19">
        <v>5.3423750062327704</v>
      </c>
      <c r="R707" s="19"/>
      <c r="S707" s="19"/>
      <c r="T707" s="19"/>
      <c r="U707" s="19"/>
      <c r="V707" s="19"/>
      <c r="W707" s="19"/>
      <c r="X707" s="19"/>
      <c r="Y707" s="19"/>
      <c r="Z707"/>
      <c r="AA707"/>
      <c r="AB707"/>
      <c r="AC707"/>
      <c r="AD707"/>
      <c r="AE707"/>
      <c r="AF707"/>
      <c r="AG707"/>
      <c r="AH707"/>
      <c r="AI707"/>
      <c r="AJ707" s="9" t="s">
        <v>2694</v>
      </c>
      <c r="AK707" s="19"/>
      <c r="AL707" s="19"/>
      <c r="AM707" s="19"/>
      <c r="AN707" s="19"/>
      <c r="AO707" s="19"/>
      <c r="AP707" s="19"/>
      <c r="AQ707" s="19"/>
      <c r="AR707" s="19"/>
      <c r="AS707" s="19"/>
      <c r="AT707" s="19"/>
      <c r="AU707" s="19"/>
      <c r="AV707" s="19">
        <v>5.3423750062327704</v>
      </c>
      <c r="AW707"/>
      <c r="AX707"/>
      <c r="AY707"/>
      <c r="AZ707"/>
      <c r="BA707"/>
      <c r="BB707"/>
      <c r="BC707"/>
      <c r="BD707"/>
      <c r="BE707"/>
      <c r="BF707"/>
      <c r="BG707"/>
      <c r="BH707"/>
      <c r="BI707"/>
      <c r="BJ707"/>
      <c r="BK707"/>
      <c r="BL707"/>
      <c r="BM707"/>
      <c r="BN707"/>
      <c r="BO707"/>
      <c r="BP707"/>
      <c r="BQ707"/>
      <c r="BR707"/>
      <c r="BS707"/>
      <c r="BT707"/>
      <c r="BU707"/>
      <c r="BV707"/>
    </row>
    <row r="708" spans="2:74" ht="14.25" x14ac:dyDescent="0.2">
      <c r="B708" s="9" t="s">
        <v>3240</v>
      </c>
      <c r="C708" s="19"/>
      <c r="D708" s="19">
        <v>7.2617246596066574</v>
      </c>
      <c r="E708" s="19"/>
      <c r="F708" s="19"/>
      <c r="G708" s="19"/>
      <c r="H708" s="19"/>
      <c r="P708" s="9" t="s">
        <v>2695</v>
      </c>
      <c r="Q708" s="19">
        <v>6.5889291743537504</v>
      </c>
      <c r="R708" s="19"/>
      <c r="S708" s="19"/>
      <c r="T708" s="19"/>
      <c r="U708" s="19"/>
      <c r="V708" s="19"/>
      <c r="W708" s="19"/>
      <c r="X708" s="19"/>
      <c r="Y708" s="19"/>
      <c r="Z708"/>
      <c r="AA708"/>
      <c r="AB708"/>
      <c r="AC708"/>
      <c r="AD708"/>
      <c r="AE708"/>
      <c r="AF708"/>
      <c r="AG708"/>
      <c r="AH708"/>
      <c r="AI708"/>
      <c r="AJ708" s="9" t="s">
        <v>2695</v>
      </c>
      <c r="AK708" s="19"/>
      <c r="AL708" s="19"/>
      <c r="AM708" s="19"/>
      <c r="AN708" s="19"/>
      <c r="AO708" s="19"/>
      <c r="AP708" s="19"/>
      <c r="AQ708" s="19"/>
      <c r="AR708" s="19"/>
      <c r="AS708" s="19"/>
      <c r="AT708" s="19"/>
      <c r="AU708" s="19"/>
      <c r="AV708" s="19">
        <v>6.5889291743537504</v>
      </c>
      <c r="AW708"/>
      <c r="AX708"/>
      <c r="AY708"/>
      <c r="AZ708"/>
      <c r="BA708"/>
      <c r="BB708"/>
      <c r="BC708"/>
      <c r="BD708"/>
      <c r="BE708"/>
      <c r="BF708"/>
      <c r="BG708"/>
      <c r="BH708"/>
      <c r="BI708"/>
      <c r="BJ708"/>
      <c r="BK708"/>
      <c r="BL708"/>
      <c r="BM708"/>
      <c r="BN708"/>
      <c r="BO708"/>
      <c r="BP708"/>
      <c r="BQ708"/>
      <c r="BR708"/>
      <c r="BS708"/>
      <c r="BT708"/>
      <c r="BU708"/>
      <c r="BV708"/>
    </row>
    <row r="709" spans="2:74" ht="14.25" x14ac:dyDescent="0.2">
      <c r="B709" s="9" t="s">
        <v>3241</v>
      </c>
      <c r="C709" s="19"/>
      <c r="D709" s="19">
        <v>11.404820437438223</v>
      </c>
      <c r="E709" s="19"/>
      <c r="F709" s="19"/>
      <c r="G709" s="19"/>
      <c r="H709" s="19"/>
      <c r="P709" s="9" t="s">
        <v>2696</v>
      </c>
      <c r="Q709" s="19">
        <v>6.5889291743537504</v>
      </c>
      <c r="R709" s="19"/>
      <c r="S709" s="19"/>
      <c r="T709" s="19"/>
      <c r="U709" s="19"/>
      <c r="V709" s="19"/>
      <c r="W709" s="19"/>
      <c r="X709" s="19"/>
      <c r="Y709" s="19"/>
      <c r="Z709"/>
      <c r="AA709"/>
      <c r="AB709"/>
      <c r="AC709"/>
      <c r="AD709"/>
      <c r="AE709"/>
      <c r="AF709"/>
      <c r="AG709"/>
      <c r="AH709"/>
      <c r="AI709"/>
      <c r="AJ709" s="9" t="s">
        <v>2696</v>
      </c>
      <c r="AK709" s="19"/>
      <c r="AL709" s="19"/>
      <c r="AM709" s="19"/>
      <c r="AN709" s="19"/>
      <c r="AO709" s="19"/>
      <c r="AP709" s="19"/>
      <c r="AQ709" s="19"/>
      <c r="AR709" s="19"/>
      <c r="AS709" s="19"/>
      <c r="AT709" s="19"/>
      <c r="AU709" s="19"/>
      <c r="AV709" s="19">
        <v>6.5889291743537504</v>
      </c>
      <c r="AW709"/>
      <c r="AX709"/>
      <c r="AY709"/>
      <c r="AZ709"/>
      <c r="BA709"/>
      <c r="BB709"/>
      <c r="BC709"/>
      <c r="BD709"/>
      <c r="BE709"/>
      <c r="BF709"/>
      <c r="BG709"/>
      <c r="BH709"/>
      <c r="BI709"/>
      <c r="BJ709"/>
      <c r="BK709"/>
      <c r="BL709"/>
      <c r="BM709"/>
      <c r="BN709"/>
      <c r="BO709"/>
      <c r="BP709"/>
      <c r="BQ709"/>
      <c r="BR709"/>
      <c r="BS709"/>
      <c r="BT709"/>
      <c r="BU709"/>
      <c r="BV709"/>
    </row>
    <row r="710" spans="2:74" ht="14.25" x14ac:dyDescent="0.2">
      <c r="B710" s="9" t="s">
        <v>3242</v>
      </c>
      <c r="C710" s="19"/>
      <c r="D710" s="19"/>
      <c r="E710" s="19">
        <v>120</v>
      </c>
      <c r="F710" s="19"/>
      <c r="G710" s="19"/>
      <c r="H710" s="19"/>
      <c r="P710" s="9" t="s">
        <v>2697</v>
      </c>
      <c r="Q710" s="19"/>
      <c r="R710" s="19"/>
      <c r="S710" s="19"/>
      <c r="T710" s="19"/>
      <c r="U710" s="19"/>
      <c r="V710" s="19"/>
      <c r="W710" s="19"/>
      <c r="X710" s="19">
        <v>35</v>
      </c>
      <c r="Y710" s="19"/>
      <c r="Z710"/>
      <c r="AA710"/>
      <c r="AB710"/>
      <c r="AC710"/>
      <c r="AD710"/>
      <c r="AE710"/>
      <c r="AF710"/>
      <c r="AG710"/>
      <c r="AH710"/>
      <c r="AI710"/>
      <c r="AJ710" s="9" t="s">
        <v>2697</v>
      </c>
      <c r="AK710" s="19"/>
      <c r="AL710" s="19">
        <v>35</v>
      </c>
      <c r="AM710" s="19"/>
      <c r="AN710" s="19"/>
      <c r="AO710" s="19"/>
      <c r="AP710" s="19"/>
      <c r="AQ710" s="19"/>
      <c r="AR710" s="19"/>
      <c r="AS710" s="19"/>
      <c r="AT710" s="19"/>
      <c r="AU710" s="19"/>
      <c r="AV710" s="19"/>
      <c r="AW710"/>
      <c r="AX710"/>
      <c r="AY710"/>
      <c r="AZ710"/>
      <c r="BA710"/>
      <c r="BB710"/>
      <c r="BC710"/>
      <c r="BD710"/>
      <c r="BE710"/>
      <c r="BF710"/>
      <c r="BG710"/>
      <c r="BH710"/>
      <c r="BI710"/>
      <c r="BJ710"/>
      <c r="BK710"/>
      <c r="BL710"/>
      <c r="BM710"/>
      <c r="BN710"/>
      <c r="BO710"/>
      <c r="BP710"/>
      <c r="BQ710"/>
      <c r="BR710"/>
      <c r="BS710"/>
      <c r="BT710"/>
      <c r="BU710"/>
      <c r="BV710"/>
    </row>
    <row r="711" spans="2:74" ht="14.25" x14ac:dyDescent="0.2">
      <c r="B711" s="9" t="s">
        <v>3243</v>
      </c>
      <c r="C711" s="19"/>
      <c r="D711" s="19"/>
      <c r="E711" s="19">
        <v>91.791869076237219</v>
      </c>
      <c r="F711" s="19"/>
      <c r="G711" s="19"/>
      <c r="H711" s="19"/>
      <c r="P711" s="9" t="s">
        <v>2698</v>
      </c>
      <c r="Q711" s="19"/>
      <c r="R711" s="19"/>
      <c r="S711" s="19"/>
      <c r="T711" s="19">
        <v>12.821700014958649</v>
      </c>
      <c r="U711" s="19"/>
      <c r="V711" s="19"/>
      <c r="W711" s="19"/>
      <c r="X711" s="19"/>
      <c r="Y711" s="19"/>
      <c r="Z711"/>
      <c r="AA711"/>
      <c r="AB711"/>
      <c r="AC711"/>
      <c r="AD711"/>
      <c r="AE711"/>
      <c r="AF711"/>
      <c r="AG711"/>
      <c r="AH711"/>
      <c r="AI711"/>
      <c r="AJ711" s="9" t="s">
        <v>2698</v>
      </c>
      <c r="AK711" s="19"/>
      <c r="AL711" s="19"/>
      <c r="AM711" s="19"/>
      <c r="AN711" s="19"/>
      <c r="AO711" s="19"/>
      <c r="AP711" s="19"/>
      <c r="AQ711" s="19"/>
      <c r="AR711" s="19"/>
      <c r="AS711" s="19"/>
      <c r="AT711" s="19"/>
      <c r="AU711" s="19"/>
      <c r="AV711" s="19">
        <v>12.821700014958649</v>
      </c>
      <c r="AW711"/>
      <c r="AX711"/>
      <c r="AY711"/>
      <c r="AZ711"/>
      <c r="BA711"/>
      <c r="BB711"/>
      <c r="BC711"/>
      <c r="BD711"/>
      <c r="BE711"/>
      <c r="BF711"/>
      <c r="BG711"/>
      <c r="BH711"/>
      <c r="BI711"/>
      <c r="BJ711"/>
      <c r="BK711"/>
      <c r="BL711"/>
      <c r="BM711"/>
      <c r="BN711"/>
      <c r="BO711"/>
      <c r="BP711"/>
      <c r="BQ711"/>
      <c r="BR711"/>
      <c r="BS711"/>
      <c r="BT711"/>
      <c r="BU711"/>
      <c r="BV711"/>
    </row>
    <row r="712" spans="2:74" ht="14.25" x14ac:dyDescent="0.2">
      <c r="B712" s="9" t="s">
        <v>3244</v>
      </c>
      <c r="C712" s="19"/>
      <c r="D712" s="19"/>
      <c r="E712" s="19"/>
      <c r="F712" s="19">
        <v>112.19006220428993</v>
      </c>
      <c r="G712" s="19"/>
      <c r="H712" s="19"/>
      <c r="P712" s="9" t="s">
        <v>2699</v>
      </c>
      <c r="Q712" s="19"/>
      <c r="R712" s="19">
        <v>10.684750012465541</v>
      </c>
      <c r="S712" s="19"/>
      <c r="T712" s="19"/>
      <c r="U712" s="19"/>
      <c r="V712" s="19"/>
      <c r="W712" s="19"/>
      <c r="X712" s="19"/>
      <c r="Y712" s="19"/>
      <c r="Z712"/>
      <c r="AA712"/>
      <c r="AB712"/>
      <c r="AC712"/>
      <c r="AD712"/>
      <c r="AE712"/>
      <c r="AF712"/>
      <c r="AG712"/>
      <c r="AH712"/>
      <c r="AI712"/>
      <c r="AJ712" s="9" t="s">
        <v>2699</v>
      </c>
      <c r="AK712" s="19"/>
      <c r="AL712" s="19"/>
      <c r="AM712" s="19"/>
      <c r="AN712" s="19"/>
      <c r="AO712" s="19"/>
      <c r="AP712" s="19"/>
      <c r="AQ712" s="19"/>
      <c r="AR712" s="19"/>
      <c r="AS712" s="19"/>
      <c r="AT712" s="19"/>
      <c r="AU712" s="19"/>
      <c r="AV712" s="19">
        <v>10.684750012465541</v>
      </c>
      <c r="AW712"/>
      <c r="AX712"/>
      <c r="AY712"/>
      <c r="AZ712"/>
      <c r="BA712"/>
      <c r="BB712"/>
      <c r="BC712"/>
      <c r="BD712"/>
      <c r="BE712"/>
      <c r="BF712"/>
      <c r="BG712"/>
      <c r="BH712"/>
      <c r="BI712"/>
      <c r="BJ712"/>
      <c r="BK712"/>
      <c r="BL712"/>
      <c r="BM712"/>
      <c r="BN712"/>
      <c r="BO712"/>
      <c r="BP712"/>
      <c r="BQ712"/>
      <c r="BR712"/>
      <c r="BS712"/>
      <c r="BT712"/>
      <c r="BU712"/>
      <c r="BV712"/>
    </row>
    <row r="713" spans="2:74" ht="14.25" x14ac:dyDescent="0.2">
      <c r="B713" s="9" t="s">
        <v>3245</v>
      </c>
      <c r="C713" s="19"/>
      <c r="D713" s="19"/>
      <c r="E713" s="19"/>
      <c r="F713" s="19"/>
      <c r="G713" s="19"/>
      <c r="H713" s="19">
        <v>40</v>
      </c>
      <c r="P713" s="9" t="s">
        <v>2700</v>
      </c>
      <c r="Q713" s="19"/>
      <c r="R713" s="19">
        <v>10</v>
      </c>
      <c r="S713" s="19"/>
      <c r="T713" s="19"/>
      <c r="U713" s="19"/>
      <c r="V713" s="19"/>
      <c r="W713" s="19"/>
      <c r="X713" s="19"/>
      <c r="Y713" s="19"/>
      <c r="Z713"/>
      <c r="AA713"/>
      <c r="AB713"/>
      <c r="AC713"/>
      <c r="AD713"/>
      <c r="AE713"/>
      <c r="AF713"/>
      <c r="AG713"/>
      <c r="AH713"/>
      <c r="AI713"/>
      <c r="AJ713" s="9" t="s">
        <v>2700</v>
      </c>
      <c r="AK713" s="19"/>
      <c r="AL713" s="19"/>
      <c r="AM713" s="19"/>
      <c r="AN713" s="19"/>
      <c r="AO713" s="19"/>
      <c r="AP713" s="19"/>
      <c r="AQ713" s="19"/>
      <c r="AR713" s="19"/>
      <c r="AS713" s="19"/>
      <c r="AT713" s="19"/>
      <c r="AU713" s="19"/>
      <c r="AV713" s="19">
        <v>10</v>
      </c>
      <c r="AW713"/>
      <c r="AX713"/>
      <c r="AY713"/>
      <c r="AZ713"/>
      <c r="BA713"/>
      <c r="BB713"/>
      <c r="BC713"/>
      <c r="BD713"/>
      <c r="BE713"/>
      <c r="BF713"/>
      <c r="BG713"/>
      <c r="BH713"/>
      <c r="BI713"/>
      <c r="BJ713"/>
      <c r="BK713"/>
      <c r="BL713"/>
      <c r="BM713"/>
      <c r="BN713"/>
      <c r="BO713"/>
      <c r="BP713"/>
      <c r="BQ713"/>
      <c r="BR713"/>
      <c r="BS713"/>
      <c r="BT713"/>
      <c r="BU713"/>
      <c r="BV713"/>
    </row>
    <row r="714" spans="2:74" ht="14.25" x14ac:dyDescent="0.2">
      <c r="B714" s="9" t="s">
        <v>3246</v>
      </c>
      <c r="C714" s="19"/>
      <c r="D714" s="19"/>
      <c r="E714" s="19"/>
      <c r="F714" s="19"/>
      <c r="G714" s="19">
        <v>107</v>
      </c>
      <c r="H714" s="19"/>
      <c r="P714" s="9" t="s">
        <v>2701</v>
      </c>
      <c r="Q714" s="19">
        <v>2.1369500024931081</v>
      </c>
      <c r="R714" s="19"/>
      <c r="S714" s="19"/>
      <c r="T714" s="19"/>
      <c r="U714" s="19"/>
      <c r="V714" s="19"/>
      <c r="W714" s="19"/>
      <c r="X714" s="19"/>
      <c r="Y714" s="19"/>
      <c r="Z714"/>
      <c r="AA714"/>
      <c r="AB714"/>
      <c r="AC714"/>
      <c r="AD714"/>
      <c r="AE714"/>
      <c r="AF714"/>
      <c r="AG714"/>
      <c r="AH714"/>
      <c r="AI714"/>
      <c r="AJ714" s="9" t="s">
        <v>2701</v>
      </c>
      <c r="AK714" s="19"/>
      <c r="AL714" s="19"/>
      <c r="AM714" s="19"/>
      <c r="AN714" s="19"/>
      <c r="AO714" s="19"/>
      <c r="AP714" s="19"/>
      <c r="AQ714" s="19"/>
      <c r="AR714" s="19"/>
      <c r="AS714" s="19"/>
      <c r="AT714" s="19"/>
      <c r="AU714" s="19"/>
      <c r="AV714" s="19">
        <v>2.1369500024931081</v>
      </c>
      <c r="AW714"/>
      <c r="AX714"/>
      <c r="AY714"/>
      <c r="AZ714"/>
      <c r="BA714"/>
      <c r="BB714"/>
      <c r="BC714"/>
      <c r="BD714"/>
      <c r="BE714"/>
      <c r="BF714"/>
      <c r="BG714"/>
      <c r="BH714"/>
      <c r="BI714"/>
      <c r="BJ714"/>
      <c r="BK714"/>
      <c r="BL714"/>
      <c r="BM714"/>
      <c r="BN714"/>
      <c r="BO714"/>
      <c r="BP714"/>
      <c r="BQ714"/>
      <c r="BR714"/>
      <c r="BS714"/>
      <c r="BT714"/>
      <c r="BU714"/>
      <c r="BV714"/>
    </row>
    <row r="715" spans="2:74" ht="14.25" x14ac:dyDescent="0.2">
      <c r="B715" s="9" t="s">
        <v>3247</v>
      </c>
      <c r="C715" s="19"/>
      <c r="D715" s="19"/>
      <c r="E715" s="19"/>
      <c r="F715" s="19">
        <v>82</v>
      </c>
      <c r="G715" s="19"/>
      <c r="H715" s="19"/>
      <c r="P715" s="9" t="s">
        <v>2702</v>
      </c>
      <c r="Q715" s="19">
        <v>8.5478000099724323</v>
      </c>
      <c r="R715" s="19"/>
      <c r="S715" s="19"/>
      <c r="T715" s="19"/>
      <c r="U715" s="19"/>
      <c r="V715" s="19"/>
      <c r="W715" s="19"/>
      <c r="X715" s="19"/>
      <c r="Y715" s="19"/>
      <c r="Z715"/>
      <c r="AA715"/>
      <c r="AB715"/>
      <c r="AC715"/>
      <c r="AD715"/>
      <c r="AE715"/>
      <c r="AF715"/>
      <c r="AG715"/>
      <c r="AH715"/>
      <c r="AI715"/>
      <c r="AJ715" s="9" t="s">
        <v>2702</v>
      </c>
      <c r="AK715" s="19"/>
      <c r="AL715" s="19"/>
      <c r="AM715" s="19"/>
      <c r="AN715" s="19"/>
      <c r="AO715" s="19"/>
      <c r="AP715" s="19"/>
      <c r="AQ715" s="19"/>
      <c r="AR715" s="19"/>
      <c r="AS715" s="19"/>
      <c r="AT715" s="19"/>
      <c r="AU715" s="19"/>
      <c r="AV715" s="19">
        <v>8.5478000099724323</v>
      </c>
      <c r="AW715"/>
      <c r="AX715"/>
      <c r="AY715"/>
      <c r="AZ715"/>
      <c r="BA715"/>
      <c r="BB715"/>
      <c r="BC715"/>
      <c r="BD715"/>
      <c r="BE715"/>
      <c r="BF715"/>
      <c r="BG715"/>
      <c r="BH715"/>
      <c r="BI715"/>
      <c r="BJ715"/>
      <c r="BK715"/>
      <c r="BL715"/>
      <c r="BM715"/>
      <c r="BN715"/>
      <c r="BO715"/>
      <c r="BP715"/>
      <c r="BQ715"/>
      <c r="BR715"/>
      <c r="BS715"/>
      <c r="BT715"/>
      <c r="BU715"/>
      <c r="BV715"/>
    </row>
    <row r="716" spans="2:74" ht="14.25" x14ac:dyDescent="0.2">
      <c r="B716" s="9" t="s">
        <v>3248</v>
      </c>
      <c r="C716" s="19"/>
      <c r="D716" s="19"/>
      <c r="E716" s="19"/>
      <c r="F716" s="19"/>
      <c r="G716" s="19">
        <v>101.99096564026357</v>
      </c>
      <c r="H716" s="19"/>
      <c r="P716" s="9" t="s">
        <v>2703</v>
      </c>
      <c r="Q716" s="19">
        <v>8.0135625093491551</v>
      </c>
      <c r="R716" s="19"/>
      <c r="S716" s="19"/>
      <c r="T716" s="19"/>
      <c r="U716" s="19"/>
      <c r="V716" s="19"/>
      <c r="W716" s="19"/>
      <c r="X716" s="19"/>
      <c r="Y716" s="19"/>
      <c r="Z716"/>
      <c r="AA716"/>
      <c r="AB716"/>
      <c r="AC716"/>
      <c r="AD716"/>
      <c r="AE716"/>
      <c r="AF716"/>
      <c r="AG716"/>
      <c r="AH716"/>
      <c r="AI716"/>
      <c r="AJ716" s="9" t="s">
        <v>2703</v>
      </c>
      <c r="AK716" s="19"/>
      <c r="AL716" s="19"/>
      <c r="AM716" s="19"/>
      <c r="AN716" s="19"/>
      <c r="AO716" s="19"/>
      <c r="AP716" s="19"/>
      <c r="AQ716" s="19"/>
      <c r="AR716" s="19"/>
      <c r="AS716" s="19"/>
      <c r="AT716" s="19"/>
      <c r="AU716" s="19"/>
      <c r="AV716" s="19">
        <v>8.0135625093491551</v>
      </c>
      <c r="AW716"/>
      <c r="AX716"/>
      <c r="AY716"/>
      <c r="AZ716"/>
      <c r="BA716"/>
      <c r="BB716"/>
      <c r="BC716"/>
      <c r="BD716"/>
      <c r="BE716"/>
      <c r="BF716"/>
      <c r="BG716"/>
      <c r="BH716"/>
      <c r="BI716"/>
      <c r="BJ716"/>
      <c r="BK716"/>
      <c r="BL716"/>
      <c r="BM716"/>
      <c r="BN716"/>
      <c r="BO716"/>
      <c r="BP716"/>
      <c r="BQ716"/>
      <c r="BR716"/>
      <c r="BS716"/>
      <c r="BT716"/>
      <c r="BU716"/>
      <c r="BV716"/>
    </row>
    <row r="717" spans="2:74" ht="14.25" x14ac:dyDescent="0.2">
      <c r="B717" s="9" t="s">
        <v>3249</v>
      </c>
      <c r="C717" s="19"/>
      <c r="D717" s="19"/>
      <c r="E717" s="19">
        <v>43</v>
      </c>
      <c r="F717" s="19"/>
      <c r="G717" s="19"/>
      <c r="H717" s="19"/>
      <c r="P717" s="9" t="s">
        <v>2704</v>
      </c>
      <c r="Q717" s="19"/>
      <c r="R717" s="19"/>
      <c r="S717" s="19"/>
      <c r="T717" s="19"/>
      <c r="U717" s="19">
        <v>7.1231666749770275</v>
      </c>
      <c r="V717" s="19"/>
      <c r="W717" s="19"/>
      <c r="X717" s="19"/>
      <c r="Y717" s="19"/>
      <c r="Z717"/>
      <c r="AA717"/>
      <c r="AB717"/>
      <c r="AC717"/>
      <c r="AD717"/>
      <c r="AE717"/>
      <c r="AF717"/>
      <c r="AG717"/>
      <c r="AH717"/>
      <c r="AI717"/>
      <c r="AJ717" s="9" t="s">
        <v>2704</v>
      </c>
      <c r="AK717" s="19"/>
      <c r="AL717" s="19"/>
      <c r="AM717" s="19"/>
      <c r="AN717" s="19"/>
      <c r="AO717" s="19"/>
      <c r="AP717" s="19"/>
      <c r="AQ717" s="19"/>
      <c r="AR717" s="19"/>
      <c r="AS717" s="19"/>
      <c r="AT717" s="19"/>
      <c r="AU717" s="19"/>
      <c r="AV717" s="19">
        <v>7.1231666749770275</v>
      </c>
      <c r="AW717"/>
      <c r="AX717"/>
      <c r="AY717"/>
      <c r="AZ717"/>
      <c r="BA717"/>
      <c r="BB717"/>
      <c r="BC717"/>
      <c r="BD717"/>
      <c r="BE717"/>
      <c r="BF717"/>
      <c r="BG717"/>
      <c r="BH717"/>
      <c r="BI717"/>
      <c r="BJ717"/>
      <c r="BK717"/>
      <c r="BL717"/>
      <c r="BM717"/>
      <c r="BN717"/>
      <c r="BO717"/>
      <c r="BP717"/>
      <c r="BQ717"/>
      <c r="BR717"/>
      <c r="BS717"/>
      <c r="BT717"/>
      <c r="BU717"/>
      <c r="BV717"/>
    </row>
    <row r="718" spans="2:74" ht="14.25" x14ac:dyDescent="0.2">
      <c r="B718" s="9" t="s">
        <v>3250</v>
      </c>
      <c r="C718" s="19"/>
      <c r="D718" s="19"/>
      <c r="E718" s="19"/>
      <c r="F718" s="19"/>
      <c r="G718" s="19"/>
      <c r="H718" s="19">
        <v>69</v>
      </c>
      <c r="P718" s="9" t="s">
        <v>2705</v>
      </c>
      <c r="Q718" s="19">
        <v>40.958208381117906</v>
      </c>
      <c r="R718" s="19"/>
      <c r="S718" s="19"/>
      <c r="T718" s="19"/>
      <c r="U718" s="19"/>
      <c r="V718" s="19"/>
      <c r="W718" s="19"/>
      <c r="X718" s="19"/>
      <c r="Y718" s="19"/>
      <c r="Z718"/>
      <c r="AA718"/>
      <c r="AB718"/>
      <c r="AC718"/>
      <c r="AD718"/>
      <c r="AE718"/>
      <c r="AF718"/>
      <c r="AG718"/>
      <c r="AH718"/>
      <c r="AI718"/>
      <c r="AJ718" s="9" t="s">
        <v>2705</v>
      </c>
      <c r="AK718" s="19"/>
      <c r="AL718" s="19"/>
      <c r="AM718" s="19"/>
      <c r="AN718" s="19"/>
      <c r="AO718" s="19"/>
      <c r="AP718" s="19"/>
      <c r="AQ718" s="19"/>
      <c r="AR718" s="19"/>
      <c r="AS718" s="19"/>
      <c r="AT718" s="19"/>
      <c r="AU718" s="19"/>
      <c r="AV718" s="19">
        <v>40.958208381117906</v>
      </c>
      <c r="AW718"/>
      <c r="AX718"/>
      <c r="AY718"/>
      <c r="AZ718"/>
      <c r="BA718"/>
      <c r="BB718"/>
      <c r="BC718"/>
      <c r="BD718"/>
      <c r="BE718"/>
      <c r="BF718"/>
      <c r="BG718"/>
      <c r="BH718"/>
      <c r="BI718"/>
      <c r="BJ718"/>
      <c r="BK718"/>
      <c r="BL718"/>
      <c r="BM718"/>
      <c r="BN718"/>
      <c r="BO718"/>
      <c r="BP718"/>
      <c r="BQ718"/>
      <c r="BR718"/>
      <c r="BS718"/>
      <c r="BT718"/>
      <c r="BU718"/>
      <c r="BV718"/>
    </row>
    <row r="719" spans="2:74" ht="14.25" x14ac:dyDescent="0.2">
      <c r="B719" s="9" t="s">
        <v>3251</v>
      </c>
      <c r="C719" s="19"/>
      <c r="D719" s="19">
        <v>30</v>
      </c>
      <c r="E719" s="19"/>
      <c r="F719" s="19"/>
      <c r="G719" s="19"/>
      <c r="H719" s="19"/>
      <c r="P719" s="9" t="s">
        <v>2706</v>
      </c>
      <c r="Q719" s="19"/>
      <c r="R719" s="19">
        <v>11.325835013213473</v>
      </c>
      <c r="S719" s="19"/>
      <c r="T719" s="19"/>
      <c r="U719" s="19"/>
      <c r="V719" s="19"/>
      <c r="W719" s="19"/>
      <c r="X719" s="19"/>
      <c r="Y719" s="19"/>
      <c r="Z719"/>
      <c r="AA719"/>
      <c r="AB719"/>
      <c r="AC719"/>
      <c r="AD719"/>
      <c r="AE719"/>
      <c r="AF719"/>
      <c r="AG719"/>
      <c r="AH719"/>
      <c r="AI719"/>
      <c r="AJ719" s="9" t="s">
        <v>2706</v>
      </c>
      <c r="AK719" s="19"/>
      <c r="AL719" s="19"/>
      <c r="AM719" s="19"/>
      <c r="AN719" s="19"/>
      <c r="AO719" s="19"/>
      <c r="AP719" s="19"/>
      <c r="AQ719" s="19"/>
      <c r="AR719" s="19"/>
      <c r="AS719" s="19"/>
      <c r="AT719" s="19"/>
      <c r="AU719" s="19"/>
      <c r="AV719" s="19">
        <v>11.325835013213473</v>
      </c>
      <c r="AW719"/>
      <c r="AX719"/>
      <c r="AY719"/>
      <c r="AZ719"/>
      <c r="BA719"/>
      <c r="BB719"/>
      <c r="BC719"/>
      <c r="BD719"/>
      <c r="BE719"/>
      <c r="BF719"/>
      <c r="BG719"/>
      <c r="BH719"/>
      <c r="BI719"/>
      <c r="BJ719"/>
      <c r="BK719"/>
      <c r="BL719"/>
      <c r="BM719"/>
      <c r="BN719"/>
      <c r="BO719"/>
      <c r="BP719"/>
      <c r="BQ719"/>
      <c r="BR719"/>
      <c r="BS719"/>
      <c r="BT719"/>
      <c r="BU719"/>
      <c r="BV719"/>
    </row>
    <row r="720" spans="2:74" ht="14.25" x14ac:dyDescent="0.2">
      <c r="B720" s="9" t="s">
        <v>3252</v>
      </c>
      <c r="C720" s="19"/>
      <c r="D720" s="19">
        <v>48.955663507326513</v>
      </c>
      <c r="E720" s="19"/>
      <c r="F720" s="19"/>
      <c r="G720" s="19"/>
      <c r="H720" s="19"/>
      <c r="P720" s="9" t="s">
        <v>2707</v>
      </c>
      <c r="Q720" s="19"/>
      <c r="R720" s="19"/>
      <c r="S720" s="19"/>
      <c r="T720" s="19">
        <v>15</v>
      </c>
      <c r="U720" s="19"/>
      <c r="V720" s="19"/>
      <c r="W720" s="19"/>
      <c r="X720" s="19"/>
      <c r="Y720" s="19"/>
      <c r="Z720"/>
      <c r="AA720"/>
      <c r="AB720"/>
      <c r="AC720"/>
      <c r="AD720"/>
      <c r="AE720"/>
      <c r="AF720"/>
      <c r="AG720"/>
      <c r="AH720"/>
      <c r="AI720"/>
      <c r="AJ720" s="9" t="s">
        <v>2707</v>
      </c>
      <c r="AK720" s="19"/>
      <c r="AL720" s="19"/>
      <c r="AM720" s="19"/>
      <c r="AN720" s="19"/>
      <c r="AO720" s="19">
        <v>15</v>
      </c>
      <c r="AP720" s="19"/>
      <c r="AQ720" s="19"/>
      <c r="AR720" s="19"/>
      <c r="AS720" s="19"/>
      <c r="AT720" s="19"/>
      <c r="AU720" s="19"/>
      <c r="AV720" s="19"/>
      <c r="AW720"/>
      <c r="AX720"/>
      <c r="AY720"/>
      <c r="AZ720"/>
      <c r="BA720"/>
      <c r="BB720"/>
      <c r="BC720"/>
      <c r="BD720"/>
      <c r="BE720"/>
      <c r="BF720"/>
      <c r="BG720"/>
      <c r="BH720"/>
      <c r="BI720"/>
      <c r="BJ720"/>
      <c r="BK720"/>
      <c r="BL720"/>
      <c r="BM720"/>
      <c r="BN720"/>
      <c r="BO720"/>
      <c r="BP720"/>
      <c r="BQ720"/>
      <c r="BR720"/>
      <c r="BS720"/>
      <c r="BT720"/>
      <c r="BU720"/>
      <c r="BV720"/>
    </row>
    <row r="721" spans="2:74" ht="14.25" x14ac:dyDescent="0.2">
      <c r="B721" s="9" t="s">
        <v>3253</v>
      </c>
      <c r="C721" s="19"/>
      <c r="D721" s="19"/>
      <c r="E721" s="19"/>
      <c r="F721" s="19">
        <v>70</v>
      </c>
      <c r="G721" s="19"/>
      <c r="H721" s="19"/>
      <c r="P721" s="9" t="s">
        <v>2708</v>
      </c>
      <c r="Q721" s="19">
        <v>12</v>
      </c>
      <c r="R721" s="19"/>
      <c r="S721" s="19"/>
      <c r="T721" s="19"/>
      <c r="U721" s="19"/>
      <c r="V721" s="19"/>
      <c r="W721" s="19"/>
      <c r="X721" s="19"/>
      <c r="Y721" s="19"/>
      <c r="Z721"/>
      <c r="AA721"/>
      <c r="AB721"/>
      <c r="AC721"/>
      <c r="AD721"/>
      <c r="AE721"/>
      <c r="AF721"/>
      <c r="AG721"/>
      <c r="AH721"/>
      <c r="AI721"/>
      <c r="AJ721" s="9" t="s">
        <v>2708</v>
      </c>
      <c r="AK721" s="19"/>
      <c r="AL721" s="19"/>
      <c r="AM721" s="19"/>
      <c r="AN721" s="19"/>
      <c r="AO721" s="19"/>
      <c r="AP721" s="19"/>
      <c r="AQ721" s="19"/>
      <c r="AR721" s="19"/>
      <c r="AS721" s="19">
        <v>12</v>
      </c>
      <c r="AT721" s="19"/>
      <c r="AU721" s="19"/>
      <c r="AV721" s="19"/>
      <c r="AW721"/>
      <c r="AX721"/>
      <c r="AY721"/>
      <c r="AZ721"/>
      <c r="BA721"/>
      <c r="BB721"/>
      <c r="BC721"/>
      <c r="BD721"/>
      <c r="BE721"/>
      <c r="BF721"/>
      <c r="BG721"/>
      <c r="BH721"/>
      <c r="BI721"/>
      <c r="BJ721"/>
      <c r="BK721"/>
      <c r="BL721"/>
      <c r="BM721"/>
      <c r="BN721"/>
      <c r="BO721"/>
      <c r="BP721"/>
      <c r="BQ721"/>
      <c r="BR721"/>
      <c r="BS721"/>
      <c r="BT721"/>
      <c r="BU721"/>
      <c r="BV721"/>
    </row>
    <row r="722" spans="2:74" ht="14.25" x14ac:dyDescent="0.2">
      <c r="B722" s="9" t="s">
        <v>3254</v>
      </c>
      <c r="C722" s="19"/>
      <c r="D722" s="19"/>
      <c r="E722" s="19"/>
      <c r="F722" s="19">
        <v>45</v>
      </c>
      <c r="G722" s="19"/>
      <c r="H722" s="19"/>
      <c r="P722" s="9" t="s">
        <v>2709</v>
      </c>
      <c r="Q722" s="19"/>
      <c r="R722" s="19"/>
      <c r="S722" s="19"/>
      <c r="T722" s="19"/>
      <c r="U722" s="19"/>
      <c r="V722" s="19"/>
      <c r="W722" s="19"/>
      <c r="X722" s="19"/>
      <c r="Y722" s="19">
        <v>8.9039583437212837</v>
      </c>
      <c r="Z722"/>
      <c r="AA722"/>
      <c r="AB722"/>
      <c r="AC722"/>
      <c r="AD722"/>
      <c r="AE722"/>
      <c r="AF722"/>
      <c r="AG722"/>
      <c r="AH722"/>
      <c r="AI722"/>
      <c r="AJ722" s="9" t="s">
        <v>2709</v>
      </c>
      <c r="AK722" s="19"/>
      <c r="AL722" s="19"/>
      <c r="AM722" s="19"/>
      <c r="AN722" s="19"/>
      <c r="AO722" s="19"/>
      <c r="AP722" s="19"/>
      <c r="AQ722" s="19"/>
      <c r="AR722" s="19"/>
      <c r="AS722" s="19"/>
      <c r="AT722" s="19"/>
      <c r="AU722" s="19"/>
      <c r="AV722" s="19">
        <v>8.9039583437212837</v>
      </c>
      <c r="AW722"/>
      <c r="AX722"/>
      <c r="AY722"/>
      <c r="AZ722"/>
      <c r="BA722"/>
      <c r="BB722"/>
      <c r="BC722"/>
      <c r="BD722"/>
      <c r="BE722"/>
      <c r="BF722"/>
      <c r="BG722"/>
      <c r="BH722"/>
      <c r="BI722"/>
      <c r="BJ722"/>
      <c r="BK722"/>
      <c r="BL722"/>
      <c r="BM722"/>
      <c r="BN722"/>
      <c r="BO722"/>
      <c r="BP722"/>
      <c r="BQ722"/>
      <c r="BR722"/>
      <c r="BS722"/>
      <c r="BT722"/>
      <c r="BU722"/>
      <c r="BV722"/>
    </row>
    <row r="723" spans="2:74" ht="14.25" x14ac:dyDescent="0.2">
      <c r="B723" s="9" t="s">
        <v>3255</v>
      </c>
      <c r="C723" s="19"/>
      <c r="D723" s="19"/>
      <c r="E723" s="19"/>
      <c r="F723" s="19"/>
      <c r="G723" s="19">
        <v>35</v>
      </c>
      <c r="H723" s="19"/>
      <c r="P723" s="9" t="s">
        <v>2710</v>
      </c>
      <c r="Q723" s="19"/>
      <c r="R723" s="19"/>
      <c r="S723" s="19"/>
      <c r="T723" s="19"/>
      <c r="U723" s="19"/>
      <c r="V723" s="19"/>
      <c r="W723" s="19">
        <v>8.9039583437212837</v>
      </c>
      <c r="X723" s="19"/>
      <c r="Y723" s="19"/>
      <c r="Z723"/>
      <c r="AA723"/>
      <c r="AB723"/>
      <c r="AC723"/>
      <c r="AD723"/>
      <c r="AE723"/>
      <c r="AF723"/>
      <c r="AG723"/>
      <c r="AH723"/>
      <c r="AI723"/>
      <c r="AJ723" s="9" t="s">
        <v>2710</v>
      </c>
      <c r="AK723" s="19"/>
      <c r="AL723" s="19"/>
      <c r="AM723" s="19"/>
      <c r="AN723" s="19"/>
      <c r="AO723" s="19"/>
      <c r="AP723" s="19"/>
      <c r="AQ723" s="19"/>
      <c r="AR723" s="19"/>
      <c r="AS723" s="19"/>
      <c r="AT723" s="19"/>
      <c r="AU723" s="19"/>
      <c r="AV723" s="19">
        <v>8.9039583437212837</v>
      </c>
      <c r="AW723"/>
      <c r="AX723"/>
      <c r="AY723"/>
      <c r="AZ723"/>
      <c r="BA723"/>
      <c r="BB723"/>
      <c r="BC723"/>
      <c r="BD723"/>
      <c r="BE723"/>
      <c r="BF723"/>
      <c r="BG723"/>
      <c r="BH723"/>
      <c r="BI723"/>
      <c r="BJ723"/>
      <c r="BK723"/>
      <c r="BL723"/>
      <c r="BM723"/>
      <c r="BN723"/>
      <c r="BO723"/>
      <c r="BP723"/>
      <c r="BQ723"/>
      <c r="BR723"/>
      <c r="BS723"/>
      <c r="BT723"/>
      <c r="BU723"/>
      <c r="BV723"/>
    </row>
    <row r="724" spans="2:74" ht="14.25" x14ac:dyDescent="0.2">
      <c r="B724" s="9" t="s">
        <v>3256</v>
      </c>
      <c r="C724" s="19"/>
      <c r="D724" s="19"/>
      <c r="E724" s="19"/>
      <c r="F724" s="19"/>
      <c r="G724" s="19"/>
      <c r="H724" s="19">
        <v>8.9039583437212837</v>
      </c>
      <c r="P724" s="9" t="s">
        <v>2711</v>
      </c>
      <c r="Q724" s="19"/>
      <c r="R724" s="19">
        <v>12.821700014958649</v>
      </c>
      <c r="S724" s="19"/>
      <c r="T724" s="19"/>
      <c r="U724" s="19"/>
      <c r="V724" s="19"/>
      <c r="W724" s="19"/>
      <c r="X724" s="19"/>
      <c r="Y724" s="19"/>
      <c r="Z724"/>
      <c r="AA724"/>
      <c r="AB724"/>
      <c r="AC724"/>
      <c r="AD724"/>
      <c r="AE724"/>
      <c r="AF724"/>
      <c r="AG724"/>
      <c r="AH724"/>
      <c r="AI724"/>
      <c r="AJ724" s="9" t="s">
        <v>2711</v>
      </c>
      <c r="AK724" s="19"/>
      <c r="AL724" s="19"/>
      <c r="AM724" s="19"/>
      <c r="AN724" s="19"/>
      <c r="AO724" s="19"/>
      <c r="AP724" s="19"/>
      <c r="AQ724" s="19"/>
      <c r="AR724" s="19"/>
      <c r="AS724" s="19"/>
      <c r="AT724" s="19"/>
      <c r="AU724" s="19"/>
      <c r="AV724" s="19">
        <v>12.821700014958649</v>
      </c>
      <c r="AW724"/>
      <c r="AX724"/>
      <c r="AY724"/>
      <c r="AZ724"/>
      <c r="BA724"/>
      <c r="BB724"/>
      <c r="BC724"/>
      <c r="BD724"/>
      <c r="BE724"/>
      <c r="BF724"/>
      <c r="BG724"/>
      <c r="BH724"/>
      <c r="BI724"/>
      <c r="BJ724"/>
      <c r="BK724"/>
      <c r="BL724"/>
      <c r="BM724"/>
      <c r="BN724"/>
      <c r="BO724"/>
      <c r="BP724"/>
      <c r="BQ724"/>
      <c r="BR724"/>
      <c r="BS724"/>
      <c r="BT724"/>
      <c r="BU724"/>
      <c r="BV724"/>
    </row>
    <row r="725" spans="2:74" ht="14.25" x14ac:dyDescent="0.2">
      <c r="B725" s="9" t="s">
        <v>3257</v>
      </c>
      <c r="C725" s="19"/>
      <c r="D725" s="19"/>
      <c r="E725" s="19"/>
      <c r="F725" s="19"/>
      <c r="G725" s="19"/>
      <c r="H725" s="19">
        <v>28.353650809742252</v>
      </c>
      <c r="P725" s="9" t="s">
        <v>2712</v>
      </c>
      <c r="Q725" s="19"/>
      <c r="R725" s="19">
        <v>3.2054250037396623</v>
      </c>
      <c r="S725" s="19"/>
      <c r="T725" s="19"/>
      <c r="U725" s="19"/>
      <c r="V725" s="19"/>
      <c r="W725" s="19"/>
      <c r="X725" s="19"/>
      <c r="Y725" s="19"/>
      <c r="Z725"/>
      <c r="AA725"/>
      <c r="AB725"/>
      <c r="AC725"/>
      <c r="AD725"/>
      <c r="AE725"/>
      <c r="AF725"/>
      <c r="AG725"/>
      <c r="AH725"/>
      <c r="AI725"/>
      <c r="AJ725" s="9" t="s">
        <v>2712</v>
      </c>
      <c r="AK725" s="19"/>
      <c r="AL725" s="19"/>
      <c r="AM725" s="19"/>
      <c r="AN725" s="19"/>
      <c r="AO725" s="19"/>
      <c r="AP725" s="19"/>
      <c r="AQ725" s="19"/>
      <c r="AR725" s="19"/>
      <c r="AS725" s="19"/>
      <c r="AT725" s="19"/>
      <c r="AU725" s="19"/>
      <c r="AV725" s="19">
        <v>3.2054250037396623</v>
      </c>
      <c r="AW725"/>
      <c r="AX725"/>
      <c r="AY725"/>
      <c r="AZ725"/>
      <c r="BA725"/>
      <c r="BB725"/>
      <c r="BC725"/>
      <c r="BD725"/>
      <c r="BE725"/>
      <c r="BF725"/>
      <c r="BG725"/>
      <c r="BH725"/>
      <c r="BI725"/>
      <c r="BJ725"/>
      <c r="BK725"/>
      <c r="BL725"/>
      <c r="BM725"/>
      <c r="BN725"/>
      <c r="BO725"/>
      <c r="BP725"/>
      <c r="BQ725"/>
      <c r="BR725"/>
      <c r="BS725"/>
      <c r="BT725"/>
      <c r="BU725"/>
      <c r="BV725"/>
    </row>
    <row r="726" spans="2:74" ht="14.25" x14ac:dyDescent="0.2">
      <c r="B726" s="9" t="s">
        <v>3258</v>
      </c>
      <c r="C726" s="19"/>
      <c r="D726" s="19"/>
      <c r="E726" s="19"/>
      <c r="F726" s="19">
        <v>11.8</v>
      </c>
      <c r="G726" s="19"/>
      <c r="H726" s="19"/>
      <c r="P726" s="9" t="s">
        <v>2713</v>
      </c>
      <c r="Q726" s="19"/>
      <c r="R726" s="19">
        <v>6.6779687577909623</v>
      </c>
      <c r="S726" s="19"/>
      <c r="T726" s="19"/>
      <c r="U726" s="19"/>
      <c r="V726" s="19"/>
      <c r="W726" s="19"/>
      <c r="X726" s="19"/>
      <c r="Y726" s="19"/>
      <c r="Z726"/>
      <c r="AA726"/>
      <c r="AB726"/>
      <c r="AC726"/>
      <c r="AD726"/>
      <c r="AE726"/>
      <c r="AF726"/>
      <c r="AG726"/>
      <c r="AH726"/>
      <c r="AI726"/>
      <c r="AJ726" s="9" t="s">
        <v>2713</v>
      </c>
      <c r="AK726" s="19"/>
      <c r="AL726" s="19"/>
      <c r="AM726" s="19"/>
      <c r="AN726" s="19"/>
      <c r="AO726" s="19"/>
      <c r="AP726" s="19"/>
      <c r="AQ726" s="19"/>
      <c r="AR726" s="19"/>
      <c r="AS726" s="19"/>
      <c r="AT726" s="19"/>
      <c r="AU726" s="19"/>
      <c r="AV726" s="19">
        <v>6.6779687577909623</v>
      </c>
      <c r="AW726"/>
      <c r="AX726"/>
      <c r="AY726"/>
      <c r="AZ726"/>
      <c r="BA726"/>
      <c r="BB726"/>
      <c r="BC726"/>
      <c r="BD726"/>
      <c r="BE726"/>
      <c r="BF726"/>
      <c r="BG726"/>
      <c r="BH726"/>
      <c r="BI726"/>
      <c r="BJ726"/>
      <c r="BK726"/>
      <c r="BL726"/>
      <c r="BM726"/>
      <c r="BN726"/>
      <c r="BO726"/>
      <c r="BP726"/>
      <c r="BQ726"/>
      <c r="BR726"/>
      <c r="BS726"/>
      <c r="BT726"/>
      <c r="BU726"/>
      <c r="BV726"/>
    </row>
    <row r="727" spans="2:74" ht="14.25" x14ac:dyDescent="0.2">
      <c r="B727" s="9" t="s">
        <v>3259</v>
      </c>
      <c r="C727" s="19"/>
      <c r="D727" s="19"/>
      <c r="E727" s="19">
        <v>6.4108500074793247</v>
      </c>
      <c r="F727" s="19"/>
      <c r="G727" s="19"/>
      <c r="H727" s="19"/>
      <c r="P727" s="9" t="s">
        <v>2714</v>
      </c>
      <c r="Q727" s="19"/>
      <c r="R727" s="19">
        <v>67.794987956419789</v>
      </c>
      <c r="S727" s="19"/>
      <c r="T727" s="19"/>
      <c r="U727" s="19"/>
      <c r="V727" s="19"/>
      <c r="W727" s="19"/>
      <c r="X727" s="19"/>
      <c r="Y727" s="19"/>
      <c r="Z727"/>
      <c r="AA727"/>
      <c r="AB727"/>
      <c r="AC727"/>
      <c r="AD727"/>
      <c r="AE727"/>
      <c r="AF727"/>
      <c r="AG727"/>
      <c r="AH727"/>
      <c r="AI727"/>
      <c r="AJ727" s="9" t="s">
        <v>2714</v>
      </c>
      <c r="AK727" s="19">
        <v>67.794987956419789</v>
      </c>
      <c r="AL727" s="19"/>
      <c r="AM727" s="19"/>
      <c r="AN727" s="19"/>
      <c r="AO727" s="19"/>
      <c r="AP727" s="19"/>
      <c r="AQ727" s="19"/>
      <c r="AR727" s="19"/>
      <c r="AS727" s="19"/>
      <c r="AT727" s="19"/>
      <c r="AU727" s="19"/>
      <c r="AV727" s="19"/>
      <c r="AW727"/>
      <c r="AX727"/>
      <c r="AY727"/>
      <c r="AZ727"/>
      <c r="BA727"/>
      <c r="BB727"/>
      <c r="BC727"/>
      <c r="BD727"/>
      <c r="BE727"/>
      <c r="BF727"/>
      <c r="BG727"/>
      <c r="BH727"/>
      <c r="BI727"/>
      <c r="BJ727"/>
      <c r="BK727"/>
      <c r="BL727"/>
      <c r="BM727"/>
      <c r="BN727"/>
      <c r="BO727"/>
      <c r="BP727"/>
      <c r="BQ727"/>
      <c r="BR727"/>
      <c r="BS727"/>
      <c r="BT727"/>
      <c r="BU727"/>
      <c r="BV727"/>
    </row>
    <row r="728" spans="2:74" ht="14.25" x14ac:dyDescent="0.2">
      <c r="B728" s="9" t="s">
        <v>3260</v>
      </c>
      <c r="C728" s="19"/>
      <c r="D728" s="19">
        <v>50</v>
      </c>
      <c r="E728" s="19"/>
      <c r="F728" s="19"/>
      <c r="G728" s="19"/>
      <c r="H728" s="19"/>
      <c r="P728" s="9" t="s">
        <v>2715</v>
      </c>
      <c r="Q728" s="19"/>
      <c r="R728" s="19">
        <v>31.25</v>
      </c>
      <c r="S728" s="19"/>
      <c r="T728" s="19"/>
      <c r="U728" s="19"/>
      <c r="V728" s="19"/>
      <c r="W728" s="19"/>
      <c r="X728" s="19"/>
      <c r="Y728" s="19"/>
      <c r="Z728"/>
      <c r="AA728"/>
      <c r="AB728"/>
      <c r="AC728"/>
      <c r="AD728"/>
      <c r="AE728"/>
      <c r="AF728"/>
      <c r="AG728"/>
      <c r="AH728"/>
      <c r="AI728"/>
      <c r="AJ728" s="9" t="s">
        <v>2715</v>
      </c>
      <c r="AK728" s="19"/>
      <c r="AL728" s="19"/>
      <c r="AM728" s="19"/>
      <c r="AN728" s="19"/>
      <c r="AO728" s="19"/>
      <c r="AP728" s="19"/>
      <c r="AQ728" s="19"/>
      <c r="AR728" s="19"/>
      <c r="AS728" s="19"/>
      <c r="AT728" s="19"/>
      <c r="AU728" s="19"/>
      <c r="AV728" s="19">
        <v>31.25</v>
      </c>
      <c r="AW728"/>
      <c r="AX728"/>
      <c r="AY728"/>
      <c r="AZ728"/>
      <c r="BA728"/>
      <c r="BB728"/>
      <c r="BC728"/>
      <c r="BD728"/>
      <c r="BE728"/>
      <c r="BF728"/>
      <c r="BG728"/>
      <c r="BH728"/>
      <c r="BI728"/>
      <c r="BJ728"/>
      <c r="BK728"/>
      <c r="BL728"/>
      <c r="BM728"/>
      <c r="BN728"/>
      <c r="BO728"/>
      <c r="BP728"/>
      <c r="BQ728"/>
      <c r="BR728"/>
      <c r="BS728"/>
      <c r="BT728"/>
      <c r="BU728"/>
      <c r="BV728"/>
    </row>
    <row r="729" spans="2:74" ht="14.25" x14ac:dyDescent="0.2">
      <c r="B729" s="9" t="s">
        <v>3261</v>
      </c>
      <c r="C729" s="19"/>
      <c r="D729" s="19"/>
      <c r="E729" s="19"/>
      <c r="F729" s="19">
        <v>85</v>
      </c>
      <c r="G729" s="19"/>
      <c r="H729" s="19"/>
      <c r="P729" s="9" t="s">
        <v>2716</v>
      </c>
      <c r="Q729" s="19"/>
      <c r="R729" s="19">
        <v>2.1652740982270231</v>
      </c>
      <c r="S729" s="19"/>
      <c r="T729" s="19"/>
      <c r="U729" s="19"/>
      <c r="V729" s="19"/>
      <c r="W729" s="19"/>
      <c r="X729" s="19"/>
      <c r="Y729" s="19"/>
      <c r="Z729"/>
      <c r="AA729"/>
      <c r="AB729"/>
      <c r="AC729"/>
      <c r="AD729"/>
      <c r="AE729"/>
      <c r="AF729"/>
      <c r="AG729"/>
      <c r="AH729"/>
      <c r="AI729"/>
      <c r="AJ729" s="9" t="s">
        <v>2716</v>
      </c>
      <c r="AK729" s="19"/>
      <c r="AL729" s="19"/>
      <c r="AM729" s="19"/>
      <c r="AN729" s="19"/>
      <c r="AO729" s="19"/>
      <c r="AP729" s="19"/>
      <c r="AQ729" s="19"/>
      <c r="AR729" s="19"/>
      <c r="AS729" s="19"/>
      <c r="AT729" s="19"/>
      <c r="AU729" s="19">
        <v>2.1652740982270231</v>
      </c>
      <c r="AV729" s="19"/>
      <c r="AW729"/>
      <c r="AX729"/>
      <c r="AY729"/>
      <c r="AZ729"/>
      <c r="BA729"/>
      <c r="BB729"/>
      <c r="BC729"/>
      <c r="BD729"/>
      <c r="BE729"/>
      <c r="BF729"/>
      <c r="BG729"/>
      <c r="BH729"/>
      <c r="BI729"/>
      <c r="BJ729"/>
      <c r="BK729"/>
      <c r="BL729"/>
      <c r="BM729"/>
      <c r="BN729"/>
      <c r="BO729"/>
      <c r="BP729"/>
      <c r="BQ729"/>
      <c r="BR729"/>
      <c r="BS729"/>
      <c r="BT729"/>
      <c r="BU729"/>
      <c r="BV729"/>
    </row>
    <row r="730" spans="2:74" ht="14.25" x14ac:dyDescent="0.2">
      <c r="B730" s="9" t="s">
        <v>3262</v>
      </c>
      <c r="C730" s="19"/>
      <c r="D730" s="19"/>
      <c r="E730" s="19"/>
      <c r="F730" s="19">
        <v>17.807916687442567</v>
      </c>
      <c r="G730" s="19"/>
      <c r="H730" s="19"/>
      <c r="P730" s="9" t="s">
        <v>2717</v>
      </c>
      <c r="Q730" s="19"/>
      <c r="R730" s="19"/>
      <c r="S730" s="19"/>
      <c r="T730" s="19"/>
      <c r="U730" s="19"/>
      <c r="V730" s="19"/>
      <c r="W730" s="19"/>
      <c r="X730" s="19"/>
      <c r="Y730" s="19">
        <v>7.1231666749770275</v>
      </c>
      <c r="Z730"/>
      <c r="AA730"/>
      <c r="AB730"/>
      <c r="AC730"/>
      <c r="AD730"/>
      <c r="AE730"/>
      <c r="AF730"/>
      <c r="AG730"/>
      <c r="AH730"/>
      <c r="AI730"/>
      <c r="AJ730" s="9" t="s">
        <v>2717</v>
      </c>
      <c r="AK730" s="19"/>
      <c r="AL730" s="19"/>
      <c r="AM730" s="19"/>
      <c r="AN730" s="19"/>
      <c r="AO730" s="19"/>
      <c r="AP730" s="19"/>
      <c r="AQ730" s="19"/>
      <c r="AR730" s="19"/>
      <c r="AS730" s="19"/>
      <c r="AT730" s="19"/>
      <c r="AU730" s="19"/>
      <c r="AV730" s="19">
        <v>7.1231666749770275</v>
      </c>
      <c r="AW730"/>
      <c r="AX730"/>
      <c r="AY730"/>
      <c r="AZ730"/>
      <c r="BA730"/>
      <c r="BB730"/>
      <c r="BC730"/>
      <c r="BD730"/>
      <c r="BE730"/>
      <c r="BF730"/>
      <c r="BG730"/>
      <c r="BH730"/>
      <c r="BI730"/>
      <c r="BJ730"/>
      <c r="BK730"/>
      <c r="BL730"/>
      <c r="BM730"/>
      <c r="BN730"/>
      <c r="BO730"/>
      <c r="BP730"/>
      <c r="BQ730"/>
      <c r="BR730"/>
      <c r="BS730"/>
      <c r="BT730"/>
      <c r="BU730"/>
      <c r="BV730"/>
    </row>
    <row r="731" spans="2:74" ht="14.25" x14ac:dyDescent="0.2">
      <c r="B731" s="9" t="s">
        <v>3263</v>
      </c>
      <c r="C731" s="19"/>
      <c r="D731" s="19"/>
      <c r="E731" s="19"/>
      <c r="F731" s="19">
        <v>16.02712501869831</v>
      </c>
      <c r="G731" s="19"/>
      <c r="H731" s="19"/>
      <c r="P731" s="9" t="s">
        <v>2718</v>
      </c>
      <c r="Q731" s="19"/>
      <c r="R731" s="19">
        <v>130</v>
      </c>
      <c r="S731" s="19"/>
      <c r="T731" s="19"/>
      <c r="U731" s="19"/>
      <c r="V731" s="19"/>
      <c r="W731" s="19"/>
      <c r="X731" s="19"/>
      <c r="Y731" s="19"/>
      <c r="Z731"/>
      <c r="AA731"/>
      <c r="AB731"/>
      <c r="AC731"/>
      <c r="AD731"/>
      <c r="AE731"/>
      <c r="AF731"/>
      <c r="AG731"/>
      <c r="AH731"/>
      <c r="AI731"/>
      <c r="AJ731" s="9" t="s">
        <v>2718</v>
      </c>
      <c r="AK731" s="19">
        <v>130</v>
      </c>
      <c r="AL731" s="19"/>
      <c r="AM731" s="19"/>
      <c r="AN731" s="19"/>
      <c r="AO731" s="19"/>
      <c r="AP731" s="19"/>
      <c r="AQ731" s="19"/>
      <c r="AR731" s="19"/>
      <c r="AS731" s="19"/>
      <c r="AT731" s="19"/>
      <c r="AU731" s="19"/>
      <c r="AV731" s="19"/>
      <c r="AW731"/>
      <c r="AX731"/>
      <c r="AY731"/>
      <c r="AZ731"/>
      <c r="BA731"/>
      <c r="BB731"/>
      <c r="BC731"/>
      <c r="BD731"/>
      <c r="BE731"/>
      <c r="BF731"/>
      <c r="BG731"/>
      <c r="BH731"/>
      <c r="BI731"/>
      <c r="BJ731"/>
      <c r="BK731"/>
      <c r="BL731"/>
      <c r="BM731"/>
      <c r="BN731"/>
      <c r="BO731"/>
      <c r="BP731"/>
      <c r="BQ731"/>
      <c r="BR731"/>
      <c r="BS731"/>
      <c r="BT731"/>
      <c r="BU731"/>
      <c r="BV731"/>
    </row>
    <row r="732" spans="2:74" ht="14.25" x14ac:dyDescent="0.2">
      <c r="B732" s="9" t="s">
        <v>3264</v>
      </c>
      <c r="C732" s="19"/>
      <c r="D732" s="19"/>
      <c r="E732" s="19"/>
      <c r="F732" s="19"/>
      <c r="G732" s="19"/>
      <c r="H732" s="19">
        <v>192</v>
      </c>
      <c r="P732" s="9" t="s">
        <v>2719</v>
      </c>
      <c r="Q732" s="19"/>
      <c r="R732" s="19">
        <v>4.4519791718606418</v>
      </c>
      <c r="S732" s="19"/>
      <c r="T732" s="19"/>
      <c r="U732" s="19"/>
      <c r="V732" s="19"/>
      <c r="W732" s="19"/>
      <c r="X732" s="19"/>
      <c r="Y732" s="19"/>
      <c r="Z732"/>
      <c r="AA732"/>
      <c r="AB732"/>
      <c r="AC732"/>
      <c r="AD732"/>
      <c r="AE732"/>
      <c r="AF732"/>
      <c r="AG732"/>
      <c r="AH732"/>
      <c r="AI732"/>
      <c r="AJ732" s="9" t="s">
        <v>2719</v>
      </c>
      <c r="AK732" s="19"/>
      <c r="AL732" s="19"/>
      <c r="AM732" s="19"/>
      <c r="AN732" s="19"/>
      <c r="AO732" s="19"/>
      <c r="AP732" s="19"/>
      <c r="AQ732" s="19"/>
      <c r="AR732" s="19"/>
      <c r="AS732" s="19"/>
      <c r="AT732" s="19"/>
      <c r="AU732" s="19"/>
      <c r="AV732" s="19">
        <v>4.4519791718606418</v>
      </c>
      <c r="AW732"/>
      <c r="AX732"/>
      <c r="AY732"/>
      <c r="AZ732"/>
      <c r="BA732"/>
      <c r="BB732"/>
      <c r="BC732"/>
      <c r="BD732"/>
      <c r="BE732"/>
      <c r="BF732"/>
      <c r="BG732"/>
      <c r="BH732"/>
      <c r="BI732"/>
      <c r="BJ732"/>
      <c r="BK732"/>
      <c r="BL732"/>
      <c r="BM732"/>
      <c r="BN732"/>
      <c r="BO732"/>
      <c r="BP732"/>
      <c r="BQ732"/>
      <c r="BR732"/>
      <c r="BS732"/>
      <c r="BT732"/>
      <c r="BU732"/>
      <c r="BV732"/>
    </row>
    <row r="733" spans="2:74" ht="14.25" x14ac:dyDescent="0.2">
      <c r="B733" s="9" t="s">
        <v>3265</v>
      </c>
      <c r="C733" s="19"/>
      <c r="D733" s="19"/>
      <c r="E733" s="19">
        <v>54</v>
      </c>
      <c r="F733" s="19"/>
      <c r="G733" s="19"/>
      <c r="H733" s="19"/>
      <c r="P733" s="9" t="s">
        <v>2720</v>
      </c>
      <c r="Q733" s="19">
        <v>9.6</v>
      </c>
      <c r="R733" s="19"/>
      <c r="S733" s="19"/>
      <c r="T733" s="19"/>
      <c r="U733" s="19"/>
      <c r="V733" s="19"/>
      <c r="W733" s="19"/>
      <c r="X733" s="19"/>
      <c r="Y733" s="19"/>
      <c r="Z733"/>
      <c r="AA733"/>
      <c r="AB733"/>
      <c r="AC733"/>
      <c r="AD733"/>
      <c r="AE733"/>
      <c r="AF733"/>
      <c r="AG733"/>
      <c r="AH733"/>
      <c r="AI733"/>
      <c r="AJ733" s="9" t="s">
        <v>2720</v>
      </c>
      <c r="AK733" s="19"/>
      <c r="AL733" s="19"/>
      <c r="AM733" s="19"/>
      <c r="AN733" s="19"/>
      <c r="AO733" s="19"/>
      <c r="AP733" s="19"/>
      <c r="AQ733" s="19"/>
      <c r="AR733" s="19">
        <v>9.6</v>
      </c>
      <c r="AS733" s="19"/>
      <c r="AT733" s="19"/>
      <c r="AU733" s="19"/>
      <c r="AV733" s="19"/>
      <c r="AW733"/>
      <c r="AX733"/>
      <c r="AY733"/>
      <c r="AZ733"/>
      <c r="BA733"/>
      <c r="BB733"/>
      <c r="BC733"/>
      <c r="BD733"/>
      <c r="BE733"/>
      <c r="BF733"/>
      <c r="BG733"/>
      <c r="BH733"/>
      <c r="BI733"/>
      <c r="BJ733"/>
      <c r="BK733"/>
      <c r="BL733"/>
      <c r="BM733"/>
      <c r="BN733"/>
      <c r="BO733"/>
      <c r="BP733"/>
      <c r="BQ733"/>
      <c r="BR733"/>
      <c r="BS733"/>
      <c r="BT733"/>
      <c r="BU733"/>
      <c r="BV733"/>
    </row>
    <row r="734" spans="2:74" ht="14.25" x14ac:dyDescent="0.2">
      <c r="B734" s="9" t="s">
        <v>3266</v>
      </c>
      <c r="C734" s="19"/>
      <c r="D734" s="19"/>
      <c r="E734" s="19"/>
      <c r="F734" s="19"/>
      <c r="G734" s="19">
        <v>18</v>
      </c>
      <c r="H734" s="19"/>
      <c r="P734" s="9" t="s">
        <v>2721</v>
      </c>
      <c r="Q734" s="19">
        <v>6.9450875081026018</v>
      </c>
      <c r="R734" s="19"/>
      <c r="S734" s="19"/>
      <c r="T734" s="19"/>
      <c r="U734" s="19"/>
      <c r="V734" s="19"/>
      <c r="W734" s="19"/>
      <c r="X734" s="19"/>
      <c r="Y734" s="19"/>
      <c r="Z734"/>
      <c r="AA734"/>
      <c r="AB734"/>
      <c r="AC734"/>
      <c r="AD734"/>
      <c r="AE734"/>
      <c r="AF734"/>
      <c r="AG734"/>
      <c r="AH734"/>
      <c r="AI734"/>
      <c r="AJ734" s="9" t="s">
        <v>2721</v>
      </c>
      <c r="AK734" s="19"/>
      <c r="AL734" s="19"/>
      <c r="AM734" s="19"/>
      <c r="AN734" s="19"/>
      <c r="AO734" s="19"/>
      <c r="AP734" s="19"/>
      <c r="AQ734" s="19"/>
      <c r="AR734" s="19"/>
      <c r="AS734" s="19"/>
      <c r="AT734" s="19"/>
      <c r="AU734" s="19"/>
      <c r="AV734" s="19">
        <v>6.9450875081026018</v>
      </c>
      <c r="AW734"/>
      <c r="AX734"/>
      <c r="AY734"/>
      <c r="AZ734"/>
      <c r="BA734"/>
      <c r="BB734"/>
      <c r="BC734"/>
      <c r="BD734"/>
      <c r="BE734"/>
      <c r="BF734"/>
      <c r="BG734"/>
      <c r="BH734"/>
      <c r="BI734"/>
      <c r="BJ734"/>
      <c r="BK734"/>
      <c r="BL734"/>
      <c r="BM734"/>
      <c r="BN734"/>
      <c r="BO734"/>
      <c r="BP734"/>
      <c r="BQ734"/>
      <c r="BR734"/>
      <c r="BS734"/>
      <c r="BT734"/>
      <c r="BU734"/>
      <c r="BV734"/>
    </row>
    <row r="735" spans="2:74" ht="14.25" x14ac:dyDescent="0.2">
      <c r="B735" s="9" t="s">
        <v>3267</v>
      </c>
      <c r="C735" s="19"/>
      <c r="D735" s="19"/>
      <c r="E735" s="19">
        <v>5.3423750062327704</v>
      </c>
      <c r="F735" s="19"/>
      <c r="G735" s="19"/>
      <c r="H735" s="19"/>
      <c r="P735" s="9" t="s">
        <v>2722</v>
      </c>
      <c r="Q735" s="19"/>
      <c r="R735" s="19"/>
      <c r="S735" s="19"/>
      <c r="T735" s="19">
        <v>10.684750012465541</v>
      </c>
      <c r="U735" s="19"/>
      <c r="V735" s="19"/>
      <c r="W735" s="19"/>
      <c r="X735" s="19"/>
      <c r="Y735" s="19"/>
      <c r="Z735"/>
      <c r="AA735"/>
      <c r="AB735"/>
      <c r="AC735"/>
      <c r="AD735"/>
      <c r="AE735"/>
      <c r="AF735"/>
      <c r="AG735"/>
      <c r="AH735"/>
      <c r="AI735"/>
      <c r="AJ735" s="9" t="s">
        <v>2722</v>
      </c>
      <c r="AK735" s="19"/>
      <c r="AL735" s="19"/>
      <c r="AM735" s="19"/>
      <c r="AN735" s="19"/>
      <c r="AO735" s="19"/>
      <c r="AP735" s="19"/>
      <c r="AQ735" s="19"/>
      <c r="AR735" s="19"/>
      <c r="AS735" s="19"/>
      <c r="AT735" s="19"/>
      <c r="AU735" s="19"/>
      <c r="AV735" s="19">
        <v>10.684750012465541</v>
      </c>
      <c r="AW735"/>
      <c r="AX735"/>
      <c r="AY735"/>
      <c r="AZ735"/>
      <c r="BA735"/>
      <c r="BB735"/>
      <c r="BC735"/>
      <c r="BD735"/>
      <c r="BE735"/>
      <c r="BF735"/>
      <c r="BG735"/>
      <c r="BH735"/>
      <c r="BI735"/>
      <c r="BJ735"/>
      <c r="BK735"/>
      <c r="BL735"/>
      <c r="BM735"/>
      <c r="BN735"/>
      <c r="BO735"/>
      <c r="BP735"/>
      <c r="BQ735"/>
      <c r="BR735"/>
      <c r="BS735"/>
      <c r="BT735"/>
      <c r="BU735"/>
      <c r="BV735"/>
    </row>
    <row r="736" spans="2:74" ht="14.25" x14ac:dyDescent="0.2">
      <c r="B736" s="9" t="s">
        <v>3268</v>
      </c>
      <c r="C736" s="19"/>
      <c r="D736" s="19">
        <v>7.1231666749770275</v>
      </c>
      <c r="E736" s="19"/>
      <c r="F736" s="19"/>
      <c r="G736" s="19"/>
      <c r="H736" s="19"/>
      <c r="P736" s="9" t="s">
        <v>2723</v>
      </c>
      <c r="Q736" s="19">
        <v>8.5478000099724323</v>
      </c>
      <c r="R736" s="19"/>
      <c r="S736" s="19"/>
      <c r="T736" s="19"/>
      <c r="U736" s="19"/>
      <c r="V736" s="19"/>
      <c r="W736" s="19"/>
      <c r="X736" s="19"/>
      <c r="Y736" s="19"/>
      <c r="Z736"/>
      <c r="AA736"/>
      <c r="AB736"/>
      <c r="AC736"/>
      <c r="AD736"/>
      <c r="AE736"/>
      <c r="AF736"/>
      <c r="AG736"/>
      <c r="AH736"/>
      <c r="AI736"/>
      <c r="AJ736" s="9" t="s">
        <v>2723</v>
      </c>
      <c r="AK736" s="19"/>
      <c r="AL736" s="19"/>
      <c r="AM736" s="19"/>
      <c r="AN736" s="19"/>
      <c r="AO736" s="19"/>
      <c r="AP736" s="19"/>
      <c r="AQ736" s="19"/>
      <c r="AR736" s="19"/>
      <c r="AS736" s="19"/>
      <c r="AT736" s="19"/>
      <c r="AU736" s="19"/>
      <c r="AV736" s="19">
        <v>8.5478000099724323</v>
      </c>
      <c r="AW736"/>
      <c r="AX736"/>
      <c r="AY736"/>
      <c r="AZ736"/>
      <c r="BA736"/>
      <c r="BB736"/>
      <c r="BC736"/>
      <c r="BD736"/>
      <c r="BE736"/>
      <c r="BF736"/>
      <c r="BG736"/>
      <c r="BH736"/>
      <c r="BI736"/>
      <c r="BJ736"/>
      <c r="BK736"/>
      <c r="BL736"/>
      <c r="BM736"/>
      <c r="BN736"/>
      <c r="BO736"/>
      <c r="BP736"/>
      <c r="BQ736"/>
      <c r="BR736"/>
      <c r="BS736"/>
      <c r="BT736"/>
      <c r="BU736"/>
      <c r="BV736"/>
    </row>
    <row r="737" spans="2:74" ht="14.25" x14ac:dyDescent="0.2">
      <c r="B737" s="9" t="s">
        <v>3270</v>
      </c>
      <c r="C737" s="19"/>
      <c r="D737" s="19"/>
      <c r="E737" s="19"/>
      <c r="F737" s="19"/>
      <c r="G737" s="19">
        <v>14</v>
      </c>
      <c r="H737" s="19"/>
      <c r="P737" s="9" t="s">
        <v>2724</v>
      </c>
      <c r="Q737" s="19">
        <v>35</v>
      </c>
      <c r="R737" s="19"/>
      <c r="S737" s="19"/>
      <c r="T737" s="19"/>
      <c r="U737" s="19"/>
      <c r="V737" s="19"/>
      <c r="W737" s="19"/>
      <c r="X737" s="19"/>
      <c r="Y737" s="19"/>
      <c r="Z737"/>
      <c r="AA737"/>
      <c r="AB737"/>
      <c r="AC737"/>
      <c r="AD737"/>
      <c r="AE737"/>
      <c r="AF737"/>
      <c r="AG737"/>
      <c r="AH737"/>
      <c r="AI737"/>
      <c r="AJ737" s="9" t="s">
        <v>2724</v>
      </c>
      <c r="AK737" s="19"/>
      <c r="AL737" s="19"/>
      <c r="AM737" s="19"/>
      <c r="AN737" s="19"/>
      <c r="AO737" s="19"/>
      <c r="AP737" s="19"/>
      <c r="AQ737" s="19"/>
      <c r="AR737" s="19"/>
      <c r="AS737" s="19"/>
      <c r="AT737" s="19"/>
      <c r="AU737" s="19"/>
      <c r="AV737" s="19">
        <v>35</v>
      </c>
      <c r="AW737"/>
      <c r="AX737"/>
      <c r="AY737"/>
      <c r="AZ737"/>
      <c r="BA737"/>
      <c r="BB737"/>
      <c r="BC737"/>
      <c r="BD737"/>
      <c r="BE737"/>
      <c r="BF737"/>
      <c r="BG737"/>
      <c r="BH737"/>
      <c r="BI737"/>
      <c r="BJ737"/>
      <c r="BK737"/>
      <c r="BL737"/>
      <c r="BM737"/>
      <c r="BN737"/>
      <c r="BO737"/>
      <c r="BP737"/>
      <c r="BQ737"/>
      <c r="BR737"/>
      <c r="BS737"/>
      <c r="BT737"/>
      <c r="BU737"/>
      <c r="BV737"/>
    </row>
    <row r="738" spans="2:74" ht="14.25" x14ac:dyDescent="0.2">
      <c r="B738" s="9" t="s">
        <v>3271</v>
      </c>
      <c r="C738" s="19"/>
      <c r="D738" s="19"/>
      <c r="E738" s="19">
        <v>8</v>
      </c>
      <c r="F738" s="19"/>
      <c r="G738" s="19"/>
      <c r="H738" s="19"/>
      <c r="P738" s="9" t="s">
        <v>2725</v>
      </c>
      <c r="Q738" s="19">
        <v>17.807916687442567</v>
      </c>
      <c r="R738" s="19"/>
      <c r="S738" s="19"/>
      <c r="T738" s="19"/>
      <c r="U738" s="19"/>
      <c r="V738" s="19"/>
      <c r="W738" s="19"/>
      <c r="X738" s="19"/>
      <c r="Y738" s="19"/>
      <c r="Z738"/>
      <c r="AA738"/>
      <c r="AB738"/>
      <c r="AC738"/>
      <c r="AD738"/>
      <c r="AE738"/>
      <c r="AF738"/>
      <c r="AG738"/>
      <c r="AH738"/>
      <c r="AI738"/>
      <c r="AJ738" s="9" t="s">
        <v>2725</v>
      </c>
      <c r="AK738" s="19"/>
      <c r="AL738" s="19"/>
      <c r="AM738" s="19"/>
      <c r="AN738" s="19"/>
      <c r="AO738" s="19"/>
      <c r="AP738" s="19"/>
      <c r="AQ738" s="19"/>
      <c r="AR738" s="19"/>
      <c r="AS738" s="19"/>
      <c r="AT738" s="19"/>
      <c r="AU738" s="19"/>
      <c r="AV738" s="19">
        <v>17.807916687442567</v>
      </c>
      <c r="AW738"/>
      <c r="AX738"/>
      <c r="AY738"/>
      <c r="AZ738"/>
      <c r="BA738"/>
      <c r="BB738"/>
      <c r="BC738"/>
      <c r="BD738"/>
      <c r="BE738"/>
      <c r="BF738"/>
      <c r="BG738"/>
      <c r="BH738"/>
      <c r="BI738"/>
      <c r="BJ738"/>
      <c r="BK738"/>
      <c r="BL738"/>
      <c r="BM738"/>
      <c r="BN738"/>
      <c r="BO738"/>
      <c r="BP738"/>
      <c r="BQ738"/>
      <c r="BR738"/>
      <c r="BS738"/>
      <c r="BT738"/>
      <c r="BU738"/>
      <c r="BV738"/>
    </row>
    <row r="739" spans="2:74" ht="14.25" x14ac:dyDescent="0.2">
      <c r="B739" s="9" t="s">
        <v>3272</v>
      </c>
      <c r="C739" s="19"/>
      <c r="D739" s="19"/>
      <c r="E739" s="19"/>
      <c r="F739" s="19">
        <v>12.5</v>
      </c>
      <c r="G739" s="19"/>
      <c r="H739" s="19"/>
      <c r="P739" s="9" t="s">
        <v>2726</v>
      </c>
      <c r="Q739" s="19"/>
      <c r="R739" s="19"/>
      <c r="S739" s="19"/>
      <c r="T739" s="19">
        <v>3.2054250037396623</v>
      </c>
      <c r="U739" s="19"/>
      <c r="V739" s="19"/>
      <c r="W739" s="19"/>
      <c r="X739" s="19"/>
      <c r="Y739" s="19"/>
      <c r="Z739"/>
      <c r="AA739"/>
      <c r="AB739"/>
      <c r="AC739"/>
      <c r="AD739"/>
      <c r="AE739"/>
      <c r="AF739"/>
      <c r="AG739"/>
      <c r="AH739"/>
      <c r="AI739"/>
      <c r="AJ739" s="9" t="s">
        <v>2726</v>
      </c>
      <c r="AK739" s="19"/>
      <c r="AL739" s="19"/>
      <c r="AM739" s="19"/>
      <c r="AN739" s="19"/>
      <c r="AO739" s="19"/>
      <c r="AP739" s="19"/>
      <c r="AQ739" s="19"/>
      <c r="AR739" s="19"/>
      <c r="AS739" s="19"/>
      <c r="AT739" s="19"/>
      <c r="AU739" s="19"/>
      <c r="AV739" s="19">
        <v>3.2054250037396623</v>
      </c>
      <c r="AW739"/>
      <c r="AX739"/>
      <c r="AY739"/>
      <c r="AZ739"/>
      <c r="BA739"/>
      <c r="BB739"/>
      <c r="BC739"/>
      <c r="BD739"/>
      <c r="BE739"/>
      <c r="BF739"/>
      <c r="BG739"/>
      <c r="BH739"/>
      <c r="BI739"/>
      <c r="BJ739"/>
      <c r="BK739"/>
      <c r="BL739"/>
      <c r="BM739"/>
      <c r="BN739"/>
      <c r="BO739"/>
      <c r="BP739"/>
      <c r="BQ739"/>
      <c r="BR739"/>
      <c r="BS739"/>
      <c r="BT739"/>
      <c r="BU739"/>
      <c r="BV739"/>
    </row>
    <row r="740" spans="2:74" ht="14.25" x14ac:dyDescent="0.2">
      <c r="B740" s="9" t="s">
        <v>3273</v>
      </c>
      <c r="C740" s="19"/>
      <c r="D740" s="19"/>
      <c r="E740" s="19"/>
      <c r="F740" s="19"/>
      <c r="G740" s="19">
        <v>140</v>
      </c>
      <c r="H740" s="19"/>
      <c r="P740" s="9" t="s">
        <v>2727</v>
      </c>
      <c r="Q740" s="19"/>
      <c r="R740" s="19">
        <v>60</v>
      </c>
      <c r="S740" s="19"/>
      <c r="T740" s="19"/>
      <c r="U740" s="19"/>
      <c r="V740" s="19"/>
      <c r="W740" s="19"/>
      <c r="X740" s="19"/>
      <c r="Y740" s="19"/>
      <c r="Z740"/>
      <c r="AA740"/>
      <c r="AB740"/>
      <c r="AC740"/>
      <c r="AD740"/>
      <c r="AE740"/>
      <c r="AF740"/>
      <c r="AG740"/>
      <c r="AH740"/>
      <c r="AI740"/>
      <c r="AJ740" s="9" t="s">
        <v>2727</v>
      </c>
      <c r="AK740" s="19"/>
      <c r="AL740" s="19"/>
      <c r="AM740" s="19"/>
      <c r="AN740" s="19"/>
      <c r="AO740" s="19"/>
      <c r="AP740" s="19"/>
      <c r="AQ740" s="19">
        <v>60</v>
      </c>
      <c r="AR740" s="19"/>
      <c r="AS740" s="19"/>
      <c r="AT740" s="19"/>
      <c r="AU740" s="19"/>
      <c r="AV740" s="19"/>
      <c r="AW740"/>
      <c r="AX740"/>
      <c r="AY740"/>
      <c r="AZ740"/>
      <c r="BA740"/>
      <c r="BB740"/>
      <c r="BC740"/>
      <c r="BD740"/>
      <c r="BE740"/>
      <c r="BF740"/>
      <c r="BG740"/>
      <c r="BH740"/>
      <c r="BI740"/>
      <c r="BJ740"/>
      <c r="BK740"/>
      <c r="BL740"/>
      <c r="BM740"/>
      <c r="BN740"/>
      <c r="BO740"/>
      <c r="BP740"/>
      <c r="BQ740"/>
      <c r="BR740"/>
      <c r="BS740"/>
      <c r="BT740"/>
      <c r="BU740"/>
      <c r="BV740"/>
    </row>
    <row r="741" spans="2:74" ht="14.25" x14ac:dyDescent="0.2">
      <c r="B741" s="9" t="s">
        <v>3274</v>
      </c>
      <c r="C741" s="19">
        <v>12</v>
      </c>
      <c r="D741" s="19"/>
      <c r="E741" s="19"/>
      <c r="F741" s="19"/>
      <c r="G741" s="19"/>
      <c r="H741" s="19"/>
      <c r="P741" s="9" t="s">
        <v>2728</v>
      </c>
      <c r="Q741" s="19"/>
      <c r="R741" s="19">
        <v>14.246333349954055</v>
      </c>
      <c r="S741" s="19"/>
      <c r="T741" s="19"/>
      <c r="U741" s="19"/>
      <c r="V741" s="19"/>
      <c r="W741" s="19"/>
      <c r="X741" s="19"/>
      <c r="Y741" s="19"/>
      <c r="Z741"/>
      <c r="AA741"/>
      <c r="AB741"/>
      <c r="AC741"/>
      <c r="AD741"/>
      <c r="AE741"/>
      <c r="AF741"/>
      <c r="AG741"/>
      <c r="AH741"/>
      <c r="AI741"/>
      <c r="AJ741" s="9" t="s">
        <v>2728</v>
      </c>
      <c r="AK741" s="19"/>
      <c r="AL741" s="19"/>
      <c r="AM741" s="19"/>
      <c r="AN741" s="19"/>
      <c r="AO741" s="19"/>
      <c r="AP741" s="19"/>
      <c r="AQ741" s="19"/>
      <c r="AR741" s="19"/>
      <c r="AS741" s="19"/>
      <c r="AT741" s="19"/>
      <c r="AU741" s="19"/>
      <c r="AV741" s="19">
        <v>14.246333349954055</v>
      </c>
      <c r="AW741"/>
      <c r="AX741"/>
      <c r="AY741"/>
      <c r="AZ741"/>
      <c r="BA741"/>
      <c r="BB741"/>
      <c r="BC741"/>
      <c r="BD741"/>
      <c r="BE741"/>
      <c r="BF741"/>
      <c r="BG741"/>
      <c r="BH741"/>
      <c r="BI741"/>
      <c r="BJ741"/>
      <c r="BK741"/>
      <c r="BL741"/>
      <c r="BM741"/>
      <c r="BN741"/>
      <c r="BO741"/>
      <c r="BP741"/>
      <c r="BQ741"/>
      <c r="BR741"/>
      <c r="BS741"/>
      <c r="BT741"/>
      <c r="BU741"/>
      <c r="BV741"/>
    </row>
    <row r="742" spans="2:74" ht="14.25" x14ac:dyDescent="0.2">
      <c r="B742" s="9" t="s">
        <v>3275</v>
      </c>
      <c r="C742" s="19"/>
      <c r="D742" s="19"/>
      <c r="E742" s="19"/>
      <c r="F742" s="19"/>
      <c r="G742" s="19">
        <v>38.111983169748235</v>
      </c>
      <c r="H742" s="19"/>
      <c r="P742" s="9" t="s">
        <v>2729</v>
      </c>
      <c r="Q742" s="19"/>
      <c r="R742" s="19">
        <v>10.684750012465541</v>
      </c>
      <c r="S742" s="19"/>
      <c r="T742" s="19"/>
      <c r="U742" s="19"/>
      <c r="V742" s="19"/>
      <c r="W742" s="19"/>
      <c r="X742" s="19"/>
      <c r="Y742" s="19"/>
      <c r="Z742"/>
      <c r="AA742"/>
      <c r="AB742"/>
      <c r="AC742"/>
      <c r="AD742"/>
      <c r="AE742"/>
      <c r="AF742"/>
      <c r="AG742"/>
      <c r="AH742"/>
      <c r="AI742"/>
      <c r="AJ742" s="9" t="s">
        <v>2729</v>
      </c>
      <c r="AK742" s="19"/>
      <c r="AL742" s="19"/>
      <c r="AM742" s="19"/>
      <c r="AN742" s="19"/>
      <c r="AO742" s="19"/>
      <c r="AP742" s="19"/>
      <c r="AQ742" s="19"/>
      <c r="AR742" s="19"/>
      <c r="AS742" s="19"/>
      <c r="AT742" s="19"/>
      <c r="AU742" s="19"/>
      <c r="AV742" s="19">
        <v>10.684750012465541</v>
      </c>
      <c r="AW742"/>
      <c r="AX742"/>
      <c r="AY742"/>
      <c r="AZ742"/>
      <c r="BA742"/>
      <c r="BB742"/>
      <c r="BC742"/>
      <c r="BD742"/>
      <c r="BE742"/>
      <c r="BF742"/>
      <c r="BG742"/>
      <c r="BH742"/>
      <c r="BI742"/>
      <c r="BJ742"/>
      <c r="BK742"/>
      <c r="BL742"/>
      <c r="BM742"/>
      <c r="BN742"/>
      <c r="BO742"/>
      <c r="BP742"/>
      <c r="BQ742"/>
      <c r="BR742"/>
      <c r="BS742"/>
      <c r="BT742"/>
      <c r="BU742"/>
      <c r="BV742"/>
    </row>
    <row r="743" spans="2:74" ht="14.25" x14ac:dyDescent="0.2">
      <c r="B743" s="9" t="s">
        <v>3276</v>
      </c>
      <c r="C743" s="19"/>
      <c r="D743" s="19">
        <v>10.684750012465541</v>
      </c>
      <c r="E743" s="19"/>
      <c r="F743" s="19"/>
      <c r="G743" s="19"/>
      <c r="H743" s="19"/>
      <c r="P743" s="9" t="s">
        <v>2730</v>
      </c>
      <c r="Q743" s="19"/>
      <c r="R743" s="19">
        <v>40</v>
      </c>
      <c r="S743" s="19"/>
      <c r="T743" s="19"/>
      <c r="U743" s="19"/>
      <c r="V743" s="19"/>
      <c r="W743" s="19"/>
      <c r="X743" s="19"/>
      <c r="Y743" s="19"/>
      <c r="Z743"/>
      <c r="AA743"/>
      <c r="AB743"/>
      <c r="AC743"/>
      <c r="AD743"/>
      <c r="AE743"/>
      <c r="AF743"/>
      <c r="AG743"/>
      <c r="AH743"/>
      <c r="AI743"/>
      <c r="AJ743" s="9" t="s">
        <v>2730</v>
      </c>
      <c r="AK743" s="19"/>
      <c r="AL743" s="19"/>
      <c r="AM743" s="19"/>
      <c r="AN743" s="19"/>
      <c r="AO743" s="19"/>
      <c r="AP743" s="19"/>
      <c r="AQ743" s="19"/>
      <c r="AR743" s="19"/>
      <c r="AS743" s="19"/>
      <c r="AT743" s="19"/>
      <c r="AU743" s="19"/>
      <c r="AV743" s="19">
        <v>40</v>
      </c>
      <c r="AW743"/>
      <c r="AX743"/>
      <c r="AY743"/>
      <c r="AZ743"/>
      <c r="BA743"/>
      <c r="BB743"/>
      <c r="BC743"/>
      <c r="BD743"/>
      <c r="BE743"/>
      <c r="BF743"/>
      <c r="BG743"/>
      <c r="BH743"/>
      <c r="BI743"/>
      <c r="BJ743"/>
      <c r="BK743"/>
      <c r="BL743"/>
      <c r="BM743"/>
      <c r="BN743"/>
      <c r="BO743"/>
      <c r="BP743"/>
      <c r="BQ743"/>
      <c r="BR743"/>
      <c r="BS743"/>
      <c r="BT743"/>
      <c r="BU743"/>
      <c r="BV743"/>
    </row>
    <row r="744" spans="2:74" ht="14.25" x14ac:dyDescent="0.2">
      <c r="B744" s="9" t="s">
        <v>3277</v>
      </c>
      <c r="C744" s="19"/>
      <c r="D744" s="19">
        <v>6.2327708406048989</v>
      </c>
      <c r="E744" s="19"/>
      <c r="F744" s="19"/>
      <c r="G744" s="19"/>
      <c r="H744" s="19"/>
      <c r="P744" s="9" t="s">
        <v>2731</v>
      </c>
      <c r="Q744" s="19">
        <v>5.0220000000000002</v>
      </c>
      <c r="R744" s="19"/>
      <c r="S744" s="19"/>
      <c r="T744" s="19"/>
      <c r="U744" s="19"/>
      <c r="V744" s="19"/>
      <c r="W744" s="19"/>
      <c r="X744" s="19"/>
      <c r="Y744" s="19"/>
      <c r="Z744"/>
      <c r="AA744"/>
      <c r="AB744"/>
      <c r="AC744"/>
      <c r="AD744"/>
      <c r="AE744"/>
      <c r="AF744"/>
      <c r="AG744"/>
      <c r="AH744"/>
      <c r="AI744"/>
      <c r="AJ744" s="9" t="s">
        <v>2731</v>
      </c>
      <c r="AK744" s="19"/>
      <c r="AL744" s="19"/>
      <c r="AM744" s="19"/>
      <c r="AN744" s="19"/>
      <c r="AO744" s="19"/>
      <c r="AP744" s="19"/>
      <c r="AQ744" s="19"/>
      <c r="AR744" s="19"/>
      <c r="AS744" s="19"/>
      <c r="AT744" s="19"/>
      <c r="AU744" s="19">
        <v>5.0220000000000002</v>
      </c>
      <c r="AV744" s="19"/>
      <c r="AW744"/>
      <c r="AX744"/>
      <c r="AY744"/>
      <c r="AZ744"/>
      <c r="BA744"/>
      <c r="BB744"/>
      <c r="BC744"/>
      <c r="BD744"/>
      <c r="BE744"/>
      <c r="BF744"/>
      <c r="BG744"/>
      <c r="BH744"/>
      <c r="BI744"/>
      <c r="BJ744"/>
      <c r="BK744"/>
      <c r="BL744"/>
      <c r="BM744"/>
      <c r="BN744"/>
      <c r="BO744"/>
      <c r="BP744"/>
      <c r="BQ744"/>
      <c r="BR744"/>
      <c r="BS744"/>
      <c r="BT744"/>
      <c r="BU744"/>
      <c r="BV744"/>
    </row>
    <row r="745" spans="2:74" ht="14.25" x14ac:dyDescent="0.2">
      <c r="B745" s="9" t="s">
        <v>3278</v>
      </c>
      <c r="C745" s="19"/>
      <c r="D745" s="19"/>
      <c r="E745" s="19"/>
      <c r="F745" s="19">
        <v>45</v>
      </c>
      <c r="G745" s="19"/>
      <c r="H745" s="19"/>
      <c r="P745" s="9" t="s">
        <v>2732</v>
      </c>
      <c r="Q745" s="19">
        <v>7.3012458418514523</v>
      </c>
      <c r="R745" s="19"/>
      <c r="S745" s="19"/>
      <c r="T745" s="19"/>
      <c r="U745" s="19"/>
      <c r="V745" s="19"/>
      <c r="W745" s="19"/>
      <c r="X745" s="19"/>
      <c r="Y745" s="19"/>
      <c r="Z745"/>
      <c r="AA745"/>
      <c r="AB745"/>
      <c r="AC745"/>
      <c r="AD745"/>
      <c r="AE745"/>
      <c r="AF745"/>
      <c r="AG745"/>
      <c r="AH745"/>
      <c r="AI745"/>
      <c r="AJ745" s="9" t="s">
        <v>2732</v>
      </c>
      <c r="AK745" s="19"/>
      <c r="AL745" s="19"/>
      <c r="AM745" s="19"/>
      <c r="AN745" s="19"/>
      <c r="AO745" s="19"/>
      <c r="AP745" s="19"/>
      <c r="AQ745" s="19"/>
      <c r="AR745" s="19"/>
      <c r="AS745" s="19"/>
      <c r="AT745" s="19"/>
      <c r="AU745" s="19"/>
      <c r="AV745" s="19">
        <v>7.3012458418514523</v>
      </c>
      <c r="AW745"/>
      <c r="AX745"/>
      <c r="AY745"/>
      <c r="AZ745"/>
      <c r="BA745"/>
      <c r="BB745"/>
      <c r="BC745"/>
      <c r="BD745"/>
      <c r="BE745"/>
      <c r="BF745"/>
      <c r="BG745"/>
      <c r="BH745"/>
      <c r="BI745"/>
      <c r="BJ745"/>
      <c r="BK745"/>
      <c r="BL745"/>
      <c r="BM745"/>
      <c r="BN745"/>
      <c r="BO745"/>
      <c r="BP745"/>
      <c r="BQ745"/>
      <c r="BR745"/>
      <c r="BS745"/>
      <c r="BT745"/>
      <c r="BU745"/>
      <c r="BV745"/>
    </row>
    <row r="746" spans="2:74" ht="14.25" x14ac:dyDescent="0.2">
      <c r="B746" s="9" t="s">
        <v>3279</v>
      </c>
      <c r="C746" s="19"/>
      <c r="D746" s="19"/>
      <c r="E746" s="19">
        <v>80</v>
      </c>
      <c r="F746" s="19"/>
      <c r="G746" s="19"/>
      <c r="H746" s="19"/>
      <c r="P746" s="9" t="s">
        <v>2733</v>
      </c>
      <c r="Q746" s="19">
        <v>19.831432821021316</v>
      </c>
      <c r="R746" s="19"/>
      <c r="S746" s="19"/>
      <c r="T746" s="19"/>
      <c r="U746" s="19"/>
      <c r="V746" s="19"/>
      <c r="W746" s="19"/>
      <c r="X746" s="19"/>
      <c r="Y746" s="19"/>
      <c r="Z746"/>
      <c r="AA746"/>
      <c r="AB746"/>
      <c r="AC746"/>
      <c r="AD746"/>
      <c r="AE746"/>
      <c r="AF746"/>
      <c r="AG746"/>
      <c r="AH746"/>
      <c r="AI746"/>
      <c r="AJ746" s="9" t="s">
        <v>2733</v>
      </c>
      <c r="AK746" s="19"/>
      <c r="AL746" s="19"/>
      <c r="AM746" s="19"/>
      <c r="AN746" s="19"/>
      <c r="AO746" s="19"/>
      <c r="AP746" s="19"/>
      <c r="AQ746" s="19"/>
      <c r="AR746" s="19">
        <v>19.831432821021316</v>
      </c>
      <c r="AS746" s="19"/>
      <c r="AT746" s="19"/>
      <c r="AU746" s="19"/>
      <c r="AV746" s="19"/>
      <c r="AW746"/>
      <c r="AX746"/>
      <c r="AY746"/>
      <c r="AZ746"/>
      <c r="BA746"/>
      <c r="BB746"/>
      <c r="BC746"/>
      <c r="BD746"/>
      <c r="BE746"/>
      <c r="BF746"/>
      <c r="BG746"/>
      <c r="BH746"/>
      <c r="BI746"/>
      <c r="BJ746"/>
      <c r="BK746"/>
      <c r="BL746"/>
      <c r="BM746"/>
      <c r="BN746"/>
      <c r="BO746"/>
      <c r="BP746"/>
      <c r="BQ746"/>
      <c r="BR746"/>
      <c r="BS746"/>
      <c r="BT746"/>
      <c r="BU746"/>
      <c r="BV746"/>
    </row>
    <row r="747" spans="2:74" ht="14.25" x14ac:dyDescent="0.2">
      <c r="B747" s="9" t="s">
        <v>3280</v>
      </c>
      <c r="C747" s="19"/>
      <c r="D747" s="19"/>
      <c r="E747" s="19"/>
      <c r="F747" s="19">
        <v>26.711875031163849</v>
      </c>
      <c r="G747" s="19"/>
      <c r="H747" s="19"/>
      <c r="P747" s="9" t="s">
        <v>2734</v>
      </c>
      <c r="Q747" s="19"/>
      <c r="R747" s="19">
        <v>10.684750012465541</v>
      </c>
      <c r="S747" s="19"/>
      <c r="T747" s="19"/>
      <c r="U747" s="19"/>
      <c r="V747" s="19"/>
      <c r="W747" s="19"/>
      <c r="X747" s="19"/>
      <c r="Y747" s="19"/>
      <c r="Z747"/>
      <c r="AA747"/>
      <c r="AB747"/>
      <c r="AC747"/>
      <c r="AD747"/>
      <c r="AE747"/>
      <c r="AF747"/>
      <c r="AG747"/>
      <c r="AH747"/>
      <c r="AI747"/>
      <c r="AJ747" s="9" t="s">
        <v>2734</v>
      </c>
      <c r="AK747" s="19"/>
      <c r="AL747" s="19"/>
      <c r="AM747" s="19"/>
      <c r="AN747" s="19"/>
      <c r="AO747" s="19"/>
      <c r="AP747" s="19"/>
      <c r="AQ747" s="19"/>
      <c r="AR747" s="19"/>
      <c r="AS747" s="19"/>
      <c r="AT747" s="19"/>
      <c r="AU747" s="19"/>
      <c r="AV747" s="19">
        <v>10.684750012465541</v>
      </c>
      <c r="AW747"/>
      <c r="AX747"/>
      <c r="AY747"/>
      <c r="AZ747"/>
      <c r="BA747"/>
      <c r="BB747"/>
      <c r="BC747"/>
      <c r="BD747"/>
      <c r="BE747"/>
      <c r="BF747"/>
      <c r="BG747"/>
      <c r="BH747"/>
      <c r="BI747"/>
      <c r="BJ747"/>
      <c r="BK747"/>
      <c r="BL747"/>
      <c r="BM747"/>
      <c r="BN747"/>
      <c r="BO747"/>
      <c r="BP747"/>
      <c r="BQ747"/>
      <c r="BR747"/>
      <c r="BS747"/>
      <c r="BT747"/>
      <c r="BU747"/>
      <c r="BV747"/>
    </row>
    <row r="748" spans="2:74" ht="14.25" x14ac:dyDescent="0.2">
      <c r="B748" s="9" t="s">
        <v>3281</v>
      </c>
      <c r="C748" s="19"/>
      <c r="D748" s="19"/>
      <c r="E748" s="19"/>
      <c r="F748" s="19"/>
      <c r="G748" s="19"/>
      <c r="H748" s="19">
        <v>100</v>
      </c>
      <c r="P748" s="9" t="s">
        <v>2735</v>
      </c>
      <c r="Q748" s="19">
        <v>4.8</v>
      </c>
      <c r="R748" s="19"/>
      <c r="S748" s="19"/>
      <c r="T748" s="19"/>
      <c r="U748" s="19"/>
      <c r="V748" s="19"/>
      <c r="W748" s="19"/>
      <c r="X748" s="19"/>
      <c r="Y748" s="19"/>
      <c r="Z748"/>
      <c r="AA748"/>
      <c r="AB748"/>
      <c r="AC748"/>
      <c r="AD748"/>
      <c r="AE748"/>
      <c r="AF748"/>
      <c r="AG748"/>
      <c r="AH748"/>
      <c r="AI748"/>
      <c r="AJ748" s="9" t="s">
        <v>2735</v>
      </c>
      <c r="AK748" s="19"/>
      <c r="AL748" s="19"/>
      <c r="AM748" s="19"/>
      <c r="AN748" s="19"/>
      <c r="AO748" s="19"/>
      <c r="AP748" s="19"/>
      <c r="AQ748" s="19"/>
      <c r="AR748" s="19"/>
      <c r="AS748" s="19"/>
      <c r="AT748" s="19"/>
      <c r="AU748" s="19">
        <v>4.8</v>
      </c>
      <c r="AV748" s="19"/>
      <c r="AW748"/>
      <c r="AX748"/>
      <c r="AY748"/>
      <c r="AZ748"/>
      <c r="BA748"/>
      <c r="BB748"/>
      <c r="BC748"/>
      <c r="BD748"/>
      <c r="BE748"/>
      <c r="BF748"/>
      <c r="BG748"/>
      <c r="BH748"/>
      <c r="BI748"/>
      <c r="BJ748"/>
      <c r="BK748"/>
      <c r="BL748"/>
      <c r="BM748"/>
      <c r="BN748"/>
      <c r="BO748"/>
      <c r="BP748"/>
      <c r="BQ748"/>
      <c r="BR748"/>
      <c r="BS748"/>
      <c r="BT748"/>
      <c r="BU748"/>
      <c r="BV748"/>
    </row>
    <row r="749" spans="2:74" ht="14.25" x14ac:dyDescent="0.2">
      <c r="B749" s="9" t="s">
        <v>3282</v>
      </c>
      <c r="C749" s="19"/>
      <c r="D749" s="19"/>
      <c r="E749" s="19"/>
      <c r="F749" s="19">
        <v>69.353856635379231</v>
      </c>
      <c r="G749" s="19"/>
      <c r="H749" s="19"/>
      <c r="P749" s="9" t="s">
        <v>2736</v>
      </c>
      <c r="Q749" s="19">
        <v>83.846362973446119</v>
      </c>
      <c r="R749" s="19"/>
      <c r="S749" s="19"/>
      <c r="T749" s="19"/>
      <c r="U749" s="19"/>
      <c r="V749" s="19"/>
      <c r="W749" s="19"/>
      <c r="X749" s="19"/>
      <c r="Y749" s="19"/>
      <c r="Z749"/>
      <c r="AA749"/>
      <c r="AB749"/>
      <c r="AC749"/>
      <c r="AD749"/>
      <c r="AE749"/>
      <c r="AF749"/>
      <c r="AG749"/>
      <c r="AH749"/>
      <c r="AI749"/>
      <c r="AJ749" s="9" t="s">
        <v>2736</v>
      </c>
      <c r="AK749" s="19"/>
      <c r="AL749" s="19"/>
      <c r="AM749" s="19"/>
      <c r="AN749" s="19"/>
      <c r="AO749" s="19"/>
      <c r="AP749" s="19">
        <v>83.846362973446119</v>
      </c>
      <c r="AQ749" s="19"/>
      <c r="AR749" s="19"/>
      <c r="AS749" s="19"/>
      <c r="AT749" s="19"/>
      <c r="AU749" s="19"/>
      <c r="AV749" s="19"/>
      <c r="AW749"/>
      <c r="AX749"/>
      <c r="AY749"/>
      <c r="AZ749"/>
      <c r="BA749"/>
      <c r="BB749"/>
      <c r="BC749"/>
      <c r="BD749"/>
      <c r="BE749"/>
      <c r="BF749"/>
      <c r="BG749"/>
      <c r="BH749"/>
      <c r="BI749"/>
      <c r="BJ749"/>
      <c r="BK749"/>
      <c r="BL749"/>
      <c r="BM749"/>
      <c r="BN749"/>
      <c r="BO749"/>
      <c r="BP749"/>
      <c r="BQ749"/>
      <c r="BR749"/>
      <c r="BS749"/>
      <c r="BT749"/>
      <c r="BU749"/>
      <c r="BV749"/>
    </row>
    <row r="750" spans="2:74" ht="14.25" x14ac:dyDescent="0.2">
      <c r="B750" s="9" t="s">
        <v>3283</v>
      </c>
      <c r="C750" s="19"/>
      <c r="D750" s="19"/>
      <c r="E750" s="19"/>
      <c r="F750" s="19"/>
      <c r="G750" s="19"/>
      <c r="H750" s="19">
        <v>49.975573163729152</v>
      </c>
      <c r="P750" s="9" t="s">
        <v>2737</v>
      </c>
      <c r="Q750" s="19"/>
      <c r="R750" s="19"/>
      <c r="S750" s="19"/>
      <c r="T750" s="19"/>
      <c r="U750" s="19"/>
      <c r="V750" s="19">
        <v>15</v>
      </c>
      <c r="W750" s="19"/>
      <c r="X750" s="19"/>
      <c r="Y750" s="19"/>
      <c r="Z750"/>
      <c r="AA750"/>
      <c r="AB750"/>
      <c r="AC750"/>
      <c r="AD750"/>
      <c r="AE750"/>
      <c r="AF750"/>
      <c r="AG750"/>
      <c r="AH750"/>
      <c r="AI750"/>
      <c r="AJ750" s="9" t="s">
        <v>2737</v>
      </c>
      <c r="AK750" s="19"/>
      <c r="AL750" s="19"/>
      <c r="AM750" s="19"/>
      <c r="AN750" s="19"/>
      <c r="AO750" s="19"/>
      <c r="AP750" s="19"/>
      <c r="AQ750" s="19"/>
      <c r="AR750" s="19"/>
      <c r="AS750" s="19"/>
      <c r="AT750" s="19"/>
      <c r="AU750" s="19"/>
      <c r="AV750" s="19">
        <v>15</v>
      </c>
      <c r="AW750"/>
      <c r="AX750"/>
      <c r="AY750"/>
      <c r="AZ750"/>
      <c r="BA750"/>
      <c r="BB750"/>
      <c r="BC750"/>
      <c r="BD750"/>
      <c r="BE750"/>
      <c r="BF750"/>
      <c r="BG750"/>
      <c r="BH750"/>
      <c r="BI750"/>
      <c r="BJ750"/>
      <c r="BK750"/>
      <c r="BL750"/>
      <c r="BM750"/>
      <c r="BN750"/>
      <c r="BO750"/>
      <c r="BP750"/>
      <c r="BQ750"/>
      <c r="BR750"/>
      <c r="BS750"/>
      <c r="BT750"/>
      <c r="BU750"/>
      <c r="BV750"/>
    </row>
    <row r="751" spans="2:74" ht="14.25" x14ac:dyDescent="0.2">
      <c r="B751" s="9" t="s">
        <v>3284</v>
      </c>
      <c r="C751" s="19"/>
      <c r="D751" s="19"/>
      <c r="E751" s="19">
        <v>10.239552095279477</v>
      </c>
      <c r="F751" s="19"/>
      <c r="G751" s="19"/>
      <c r="H751" s="19"/>
      <c r="P751" s="9" t="s">
        <v>2738</v>
      </c>
      <c r="Q751" s="19">
        <v>10</v>
      </c>
      <c r="R751" s="19"/>
      <c r="S751" s="19"/>
      <c r="T751" s="19"/>
      <c r="U751" s="19"/>
      <c r="V751" s="19"/>
      <c r="W751" s="19"/>
      <c r="X751" s="19"/>
      <c r="Y751" s="19"/>
      <c r="Z751"/>
      <c r="AA751"/>
      <c r="AB751"/>
      <c r="AC751"/>
      <c r="AD751"/>
      <c r="AE751"/>
      <c r="AF751"/>
      <c r="AG751"/>
      <c r="AH751"/>
      <c r="AI751"/>
      <c r="AJ751" s="9" t="s">
        <v>2738</v>
      </c>
      <c r="AK751" s="19"/>
      <c r="AL751" s="19"/>
      <c r="AM751" s="19"/>
      <c r="AN751" s="19"/>
      <c r="AO751" s="19"/>
      <c r="AP751" s="19"/>
      <c r="AQ751" s="19"/>
      <c r="AR751" s="19"/>
      <c r="AS751" s="19"/>
      <c r="AT751" s="19"/>
      <c r="AU751" s="19"/>
      <c r="AV751" s="19">
        <v>10</v>
      </c>
      <c r="AW751"/>
      <c r="AX751"/>
      <c r="AY751"/>
      <c r="AZ751"/>
      <c r="BA751"/>
      <c r="BB751"/>
      <c r="BC751"/>
      <c r="BD751"/>
      <c r="BE751"/>
      <c r="BF751"/>
      <c r="BG751"/>
      <c r="BH751"/>
      <c r="BI751"/>
      <c r="BJ751"/>
      <c r="BK751"/>
      <c r="BL751"/>
      <c r="BM751"/>
      <c r="BN751"/>
      <c r="BO751"/>
      <c r="BP751"/>
      <c r="BQ751"/>
      <c r="BR751"/>
      <c r="BS751"/>
      <c r="BT751"/>
      <c r="BU751"/>
      <c r="BV751"/>
    </row>
    <row r="752" spans="2:74" ht="14.25" x14ac:dyDescent="0.2">
      <c r="B752" s="9" t="s">
        <v>3285</v>
      </c>
      <c r="C752" s="19"/>
      <c r="D752" s="19">
        <v>8.9039583437212837</v>
      </c>
      <c r="E752" s="19"/>
      <c r="F752" s="19"/>
      <c r="G752" s="19"/>
      <c r="H752" s="19"/>
      <c r="P752" s="9" t="s">
        <v>2739</v>
      </c>
      <c r="Q752" s="19"/>
      <c r="R752" s="19">
        <v>116.63719213297902</v>
      </c>
      <c r="S752" s="19"/>
      <c r="T752" s="19"/>
      <c r="U752" s="19"/>
      <c r="V752" s="19"/>
      <c r="W752" s="19"/>
      <c r="X752" s="19"/>
      <c r="Y752" s="19"/>
      <c r="Z752"/>
      <c r="AA752"/>
      <c r="AB752"/>
      <c r="AC752"/>
      <c r="AD752"/>
      <c r="AE752"/>
      <c r="AF752"/>
      <c r="AG752"/>
      <c r="AH752"/>
      <c r="AI752"/>
      <c r="AJ752" s="9" t="s">
        <v>2739</v>
      </c>
      <c r="AK752" s="19"/>
      <c r="AL752" s="19"/>
      <c r="AM752" s="19"/>
      <c r="AN752" s="19">
        <v>116.63719213297902</v>
      </c>
      <c r="AO752" s="19"/>
      <c r="AP752" s="19"/>
      <c r="AQ752" s="19"/>
      <c r="AR752" s="19"/>
      <c r="AS752" s="19"/>
      <c r="AT752" s="19"/>
      <c r="AU752" s="19"/>
      <c r="AV752" s="19"/>
      <c r="AW752"/>
      <c r="AX752"/>
      <c r="AY752"/>
      <c r="AZ752"/>
      <c r="BA752"/>
      <c r="BB752"/>
      <c r="BC752"/>
      <c r="BD752"/>
      <c r="BE752"/>
      <c r="BF752"/>
      <c r="BG752"/>
      <c r="BH752"/>
      <c r="BI752"/>
      <c r="BJ752"/>
      <c r="BK752"/>
      <c r="BL752"/>
      <c r="BM752"/>
      <c r="BN752"/>
      <c r="BO752"/>
      <c r="BP752"/>
      <c r="BQ752"/>
      <c r="BR752"/>
      <c r="BS752"/>
      <c r="BT752"/>
      <c r="BU752"/>
      <c r="BV752"/>
    </row>
    <row r="753" spans="2:74" ht="14.25" x14ac:dyDescent="0.2">
      <c r="B753" s="9" t="s">
        <v>3286</v>
      </c>
      <c r="C753" s="19"/>
      <c r="D753" s="19"/>
      <c r="E753" s="19"/>
      <c r="F753" s="19">
        <v>36</v>
      </c>
      <c r="G753" s="19"/>
      <c r="H753" s="19"/>
      <c r="P753" s="9" t="s">
        <v>2740</v>
      </c>
      <c r="Q753" s="19">
        <v>34.35753397452266</v>
      </c>
      <c r="R753" s="19"/>
      <c r="S753" s="19"/>
      <c r="T753" s="19"/>
      <c r="U753" s="19"/>
      <c r="V753" s="19"/>
      <c r="W753" s="19"/>
      <c r="X753" s="19"/>
      <c r="Y753" s="19"/>
      <c r="Z753"/>
      <c r="AA753"/>
      <c r="AB753"/>
      <c r="AC753"/>
      <c r="AD753"/>
      <c r="AE753"/>
      <c r="AF753"/>
      <c r="AG753"/>
      <c r="AH753"/>
      <c r="AI753"/>
      <c r="AJ753" s="9" t="s">
        <v>2740</v>
      </c>
      <c r="AK753" s="19"/>
      <c r="AL753" s="19"/>
      <c r="AM753" s="19"/>
      <c r="AN753" s="19">
        <v>34.35753397452266</v>
      </c>
      <c r="AO753" s="19"/>
      <c r="AP753" s="19"/>
      <c r="AQ753" s="19"/>
      <c r="AR753" s="19"/>
      <c r="AS753" s="19"/>
      <c r="AT753" s="19"/>
      <c r="AU753" s="19"/>
      <c r="AV753" s="19"/>
      <c r="AW753"/>
      <c r="AX753"/>
      <c r="AY753"/>
      <c r="AZ753"/>
      <c r="BA753"/>
      <c r="BB753"/>
      <c r="BC753"/>
      <c r="BD753"/>
      <c r="BE753"/>
      <c r="BF753"/>
      <c r="BG753"/>
      <c r="BH753"/>
      <c r="BI753"/>
      <c r="BJ753"/>
      <c r="BK753"/>
      <c r="BL753"/>
      <c r="BM753"/>
      <c r="BN753"/>
      <c r="BO753"/>
      <c r="BP753"/>
      <c r="BQ753"/>
      <c r="BR753"/>
      <c r="BS753"/>
      <c r="BT753"/>
      <c r="BU753"/>
      <c r="BV753"/>
    </row>
    <row r="754" spans="2:74" ht="14.25" x14ac:dyDescent="0.2">
      <c r="B754" s="9" t="s">
        <v>3287</v>
      </c>
      <c r="C754" s="19"/>
      <c r="D754" s="19"/>
      <c r="E754" s="19">
        <v>3.739662504362939</v>
      </c>
      <c r="F754" s="19"/>
      <c r="G754" s="19"/>
      <c r="H754" s="19"/>
      <c r="P754" s="9" t="s">
        <v>2741</v>
      </c>
      <c r="Q754" s="19"/>
      <c r="R754" s="19">
        <v>102.45158768437348</v>
      </c>
      <c r="S754" s="19"/>
      <c r="T754" s="19"/>
      <c r="U754" s="19"/>
      <c r="V754" s="19"/>
      <c r="W754" s="19"/>
      <c r="X754" s="19"/>
      <c r="Y754" s="19"/>
      <c r="Z754"/>
      <c r="AA754"/>
      <c r="AB754"/>
      <c r="AC754"/>
      <c r="AD754"/>
      <c r="AE754"/>
      <c r="AF754"/>
      <c r="AG754"/>
      <c r="AH754"/>
      <c r="AI754"/>
      <c r="AJ754" s="9" t="s">
        <v>2741</v>
      </c>
      <c r="AK754" s="19"/>
      <c r="AL754" s="19"/>
      <c r="AM754" s="19"/>
      <c r="AN754" s="19">
        <v>102.45158768437348</v>
      </c>
      <c r="AO754" s="19"/>
      <c r="AP754" s="19"/>
      <c r="AQ754" s="19"/>
      <c r="AR754" s="19"/>
      <c r="AS754" s="19"/>
      <c r="AT754" s="19"/>
      <c r="AU754" s="19"/>
      <c r="AV754" s="19"/>
      <c r="AW754"/>
      <c r="AX754"/>
      <c r="AY754"/>
      <c r="AZ754"/>
      <c r="BA754"/>
      <c r="BB754"/>
      <c r="BC754"/>
      <c r="BD754"/>
      <c r="BE754"/>
      <c r="BF754"/>
      <c r="BG754"/>
      <c r="BH754"/>
      <c r="BI754"/>
      <c r="BJ754"/>
      <c r="BK754"/>
      <c r="BL754"/>
      <c r="BM754"/>
      <c r="BN754"/>
      <c r="BO754"/>
      <c r="BP754"/>
      <c r="BQ754"/>
      <c r="BR754"/>
      <c r="BS754"/>
      <c r="BT754"/>
      <c r="BU754"/>
      <c r="BV754"/>
    </row>
    <row r="755" spans="2:74" ht="14.25" x14ac:dyDescent="0.2">
      <c r="B755" s="9" t="s">
        <v>3288</v>
      </c>
      <c r="C755" s="19"/>
      <c r="D755" s="19"/>
      <c r="E755" s="19"/>
      <c r="F755" s="19">
        <v>61.614372791092983</v>
      </c>
      <c r="G755" s="19"/>
      <c r="H755" s="19"/>
      <c r="P755" s="9" t="s">
        <v>2742</v>
      </c>
      <c r="Q755" s="19"/>
      <c r="R755" s="19"/>
      <c r="S755" s="19"/>
      <c r="T755" s="19"/>
      <c r="U755" s="19"/>
      <c r="V755" s="19"/>
      <c r="W755" s="19">
        <v>16</v>
      </c>
      <c r="X755" s="19"/>
      <c r="Y755" s="19"/>
      <c r="Z755"/>
      <c r="AA755"/>
      <c r="AB755"/>
      <c r="AC755"/>
      <c r="AD755"/>
      <c r="AE755"/>
      <c r="AF755"/>
      <c r="AG755"/>
      <c r="AH755"/>
      <c r="AI755"/>
      <c r="AJ755" s="9" t="s">
        <v>2742</v>
      </c>
      <c r="AK755" s="19"/>
      <c r="AL755" s="19"/>
      <c r="AM755" s="19"/>
      <c r="AN755" s="19"/>
      <c r="AO755" s="19"/>
      <c r="AP755" s="19"/>
      <c r="AQ755" s="19"/>
      <c r="AR755" s="19"/>
      <c r="AS755" s="19"/>
      <c r="AT755" s="19"/>
      <c r="AU755" s="19"/>
      <c r="AV755" s="19">
        <v>16</v>
      </c>
      <c r="AW755"/>
      <c r="AX755"/>
      <c r="AY755"/>
      <c r="AZ755"/>
      <c r="BA755"/>
      <c r="BB755"/>
      <c r="BC755"/>
      <c r="BD755"/>
      <c r="BE755"/>
      <c r="BF755"/>
      <c r="BG755"/>
      <c r="BH755"/>
      <c r="BI755"/>
      <c r="BJ755"/>
      <c r="BK755"/>
      <c r="BL755"/>
      <c r="BM755"/>
      <c r="BN755"/>
      <c r="BO755"/>
      <c r="BP755"/>
      <c r="BQ755"/>
      <c r="BR755"/>
      <c r="BS755"/>
      <c r="BT755"/>
      <c r="BU755"/>
      <c r="BV755"/>
    </row>
    <row r="756" spans="2:74" ht="14.25" x14ac:dyDescent="0.2">
      <c r="B756" s="9" t="s">
        <v>3289</v>
      </c>
      <c r="C756" s="19"/>
      <c r="D756" s="19">
        <v>3.5615833374885137</v>
      </c>
      <c r="E756" s="19"/>
      <c r="F756" s="19"/>
      <c r="G756" s="19"/>
      <c r="H756" s="19"/>
      <c r="P756" s="9" t="s">
        <v>2743</v>
      </c>
      <c r="Q756" s="19"/>
      <c r="R756" s="19">
        <v>6</v>
      </c>
      <c r="S756" s="19"/>
      <c r="T756" s="19"/>
      <c r="U756" s="19"/>
      <c r="V756" s="19"/>
      <c r="W756" s="19"/>
      <c r="X756" s="19"/>
      <c r="Y756" s="19"/>
      <c r="Z756"/>
      <c r="AA756"/>
      <c r="AB756"/>
      <c r="AC756"/>
      <c r="AD756"/>
      <c r="AE756"/>
      <c r="AF756"/>
      <c r="AG756"/>
      <c r="AH756"/>
      <c r="AI756"/>
      <c r="AJ756" s="9" t="s">
        <v>2743</v>
      </c>
      <c r="AK756" s="19"/>
      <c r="AL756" s="19"/>
      <c r="AM756" s="19"/>
      <c r="AN756" s="19"/>
      <c r="AO756" s="19"/>
      <c r="AP756" s="19"/>
      <c r="AQ756" s="19"/>
      <c r="AR756" s="19"/>
      <c r="AS756" s="19"/>
      <c r="AT756" s="19"/>
      <c r="AU756" s="19"/>
      <c r="AV756" s="19">
        <v>6</v>
      </c>
      <c r="AW756"/>
      <c r="AX756"/>
      <c r="AY756"/>
      <c r="AZ756"/>
      <c r="BA756"/>
      <c r="BB756"/>
      <c r="BC756"/>
      <c r="BD756"/>
      <c r="BE756"/>
      <c r="BF756"/>
      <c r="BG756"/>
      <c r="BH756"/>
      <c r="BI756"/>
      <c r="BJ756"/>
      <c r="BK756"/>
      <c r="BL756"/>
      <c r="BM756"/>
      <c r="BN756"/>
      <c r="BO756"/>
      <c r="BP756"/>
      <c r="BQ756"/>
      <c r="BR756"/>
      <c r="BS756"/>
      <c r="BT756"/>
      <c r="BU756"/>
      <c r="BV756"/>
    </row>
    <row r="757" spans="2:74" ht="14.25" x14ac:dyDescent="0.2">
      <c r="B757" s="9" t="s">
        <v>3290</v>
      </c>
      <c r="C757" s="19"/>
      <c r="D757" s="19"/>
      <c r="E757" s="19">
        <v>6.4108500074793247</v>
      </c>
      <c r="F757" s="19"/>
      <c r="G757" s="19"/>
      <c r="H757" s="19"/>
      <c r="P757" s="9" t="s">
        <v>2744</v>
      </c>
      <c r="Q757" s="19"/>
      <c r="R757" s="19">
        <v>6.4108500074793247</v>
      </c>
      <c r="S757" s="19"/>
      <c r="T757" s="19"/>
      <c r="U757" s="19"/>
      <c r="V757" s="19"/>
      <c r="W757" s="19"/>
      <c r="X757" s="19"/>
      <c r="Y757" s="19"/>
      <c r="Z757"/>
      <c r="AA757"/>
      <c r="AB757"/>
      <c r="AC757"/>
      <c r="AD757"/>
      <c r="AE757"/>
      <c r="AF757"/>
      <c r="AG757"/>
      <c r="AH757"/>
      <c r="AI757"/>
      <c r="AJ757" s="9" t="s">
        <v>2744</v>
      </c>
      <c r="AK757" s="19"/>
      <c r="AL757" s="19"/>
      <c r="AM757" s="19"/>
      <c r="AN757" s="19"/>
      <c r="AO757" s="19"/>
      <c r="AP757" s="19"/>
      <c r="AQ757" s="19"/>
      <c r="AR757" s="19"/>
      <c r="AS757" s="19"/>
      <c r="AT757" s="19"/>
      <c r="AU757" s="19"/>
      <c r="AV757" s="19">
        <v>6.4108500074793247</v>
      </c>
      <c r="AW757"/>
      <c r="AX757"/>
      <c r="AY757"/>
      <c r="AZ757"/>
      <c r="BA757"/>
      <c r="BB757"/>
      <c r="BC757"/>
      <c r="BD757"/>
      <c r="BE757"/>
      <c r="BF757"/>
      <c r="BG757"/>
      <c r="BH757"/>
      <c r="BI757"/>
      <c r="BJ757"/>
      <c r="BK757"/>
      <c r="BL757"/>
      <c r="BM757"/>
      <c r="BN757"/>
      <c r="BO757"/>
      <c r="BP757"/>
      <c r="BQ757"/>
      <c r="BR757"/>
      <c r="BS757"/>
      <c r="BT757"/>
      <c r="BU757"/>
      <c r="BV757"/>
    </row>
    <row r="758" spans="2:74" ht="14.25" x14ac:dyDescent="0.2">
      <c r="B758" s="9" t="s">
        <v>3291</v>
      </c>
      <c r="C758" s="19"/>
      <c r="D758" s="19"/>
      <c r="E758" s="19">
        <v>36.206384011260823</v>
      </c>
      <c r="F758" s="19"/>
      <c r="G758" s="19"/>
      <c r="H758" s="19"/>
      <c r="P758" s="9" t="s">
        <v>2745</v>
      </c>
      <c r="Q758" s="19"/>
      <c r="R758" s="19"/>
      <c r="S758" s="19"/>
      <c r="T758" s="19"/>
      <c r="U758" s="19"/>
      <c r="V758" s="19"/>
      <c r="W758" s="19">
        <v>36</v>
      </c>
      <c r="X758" s="19"/>
      <c r="Y758" s="19"/>
      <c r="Z758"/>
      <c r="AA758"/>
      <c r="AB758"/>
      <c r="AC758"/>
      <c r="AD758"/>
      <c r="AE758"/>
      <c r="AF758"/>
      <c r="AG758"/>
      <c r="AH758"/>
      <c r="AI758"/>
      <c r="AJ758" s="9" t="s">
        <v>2745</v>
      </c>
      <c r="AK758" s="19"/>
      <c r="AL758" s="19"/>
      <c r="AM758" s="19"/>
      <c r="AN758" s="19"/>
      <c r="AO758" s="19"/>
      <c r="AP758" s="19"/>
      <c r="AQ758" s="19"/>
      <c r="AR758" s="19"/>
      <c r="AS758" s="19">
        <v>36</v>
      </c>
      <c r="AT758" s="19"/>
      <c r="AU758" s="19"/>
      <c r="AV758" s="19"/>
      <c r="AW758"/>
      <c r="AX758"/>
      <c r="AY758"/>
      <c r="AZ758"/>
      <c r="BA758"/>
      <c r="BB758"/>
      <c r="BC758"/>
      <c r="BD758"/>
      <c r="BE758"/>
      <c r="BF758"/>
      <c r="BG758"/>
      <c r="BH758"/>
      <c r="BI758"/>
      <c r="BJ758"/>
      <c r="BK758"/>
      <c r="BL758"/>
      <c r="BM758"/>
      <c r="BN758"/>
      <c r="BO758"/>
      <c r="BP758"/>
      <c r="BQ758"/>
      <c r="BR758"/>
      <c r="BS758"/>
      <c r="BT758"/>
      <c r="BU758"/>
      <c r="BV758"/>
    </row>
    <row r="759" spans="2:74" ht="14.25" x14ac:dyDescent="0.2">
      <c r="B759" s="9" t="s">
        <v>3292</v>
      </c>
      <c r="C759" s="19"/>
      <c r="D759" s="19"/>
      <c r="E759" s="19"/>
      <c r="F759" s="19"/>
      <c r="G759" s="19"/>
      <c r="H759" s="19">
        <v>13.5</v>
      </c>
      <c r="P759" s="9" t="s">
        <v>2746</v>
      </c>
      <c r="Q759" s="19"/>
      <c r="R759" s="19"/>
      <c r="S759" s="19"/>
      <c r="T759" s="19"/>
      <c r="U759" s="19"/>
      <c r="V759" s="19"/>
      <c r="W759" s="19">
        <v>20</v>
      </c>
      <c r="X759" s="19"/>
      <c r="Y759" s="19"/>
      <c r="Z759"/>
      <c r="AA759"/>
      <c r="AB759"/>
      <c r="AC759"/>
      <c r="AD759"/>
      <c r="AE759"/>
      <c r="AF759"/>
      <c r="AG759"/>
      <c r="AH759"/>
      <c r="AI759"/>
      <c r="AJ759" s="9" t="s">
        <v>2746</v>
      </c>
      <c r="AK759" s="19"/>
      <c r="AL759" s="19"/>
      <c r="AM759" s="19"/>
      <c r="AN759" s="19"/>
      <c r="AO759" s="19"/>
      <c r="AP759" s="19"/>
      <c r="AQ759" s="19"/>
      <c r="AR759" s="19"/>
      <c r="AS759" s="19"/>
      <c r="AT759" s="19"/>
      <c r="AU759" s="19"/>
      <c r="AV759" s="19">
        <v>20</v>
      </c>
      <c r="AW759"/>
      <c r="AX759"/>
      <c r="AY759"/>
      <c r="AZ759"/>
      <c r="BA759"/>
      <c r="BB759"/>
      <c r="BC759"/>
      <c r="BD759"/>
      <c r="BE759"/>
      <c r="BF759"/>
      <c r="BG759"/>
      <c r="BH759"/>
      <c r="BI759"/>
      <c r="BJ759"/>
      <c r="BK759"/>
      <c r="BL759"/>
      <c r="BM759"/>
      <c r="BN759"/>
      <c r="BO759"/>
      <c r="BP759"/>
      <c r="BQ759"/>
      <c r="BR759"/>
      <c r="BS759"/>
      <c r="BT759"/>
      <c r="BU759"/>
      <c r="BV759"/>
    </row>
    <row r="760" spans="2:74" ht="14.25" x14ac:dyDescent="0.2">
      <c r="B760" s="9" t="s">
        <v>3293</v>
      </c>
      <c r="C760" s="19"/>
      <c r="D760" s="19">
        <v>3</v>
      </c>
      <c r="E760" s="19"/>
      <c r="F760" s="19"/>
      <c r="G760" s="19"/>
      <c r="H760" s="19"/>
      <c r="P760" s="9" t="s">
        <v>2747</v>
      </c>
      <c r="Q760" s="19"/>
      <c r="R760" s="19"/>
      <c r="S760" s="19"/>
      <c r="T760" s="19">
        <v>4.2739000049862161</v>
      </c>
      <c r="U760" s="19"/>
      <c r="V760" s="19"/>
      <c r="W760" s="19"/>
      <c r="X760" s="19"/>
      <c r="Y760" s="19"/>
      <c r="Z760"/>
      <c r="AA760"/>
      <c r="AB760"/>
      <c r="AC760"/>
      <c r="AD760"/>
      <c r="AE760"/>
      <c r="AF760"/>
      <c r="AG760"/>
      <c r="AH760"/>
      <c r="AI760"/>
      <c r="AJ760" s="9" t="s">
        <v>2747</v>
      </c>
      <c r="AK760" s="19"/>
      <c r="AL760" s="19"/>
      <c r="AM760" s="19"/>
      <c r="AN760" s="19"/>
      <c r="AO760" s="19"/>
      <c r="AP760" s="19"/>
      <c r="AQ760" s="19"/>
      <c r="AR760" s="19"/>
      <c r="AS760" s="19"/>
      <c r="AT760" s="19"/>
      <c r="AU760" s="19"/>
      <c r="AV760" s="19">
        <v>4.2739000049862161</v>
      </c>
      <c r="AW760"/>
      <c r="AX760"/>
      <c r="AY760"/>
      <c r="AZ760"/>
      <c r="BA760"/>
      <c r="BB760"/>
      <c r="BC760"/>
      <c r="BD760"/>
      <c r="BE760"/>
      <c r="BF760"/>
      <c r="BG760"/>
      <c r="BH760"/>
      <c r="BI760"/>
      <c r="BJ760"/>
      <c r="BK760"/>
      <c r="BL760"/>
      <c r="BM760"/>
      <c r="BN760"/>
      <c r="BO760"/>
      <c r="BP760"/>
      <c r="BQ760"/>
      <c r="BR760"/>
      <c r="BS760"/>
      <c r="BT760"/>
      <c r="BU760"/>
      <c r="BV760"/>
    </row>
    <row r="761" spans="2:74" ht="14.25" x14ac:dyDescent="0.2">
      <c r="B761" s="9" t="s">
        <v>3294</v>
      </c>
      <c r="C761" s="19"/>
      <c r="D761" s="19"/>
      <c r="E761" s="19"/>
      <c r="F761" s="19">
        <v>21.369500024931082</v>
      </c>
      <c r="G761" s="19"/>
      <c r="H761" s="19"/>
      <c r="P761" s="9" t="s">
        <v>2748</v>
      </c>
      <c r="Q761" s="19"/>
      <c r="R761" s="19"/>
      <c r="S761" s="19"/>
      <c r="T761" s="19"/>
      <c r="U761" s="19"/>
      <c r="V761" s="19"/>
      <c r="W761" s="19"/>
      <c r="X761" s="19">
        <v>37.828278529614821</v>
      </c>
      <c r="Y761" s="19"/>
      <c r="Z761"/>
      <c r="AA761"/>
      <c r="AB761"/>
      <c r="AC761"/>
      <c r="AD761"/>
      <c r="AE761"/>
      <c r="AF761"/>
      <c r="AG761"/>
      <c r="AH761"/>
      <c r="AI761"/>
      <c r="AJ761" s="9" t="s">
        <v>2748</v>
      </c>
      <c r="AK761" s="19"/>
      <c r="AL761" s="19"/>
      <c r="AM761" s="19"/>
      <c r="AN761" s="19">
        <v>37.828278529614821</v>
      </c>
      <c r="AO761" s="19"/>
      <c r="AP761" s="19"/>
      <c r="AQ761" s="19"/>
      <c r="AR761" s="19"/>
      <c r="AS761" s="19"/>
      <c r="AT761" s="19"/>
      <c r="AU761" s="19"/>
      <c r="AV761" s="19"/>
      <c r="AW761"/>
      <c r="AX761"/>
      <c r="AY761"/>
      <c r="AZ761"/>
      <c r="BA761"/>
      <c r="BB761"/>
      <c r="BC761"/>
      <c r="BD761"/>
      <c r="BE761"/>
      <c r="BF761"/>
      <c r="BG761"/>
      <c r="BH761"/>
      <c r="BI761"/>
      <c r="BJ761"/>
      <c r="BK761"/>
      <c r="BL761"/>
      <c r="BM761"/>
      <c r="BN761"/>
      <c r="BO761"/>
      <c r="BP761"/>
      <c r="BQ761"/>
      <c r="BR761"/>
      <c r="BS761"/>
      <c r="BT761"/>
      <c r="BU761"/>
      <c r="BV761"/>
    </row>
    <row r="762" spans="2:74" ht="14.25" x14ac:dyDescent="0.2">
      <c r="B762" s="9" t="s">
        <v>3295</v>
      </c>
      <c r="C762" s="19"/>
      <c r="D762" s="19"/>
      <c r="E762" s="19"/>
      <c r="F762" s="19"/>
      <c r="G762" s="19"/>
      <c r="H762" s="19">
        <v>10.684750012465541</v>
      </c>
      <c r="P762" s="9" t="s">
        <v>2749</v>
      </c>
      <c r="Q762" s="19"/>
      <c r="R762" s="19">
        <v>11</v>
      </c>
      <c r="S762" s="19"/>
      <c r="T762" s="19"/>
      <c r="U762" s="19"/>
      <c r="V762" s="19"/>
      <c r="W762" s="19"/>
      <c r="X762" s="19"/>
      <c r="Y762" s="19"/>
      <c r="Z762"/>
      <c r="AA762"/>
      <c r="AB762"/>
      <c r="AC762"/>
      <c r="AD762"/>
      <c r="AE762"/>
      <c r="AF762"/>
      <c r="AG762"/>
      <c r="AH762"/>
      <c r="AI762"/>
      <c r="AJ762" s="9" t="s">
        <v>2749</v>
      </c>
      <c r="AK762" s="19"/>
      <c r="AL762" s="19"/>
      <c r="AM762" s="19"/>
      <c r="AN762" s="19"/>
      <c r="AO762" s="19"/>
      <c r="AP762" s="19"/>
      <c r="AQ762" s="19"/>
      <c r="AR762" s="19"/>
      <c r="AS762" s="19"/>
      <c r="AT762" s="19"/>
      <c r="AU762" s="19">
        <v>11</v>
      </c>
      <c r="AV762" s="19"/>
      <c r="AW762"/>
      <c r="AX762"/>
      <c r="AY762"/>
      <c r="AZ762"/>
      <c r="BA762"/>
      <c r="BB762"/>
      <c r="BC762"/>
      <c r="BD762"/>
      <c r="BE762"/>
      <c r="BF762"/>
      <c r="BG762"/>
      <c r="BH762"/>
      <c r="BI762"/>
      <c r="BJ762"/>
      <c r="BK762"/>
      <c r="BL762"/>
      <c r="BM762"/>
      <c r="BN762"/>
      <c r="BO762"/>
      <c r="BP762"/>
      <c r="BQ762"/>
      <c r="BR762"/>
      <c r="BS762"/>
      <c r="BT762"/>
      <c r="BU762"/>
      <c r="BV762"/>
    </row>
    <row r="763" spans="2:74" ht="14.25" x14ac:dyDescent="0.2">
      <c r="B763" s="9" t="s">
        <v>3296</v>
      </c>
      <c r="C763" s="19"/>
      <c r="D763" s="19"/>
      <c r="E763" s="19"/>
      <c r="F763" s="19"/>
      <c r="G763" s="19"/>
      <c r="H763" s="19">
        <v>176.58552201983346</v>
      </c>
      <c r="P763" s="9" t="s">
        <v>2750</v>
      </c>
      <c r="Q763" s="19">
        <v>8</v>
      </c>
      <c r="R763" s="19"/>
      <c r="S763" s="19"/>
      <c r="T763" s="19"/>
      <c r="U763" s="19"/>
      <c r="V763" s="19"/>
      <c r="W763" s="19"/>
      <c r="X763" s="19"/>
      <c r="Y763" s="19"/>
      <c r="Z763"/>
      <c r="AA763"/>
      <c r="AB763"/>
      <c r="AC763"/>
      <c r="AD763"/>
      <c r="AE763"/>
      <c r="AF763"/>
      <c r="AG763"/>
      <c r="AH763"/>
      <c r="AI763"/>
      <c r="AJ763" s="9" t="s">
        <v>2750</v>
      </c>
      <c r="AK763" s="19"/>
      <c r="AL763" s="19"/>
      <c r="AM763" s="19"/>
      <c r="AN763" s="19"/>
      <c r="AO763" s="19"/>
      <c r="AP763" s="19"/>
      <c r="AQ763" s="19"/>
      <c r="AR763" s="19"/>
      <c r="AS763" s="19"/>
      <c r="AT763" s="19"/>
      <c r="AU763" s="19"/>
      <c r="AV763" s="19">
        <v>8</v>
      </c>
      <c r="AW763"/>
      <c r="AX763"/>
      <c r="AY763"/>
      <c r="AZ763"/>
      <c r="BA763"/>
      <c r="BB763"/>
      <c r="BC763"/>
      <c r="BD763"/>
      <c r="BE763"/>
      <c r="BF763"/>
      <c r="BG763"/>
      <c r="BH763"/>
      <c r="BI763"/>
      <c r="BJ763"/>
      <c r="BK763"/>
      <c r="BL763"/>
      <c r="BM763"/>
      <c r="BN763"/>
      <c r="BO763"/>
      <c r="BP763"/>
      <c r="BQ763"/>
      <c r="BR763"/>
      <c r="BS763"/>
      <c r="BT763"/>
      <c r="BU763"/>
      <c r="BV763"/>
    </row>
    <row r="764" spans="2:74" ht="14.25" x14ac:dyDescent="0.2">
      <c r="B764" s="9" t="s">
        <v>3297</v>
      </c>
      <c r="C764" s="19"/>
      <c r="D764" s="19"/>
      <c r="E764" s="19"/>
      <c r="F764" s="19">
        <v>54.627175876639136</v>
      </c>
      <c r="G764" s="19"/>
      <c r="H764" s="19"/>
      <c r="P764" s="9" t="s">
        <v>2751</v>
      </c>
      <c r="Q764" s="19"/>
      <c r="R764" s="19"/>
      <c r="S764" s="19"/>
      <c r="T764" s="19"/>
      <c r="U764" s="19"/>
      <c r="V764" s="19"/>
      <c r="W764" s="19"/>
      <c r="X764" s="19"/>
      <c r="Y764" s="19">
        <v>4.0067812546745776</v>
      </c>
      <c r="Z764"/>
      <c r="AA764"/>
      <c r="AB764"/>
      <c r="AC764"/>
      <c r="AD764"/>
      <c r="AE764"/>
      <c r="AF764"/>
      <c r="AG764"/>
      <c r="AH764"/>
      <c r="AI764"/>
      <c r="AJ764" s="9" t="s">
        <v>2751</v>
      </c>
      <c r="AK764" s="19"/>
      <c r="AL764" s="19"/>
      <c r="AM764" s="19"/>
      <c r="AN764" s="19"/>
      <c r="AO764" s="19"/>
      <c r="AP764" s="19"/>
      <c r="AQ764" s="19"/>
      <c r="AR764" s="19"/>
      <c r="AS764" s="19"/>
      <c r="AT764" s="19"/>
      <c r="AU764" s="19"/>
      <c r="AV764" s="19">
        <v>4.0067812546745776</v>
      </c>
      <c r="AW764"/>
      <c r="AX764"/>
      <c r="AY764"/>
      <c r="AZ764"/>
      <c r="BA764"/>
      <c r="BB764"/>
      <c r="BC764"/>
      <c r="BD764"/>
      <c r="BE764"/>
      <c r="BF764"/>
      <c r="BG764"/>
      <c r="BH764"/>
      <c r="BI764"/>
      <c r="BJ764"/>
      <c r="BK764"/>
      <c r="BL764"/>
      <c r="BM764"/>
      <c r="BN764"/>
      <c r="BO764"/>
      <c r="BP764"/>
      <c r="BQ764"/>
      <c r="BR764"/>
      <c r="BS764"/>
      <c r="BT764"/>
      <c r="BU764"/>
      <c r="BV764"/>
    </row>
    <row r="765" spans="2:74" ht="14.25" x14ac:dyDescent="0.2">
      <c r="B765" s="9" t="s">
        <v>3298</v>
      </c>
      <c r="C765" s="19"/>
      <c r="D765" s="19"/>
      <c r="E765" s="19"/>
      <c r="F765" s="19">
        <v>30.489586535798587</v>
      </c>
      <c r="G765" s="19"/>
      <c r="H765" s="19"/>
      <c r="P765" s="9" t="s">
        <v>2752</v>
      </c>
      <c r="Q765" s="19"/>
      <c r="R765" s="19">
        <v>9.1710323574730364</v>
      </c>
      <c r="S765" s="19"/>
      <c r="T765" s="19"/>
      <c r="U765" s="19"/>
      <c r="V765" s="19"/>
      <c r="W765" s="19"/>
      <c r="X765" s="19"/>
      <c r="Y765" s="19"/>
      <c r="Z765"/>
      <c r="AA765"/>
      <c r="AB765"/>
      <c r="AC765"/>
      <c r="AD765"/>
      <c r="AE765"/>
      <c r="AF765"/>
      <c r="AG765"/>
      <c r="AH765"/>
      <c r="AI765"/>
      <c r="AJ765" s="9" t="s">
        <v>2752</v>
      </c>
      <c r="AK765" s="19"/>
      <c r="AL765" s="19"/>
      <c r="AM765" s="19"/>
      <c r="AN765" s="19"/>
      <c r="AO765" s="19"/>
      <c r="AP765" s="19"/>
      <c r="AQ765" s="19"/>
      <c r="AR765" s="19">
        <v>9.1710323574730364</v>
      </c>
      <c r="AS765" s="19"/>
      <c r="AT765" s="19"/>
      <c r="AU765" s="19"/>
      <c r="AV765" s="19"/>
      <c r="AW765"/>
      <c r="AX765"/>
      <c r="AY765"/>
      <c r="AZ765"/>
      <c r="BA765"/>
      <c r="BB765"/>
      <c r="BC765"/>
      <c r="BD765"/>
      <c r="BE765"/>
      <c r="BF765"/>
      <c r="BG765"/>
      <c r="BH765"/>
      <c r="BI765"/>
      <c r="BJ765"/>
      <c r="BK765"/>
      <c r="BL765"/>
      <c r="BM765"/>
      <c r="BN765"/>
      <c r="BO765"/>
      <c r="BP765"/>
      <c r="BQ765"/>
      <c r="BR765"/>
      <c r="BS765"/>
      <c r="BT765"/>
      <c r="BU765"/>
      <c r="BV765"/>
    </row>
    <row r="766" spans="2:74" ht="14.25" x14ac:dyDescent="0.2">
      <c r="B766" s="9" t="s">
        <v>3299</v>
      </c>
      <c r="C766" s="19">
        <v>5.5916858398569662</v>
      </c>
      <c r="D766" s="19"/>
      <c r="E766" s="19"/>
      <c r="F766" s="19"/>
      <c r="G766" s="19"/>
      <c r="H766" s="19"/>
      <c r="P766" s="9" t="s">
        <v>2753</v>
      </c>
      <c r="Q766" s="19">
        <v>4.2739000049862161</v>
      </c>
      <c r="R766" s="19"/>
      <c r="S766" s="19"/>
      <c r="T766" s="19"/>
      <c r="U766" s="19"/>
      <c r="V766" s="19"/>
      <c r="W766" s="19"/>
      <c r="X766" s="19"/>
      <c r="Y766" s="19"/>
      <c r="Z766"/>
      <c r="AA766"/>
      <c r="AB766"/>
      <c r="AC766"/>
      <c r="AD766"/>
      <c r="AE766"/>
      <c r="AF766"/>
      <c r="AG766"/>
      <c r="AH766"/>
      <c r="AI766"/>
      <c r="AJ766" s="9" t="s">
        <v>2753</v>
      </c>
      <c r="AK766" s="19"/>
      <c r="AL766" s="19"/>
      <c r="AM766" s="19"/>
      <c r="AN766" s="19"/>
      <c r="AO766" s="19"/>
      <c r="AP766" s="19"/>
      <c r="AQ766" s="19"/>
      <c r="AR766" s="19"/>
      <c r="AS766" s="19"/>
      <c r="AT766" s="19"/>
      <c r="AU766" s="19"/>
      <c r="AV766" s="19">
        <v>4.2739000049862161</v>
      </c>
      <c r="AW766"/>
      <c r="AX766"/>
      <c r="AY766"/>
      <c r="AZ766"/>
      <c r="BA766"/>
      <c r="BB766"/>
      <c r="BC766"/>
      <c r="BD766"/>
      <c r="BE766"/>
      <c r="BF766"/>
      <c r="BG766"/>
      <c r="BH766"/>
      <c r="BI766"/>
      <c r="BJ766"/>
      <c r="BK766"/>
      <c r="BL766"/>
      <c r="BM766"/>
      <c r="BN766"/>
      <c r="BO766"/>
      <c r="BP766"/>
      <c r="BQ766"/>
      <c r="BR766"/>
      <c r="BS766"/>
      <c r="BT766"/>
      <c r="BU766"/>
      <c r="BV766"/>
    </row>
    <row r="767" spans="2:74" ht="14.25" x14ac:dyDescent="0.2">
      <c r="B767" s="9" t="s">
        <v>3300</v>
      </c>
      <c r="C767" s="19"/>
      <c r="D767" s="19"/>
      <c r="E767" s="19"/>
      <c r="F767" s="19">
        <v>82</v>
      </c>
      <c r="G767" s="19"/>
      <c r="H767" s="19"/>
      <c r="P767" s="9" t="s">
        <v>2754</v>
      </c>
      <c r="Q767" s="19">
        <v>12.465541681209798</v>
      </c>
      <c r="R767" s="19"/>
      <c r="S767" s="19"/>
      <c r="T767" s="19"/>
      <c r="U767" s="19"/>
      <c r="V767" s="19"/>
      <c r="W767" s="19"/>
      <c r="X767" s="19"/>
      <c r="Y767" s="19"/>
      <c r="Z767"/>
      <c r="AA767"/>
      <c r="AB767"/>
      <c r="AC767"/>
      <c r="AD767"/>
      <c r="AE767"/>
      <c r="AF767"/>
      <c r="AG767"/>
      <c r="AH767"/>
      <c r="AI767"/>
      <c r="AJ767" s="9" t="s">
        <v>2754</v>
      </c>
      <c r="AK767" s="19"/>
      <c r="AL767" s="19"/>
      <c r="AM767" s="19"/>
      <c r="AN767" s="19"/>
      <c r="AO767" s="19"/>
      <c r="AP767" s="19"/>
      <c r="AQ767" s="19"/>
      <c r="AR767" s="19"/>
      <c r="AS767" s="19"/>
      <c r="AT767" s="19"/>
      <c r="AU767" s="19"/>
      <c r="AV767" s="19">
        <v>12.465541681209798</v>
      </c>
      <c r="AW767"/>
      <c r="AX767"/>
      <c r="AY767"/>
      <c r="AZ767"/>
      <c r="BA767"/>
      <c r="BB767"/>
      <c r="BC767"/>
      <c r="BD767"/>
      <c r="BE767"/>
      <c r="BF767"/>
      <c r="BG767"/>
      <c r="BH767"/>
      <c r="BI767"/>
      <c r="BJ767"/>
      <c r="BK767"/>
      <c r="BL767"/>
      <c r="BM767"/>
      <c r="BN767"/>
      <c r="BO767"/>
      <c r="BP767"/>
      <c r="BQ767"/>
      <c r="BR767"/>
      <c r="BS767"/>
      <c r="BT767"/>
      <c r="BU767"/>
      <c r="BV767"/>
    </row>
    <row r="768" spans="2:74" ht="14.25" x14ac:dyDescent="0.2">
      <c r="B768" s="9" t="s">
        <v>3301</v>
      </c>
      <c r="C768" s="19">
        <v>10</v>
      </c>
      <c r="D768" s="19"/>
      <c r="E768" s="19"/>
      <c r="F768" s="19"/>
      <c r="G768" s="19"/>
      <c r="H768" s="19"/>
      <c r="P768" s="9" t="s">
        <v>2755</v>
      </c>
      <c r="Q768" s="19">
        <v>24</v>
      </c>
      <c r="R768" s="19"/>
      <c r="S768" s="19"/>
      <c r="T768" s="19"/>
      <c r="U768" s="19"/>
      <c r="V768" s="19"/>
      <c r="W768" s="19"/>
      <c r="X768" s="19"/>
      <c r="Y768" s="19"/>
      <c r="Z768"/>
      <c r="AA768"/>
      <c r="AB768"/>
      <c r="AC768"/>
      <c r="AD768"/>
      <c r="AE768"/>
      <c r="AF768"/>
      <c r="AG768"/>
      <c r="AH768"/>
      <c r="AI768"/>
      <c r="AJ768" s="9" t="s">
        <v>2755</v>
      </c>
      <c r="AK768" s="19"/>
      <c r="AL768" s="19"/>
      <c r="AM768" s="19"/>
      <c r="AN768" s="19"/>
      <c r="AO768" s="19"/>
      <c r="AP768" s="19"/>
      <c r="AQ768" s="19"/>
      <c r="AR768" s="19"/>
      <c r="AS768" s="19"/>
      <c r="AT768" s="19"/>
      <c r="AU768" s="19"/>
      <c r="AV768" s="19">
        <v>24</v>
      </c>
      <c r="AW768"/>
      <c r="AX768"/>
      <c r="AY768"/>
      <c r="AZ768"/>
      <c r="BA768"/>
      <c r="BB768"/>
      <c r="BC768"/>
      <c r="BD768"/>
      <c r="BE768"/>
      <c r="BF768"/>
      <c r="BG768"/>
      <c r="BH768"/>
      <c r="BI768"/>
      <c r="BJ768"/>
      <c r="BK768"/>
      <c r="BL768"/>
      <c r="BM768"/>
      <c r="BN768"/>
      <c r="BO768"/>
      <c r="BP768"/>
      <c r="BQ768"/>
      <c r="BR768"/>
      <c r="BS768"/>
      <c r="BT768"/>
      <c r="BU768"/>
      <c r="BV768"/>
    </row>
    <row r="769" spans="2:74" ht="14.25" x14ac:dyDescent="0.2">
      <c r="B769" s="9" t="s">
        <v>3302</v>
      </c>
      <c r="C769" s="19">
        <v>9</v>
      </c>
      <c r="D769" s="19"/>
      <c r="E769" s="19"/>
      <c r="F769" s="19"/>
      <c r="G769" s="19"/>
      <c r="H769" s="19"/>
      <c r="P769" s="9" t="s">
        <v>2756</v>
      </c>
      <c r="Q769" s="19"/>
      <c r="R769" s="19"/>
      <c r="S769" s="19"/>
      <c r="T769" s="19"/>
      <c r="U769" s="19">
        <v>20</v>
      </c>
      <c r="V769" s="19"/>
      <c r="W769" s="19"/>
      <c r="X769" s="19"/>
      <c r="Y769" s="19"/>
      <c r="Z769"/>
      <c r="AA769"/>
      <c r="AB769"/>
      <c r="AC769"/>
      <c r="AD769"/>
      <c r="AE769"/>
      <c r="AF769"/>
      <c r="AG769"/>
      <c r="AH769"/>
      <c r="AI769"/>
      <c r="AJ769" s="9" t="s">
        <v>2756</v>
      </c>
      <c r="AK769" s="19"/>
      <c r="AL769" s="19"/>
      <c r="AM769" s="19"/>
      <c r="AN769" s="19"/>
      <c r="AO769" s="19">
        <v>20</v>
      </c>
      <c r="AP769" s="19"/>
      <c r="AQ769" s="19"/>
      <c r="AR769" s="19"/>
      <c r="AS769" s="19"/>
      <c r="AT769" s="19"/>
      <c r="AU769" s="19"/>
      <c r="AV769" s="19"/>
      <c r="AW769"/>
      <c r="AX769"/>
      <c r="AY769"/>
      <c r="AZ769"/>
      <c r="BA769"/>
      <c r="BB769"/>
      <c r="BC769"/>
      <c r="BD769"/>
      <c r="BE769"/>
      <c r="BF769"/>
      <c r="BG769"/>
      <c r="BH769"/>
      <c r="BI769"/>
      <c r="BJ769"/>
      <c r="BK769"/>
      <c r="BL769"/>
      <c r="BM769"/>
      <c r="BN769"/>
      <c r="BO769"/>
      <c r="BP769"/>
      <c r="BQ769"/>
      <c r="BR769"/>
      <c r="BS769"/>
      <c r="BT769"/>
      <c r="BU769"/>
      <c r="BV769"/>
    </row>
    <row r="770" spans="2:74" ht="14.25" x14ac:dyDescent="0.2">
      <c r="B770" s="9" t="s">
        <v>3303</v>
      </c>
      <c r="C770" s="19">
        <v>9</v>
      </c>
      <c r="D770" s="19"/>
      <c r="E770" s="19"/>
      <c r="F770" s="19"/>
      <c r="G770" s="19"/>
      <c r="H770" s="19"/>
      <c r="P770" s="9" t="s">
        <v>2757</v>
      </c>
      <c r="Q770" s="19">
        <v>62</v>
      </c>
      <c r="R770" s="19"/>
      <c r="S770" s="19"/>
      <c r="T770" s="19"/>
      <c r="U770" s="19"/>
      <c r="V770" s="19"/>
      <c r="W770" s="19"/>
      <c r="X770" s="19"/>
      <c r="Y770" s="19"/>
      <c r="Z770"/>
      <c r="AA770"/>
      <c r="AB770"/>
      <c r="AC770"/>
      <c r="AD770"/>
      <c r="AE770"/>
      <c r="AF770"/>
      <c r="AG770"/>
      <c r="AH770"/>
      <c r="AI770"/>
      <c r="AJ770" s="9" t="s">
        <v>2757</v>
      </c>
      <c r="AK770" s="19"/>
      <c r="AL770" s="19">
        <v>62</v>
      </c>
      <c r="AM770" s="19"/>
      <c r="AN770" s="19"/>
      <c r="AO770" s="19"/>
      <c r="AP770" s="19"/>
      <c r="AQ770" s="19"/>
      <c r="AR770" s="19"/>
      <c r="AS770" s="19"/>
      <c r="AT770" s="19"/>
      <c r="AU770" s="19"/>
      <c r="AV770" s="19"/>
      <c r="AW770"/>
      <c r="AX770"/>
      <c r="AY770"/>
      <c r="AZ770"/>
      <c r="BA770"/>
      <c r="BB770"/>
      <c r="BC770"/>
      <c r="BD770"/>
      <c r="BE770"/>
      <c r="BF770"/>
      <c r="BG770"/>
      <c r="BH770"/>
      <c r="BI770"/>
      <c r="BJ770"/>
      <c r="BK770"/>
      <c r="BL770"/>
      <c r="BM770"/>
      <c r="BN770"/>
      <c r="BO770"/>
      <c r="BP770"/>
      <c r="BQ770"/>
      <c r="BR770"/>
      <c r="BS770"/>
      <c r="BT770"/>
      <c r="BU770"/>
      <c r="BV770"/>
    </row>
    <row r="771" spans="2:74" ht="14.25" x14ac:dyDescent="0.2">
      <c r="B771" s="9" t="s">
        <v>3304</v>
      </c>
      <c r="C771" s="19"/>
      <c r="D771" s="19"/>
      <c r="E771" s="19"/>
      <c r="F771" s="19">
        <v>11.753225013712095</v>
      </c>
      <c r="G771" s="19"/>
      <c r="H771" s="19"/>
      <c r="P771" s="9" t="s">
        <v>2758</v>
      </c>
      <c r="Q771" s="19"/>
      <c r="R771" s="19"/>
      <c r="S771" s="19"/>
      <c r="T771" s="19"/>
      <c r="U771" s="19"/>
      <c r="V771" s="19">
        <v>14.96</v>
      </c>
      <c r="W771" s="19"/>
      <c r="X771" s="19"/>
      <c r="Y771" s="19"/>
      <c r="Z771"/>
      <c r="AA771"/>
      <c r="AB771"/>
      <c r="AC771"/>
      <c r="AD771"/>
      <c r="AE771"/>
      <c r="AF771"/>
      <c r="AG771"/>
      <c r="AH771"/>
      <c r="AI771"/>
      <c r="AJ771" s="9" t="s">
        <v>2758</v>
      </c>
      <c r="AK771" s="19"/>
      <c r="AL771" s="19"/>
      <c r="AM771" s="19"/>
      <c r="AN771" s="19"/>
      <c r="AO771" s="19"/>
      <c r="AP771" s="19"/>
      <c r="AQ771" s="19"/>
      <c r="AR771" s="19"/>
      <c r="AS771" s="19">
        <v>14.96</v>
      </c>
      <c r="AT771" s="19"/>
      <c r="AU771" s="19"/>
      <c r="AV771" s="19"/>
      <c r="AW771"/>
      <c r="AX771"/>
      <c r="AY771"/>
      <c r="AZ771"/>
      <c r="BA771"/>
      <c r="BB771"/>
      <c r="BC771"/>
      <c r="BD771"/>
      <c r="BE771"/>
      <c r="BF771"/>
      <c r="BG771"/>
      <c r="BH771"/>
      <c r="BI771"/>
      <c r="BJ771"/>
      <c r="BK771"/>
      <c r="BL771"/>
      <c r="BM771"/>
      <c r="BN771"/>
      <c r="BO771"/>
      <c r="BP771"/>
      <c r="BQ771"/>
      <c r="BR771"/>
      <c r="BS771"/>
      <c r="BT771"/>
      <c r="BU771"/>
      <c r="BV771"/>
    </row>
    <row r="772" spans="2:74" ht="14.25" x14ac:dyDescent="0.2">
      <c r="B772" s="9" t="s">
        <v>3305</v>
      </c>
      <c r="C772" s="19"/>
      <c r="D772" s="19">
        <v>3.6328150042382839</v>
      </c>
      <c r="E772" s="19"/>
      <c r="F772" s="19"/>
      <c r="G772" s="19"/>
      <c r="H772" s="19"/>
      <c r="P772" s="9" t="s">
        <v>2759</v>
      </c>
      <c r="Q772" s="19"/>
      <c r="R772" s="19"/>
      <c r="S772" s="19"/>
      <c r="T772" s="19">
        <v>2.1369500024931081</v>
      </c>
      <c r="U772" s="19"/>
      <c r="V772" s="19"/>
      <c r="W772" s="19"/>
      <c r="X772" s="19"/>
      <c r="Y772" s="19"/>
      <c r="Z772"/>
      <c r="AA772"/>
      <c r="AB772"/>
      <c r="AC772"/>
      <c r="AD772"/>
      <c r="AE772"/>
      <c r="AF772"/>
      <c r="AG772"/>
      <c r="AH772"/>
      <c r="AI772"/>
      <c r="AJ772" s="9" t="s">
        <v>2759</v>
      </c>
      <c r="AK772" s="19"/>
      <c r="AL772" s="19"/>
      <c r="AM772" s="19"/>
      <c r="AN772" s="19"/>
      <c r="AO772" s="19"/>
      <c r="AP772" s="19"/>
      <c r="AQ772" s="19"/>
      <c r="AR772" s="19"/>
      <c r="AS772" s="19"/>
      <c r="AT772" s="19"/>
      <c r="AU772" s="19"/>
      <c r="AV772" s="19">
        <v>2.1369500024931081</v>
      </c>
      <c r="AW772"/>
      <c r="AX772"/>
      <c r="AY772"/>
      <c r="AZ772"/>
      <c r="BA772"/>
      <c r="BB772"/>
      <c r="BC772"/>
      <c r="BD772"/>
      <c r="BE772"/>
      <c r="BF772"/>
      <c r="BG772"/>
      <c r="BH772"/>
      <c r="BI772"/>
      <c r="BJ772"/>
      <c r="BK772"/>
      <c r="BL772"/>
      <c r="BM772"/>
      <c r="BN772"/>
      <c r="BO772"/>
      <c r="BP772"/>
      <c r="BQ772"/>
      <c r="BR772"/>
      <c r="BS772"/>
      <c r="BT772"/>
      <c r="BU772"/>
      <c r="BV772"/>
    </row>
    <row r="773" spans="2:74" ht="14.25" x14ac:dyDescent="0.2">
      <c r="B773" s="9" t="s">
        <v>3306</v>
      </c>
      <c r="C773" s="19"/>
      <c r="D773" s="19"/>
      <c r="E773" s="19"/>
      <c r="F773" s="19"/>
      <c r="G773" s="19"/>
      <c r="H773" s="19">
        <v>95.279957924370578</v>
      </c>
      <c r="P773" s="9" t="s">
        <v>2760</v>
      </c>
      <c r="Q773" s="19"/>
      <c r="R773" s="19"/>
      <c r="S773" s="19"/>
      <c r="T773" s="19">
        <v>30.231999999999999</v>
      </c>
      <c r="U773" s="19"/>
      <c r="V773" s="19"/>
      <c r="W773" s="19"/>
      <c r="X773" s="19"/>
      <c r="Y773" s="19"/>
      <c r="Z773"/>
      <c r="AA773"/>
      <c r="AB773"/>
      <c r="AC773"/>
      <c r="AD773"/>
      <c r="AE773"/>
      <c r="AF773"/>
      <c r="AG773"/>
      <c r="AH773"/>
      <c r="AI773"/>
      <c r="AJ773" s="9" t="s">
        <v>2760</v>
      </c>
      <c r="AK773" s="19"/>
      <c r="AL773" s="19">
        <v>30.231999999999999</v>
      </c>
      <c r="AM773" s="19"/>
      <c r="AN773" s="19"/>
      <c r="AO773" s="19"/>
      <c r="AP773" s="19"/>
      <c r="AQ773" s="19"/>
      <c r="AR773" s="19"/>
      <c r="AS773" s="19"/>
      <c r="AT773" s="19"/>
      <c r="AU773" s="19"/>
      <c r="AV773" s="19"/>
      <c r="AW773"/>
      <c r="AX773"/>
      <c r="AY773"/>
      <c r="AZ773"/>
      <c r="BA773"/>
      <c r="BB773"/>
      <c r="BC773"/>
      <c r="BD773"/>
      <c r="BE773"/>
      <c r="BF773"/>
      <c r="BG773"/>
      <c r="BH773"/>
      <c r="BI773"/>
      <c r="BJ773"/>
      <c r="BK773"/>
      <c r="BL773"/>
      <c r="BM773"/>
      <c r="BN773"/>
      <c r="BO773"/>
      <c r="BP773"/>
      <c r="BQ773"/>
      <c r="BR773"/>
      <c r="BS773"/>
      <c r="BT773"/>
      <c r="BU773"/>
      <c r="BV773"/>
    </row>
    <row r="774" spans="2:74" ht="14.25" x14ac:dyDescent="0.2">
      <c r="B774" s="9" t="s">
        <v>3307</v>
      </c>
      <c r="C774" s="19"/>
      <c r="D774" s="19"/>
      <c r="E774" s="19">
        <v>70.928022243027783</v>
      </c>
      <c r="F774" s="19"/>
      <c r="G774" s="19"/>
      <c r="H774" s="19"/>
      <c r="P774" s="9" t="s">
        <v>2761</v>
      </c>
      <c r="Q774" s="19">
        <v>41</v>
      </c>
      <c r="R774" s="19"/>
      <c r="S774" s="19"/>
      <c r="T774" s="19"/>
      <c r="U774" s="19"/>
      <c r="V774" s="19"/>
      <c r="W774" s="19"/>
      <c r="X774" s="19"/>
      <c r="Y774" s="19"/>
      <c r="Z774"/>
      <c r="AA774"/>
      <c r="AB774"/>
      <c r="AC774"/>
      <c r="AD774"/>
      <c r="AE774"/>
      <c r="AF774"/>
      <c r="AG774"/>
      <c r="AH774"/>
      <c r="AI774"/>
      <c r="AJ774" s="9" t="s">
        <v>2761</v>
      </c>
      <c r="AK774" s="19"/>
      <c r="AL774" s="19">
        <v>41</v>
      </c>
      <c r="AM774" s="19"/>
      <c r="AN774" s="19"/>
      <c r="AO774" s="19"/>
      <c r="AP774" s="19"/>
      <c r="AQ774" s="19"/>
      <c r="AR774" s="19"/>
      <c r="AS774" s="19"/>
      <c r="AT774" s="19"/>
      <c r="AU774" s="19"/>
      <c r="AV774" s="19"/>
      <c r="AW774"/>
      <c r="AX774"/>
      <c r="AY774"/>
      <c r="AZ774"/>
      <c r="BA774"/>
      <c r="BB774"/>
      <c r="BC774"/>
      <c r="BD774"/>
      <c r="BE774"/>
      <c r="BF774"/>
      <c r="BG774"/>
      <c r="BH774"/>
      <c r="BI774"/>
      <c r="BJ774"/>
      <c r="BK774"/>
      <c r="BL774"/>
      <c r="BM774"/>
      <c r="BN774"/>
      <c r="BO774"/>
      <c r="BP774"/>
      <c r="BQ774"/>
      <c r="BR774"/>
      <c r="BS774"/>
      <c r="BT774"/>
      <c r="BU774"/>
      <c r="BV774"/>
    </row>
    <row r="775" spans="2:74" ht="14.25" x14ac:dyDescent="0.2">
      <c r="B775" s="9" t="s">
        <v>3308</v>
      </c>
      <c r="C775" s="19"/>
      <c r="D775" s="19"/>
      <c r="E775" s="19"/>
      <c r="F775" s="19"/>
      <c r="G775" s="19">
        <v>52.086376998655922</v>
      </c>
      <c r="H775" s="19"/>
      <c r="P775" s="9" t="s">
        <v>2762</v>
      </c>
      <c r="Q775" s="19">
        <v>96.891417358250408</v>
      </c>
      <c r="R775" s="19"/>
      <c r="S775" s="19"/>
      <c r="T775" s="19"/>
      <c r="U775" s="19"/>
      <c r="V775" s="19"/>
      <c r="W775" s="19"/>
      <c r="X775" s="19"/>
      <c r="Y775" s="19"/>
      <c r="Z775"/>
      <c r="AA775"/>
      <c r="AB775"/>
      <c r="AC775"/>
      <c r="AD775"/>
      <c r="AE775"/>
      <c r="AF775"/>
      <c r="AG775"/>
      <c r="AH775"/>
      <c r="AI775"/>
      <c r="AJ775" s="9" t="s">
        <v>2762</v>
      </c>
      <c r="AK775" s="19">
        <v>96.891417358250408</v>
      </c>
      <c r="AL775" s="19"/>
      <c r="AM775" s="19"/>
      <c r="AN775" s="19"/>
      <c r="AO775" s="19"/>
      <c r="AP775" s="19"/>
      <c r="AQ775" s="19"/>
      <c r="AR775" s="19"/>
      <c r="AS775" s="19"/>
      <c r="AT775" s="19"/>
      <c r="AU775" s="19"/>
      <c r="AV775" s="19"/>
      <c r="AW775"/>
      <c r="AX775"/>
      <c r="AY775"/>
      <c r="AZ775"/>
      <c r="BA775"/>
      <c r="BB775"/>
      <c r="BC775"/>
      <c r="BD775"/>
      <c r="BE775"/>
      <c r="BF775"/>
      <c r="BG775"/>
      <c r="BH775"/>
      <c r="BI775"/>
      <c r="BJ775"/>
      <c r="BK775"/>
      <c r="BL775"/>
      <c r="BM775"/>
      <c r="BN775"/>
      <c r="BO775"/>
      <c r="BP775"/>
      <c r="BQ775"/>
      <c r="BR775"/>
      <c r="BS775"/>
      <c r="BT775"/>
      <c r="BU775"/>
      <c r="BV775"/>
    </row>
    <row r="776" spans="2:74" ht="14.25" x14ac:dyDescent="0.2">
      <c r="B776" s="9" t="s">
        <v>3309</v>
      </c>
      <c r="C776" s="19"/>
      <c r="D776" s="19"/>
      <c r="E776" s="19">
        <v>4.8971770890467061</v>
      </c>
      <c r="F776" s="19"/>
      <c r="G776" s="19"/>
      <c r="H776" s="19"/>
      <c r="P776" s="9" t="s">
        <v>2763</v>
      </c>
      <c r="Q776" s="19"/>
      <c r="R776" s="19">
        <v>21.369500024931082</v>
      </c>
      <c r="S776" s="19"/>
      <c r="T776" s="19"/>
      <c r="U776" s="19"/>
      <c r="V776" s="19"/>
      <c r="W776" s="19"/>
      <c r="X776" s="19"/>
      <c r="Y776" s="19"/>
      <c r="Z776"/>
      <c r="AA776"/>
      <c r="AB776"/>
      <c r="AC776"/>
      <c r="AD776"/>
      <c r="AE776"/>
      <c r="AF776"/>
      <c r="AG776"/>
      <c r="AH776"/>
      <c r="AI776"/>
      <c r="AJ776" s="9" t="s">
        <v>2763</v>
      </c>
      <c r="AK776" s="19"/>
      <c r="AL776" s="19"/>
      <c r="AM776" s="19"/>
      <c r="AN776" s="19"/>
      <c r="AO776" s="19"/>
      <c r="AP776" s="19"/>
      <c r="AQ776" s="19"/>
      <c r="AR776" s="19"/>
      <c r="AS776" s="19"/>
      <c r="AT776" s="19"/>
      <c r="AU776" s="19"/>
      <c r="AV776" s="19">
        <v>21.369500024931082</v>
      </c>
      <c r="AW776"/>
      <c r="AX776"/>
      <c r="AY776"/>
      <c r="AZ776"/>
      <c r="BA776"/>
      <c r="BB776"/>
      <c r="BC776"/>
      <c r="BD776"/>
      <c r="BE776"/>
      <c r="BF776"/>
      <c r="BG776"/>
      <c r="BH776"/>
      <c r="BI776"/>
      <c r="BJ776"/>
      <c r="BK776"/>
      <c r="BL776"/>
      <c r="BM776"/>
      <c r="BN776"/>
      <c r="BO776"/>
      <c r="BP776"/>
      <c r="BQ776"/>
      <c r="BR776"/>
      <c r="BS776"/>
      <c r="BT776"/>
      <c r="BU776"/>
      <c r="BV776"/>
    </row>
    <row r="777" spans="2:74" ht="14.25" x14ac:dyDescent="0.2">
      <c r="B777" s="9" t="s">
        <v>3310</v>
      </c>
      <c r="C777" s="19"/>
      <c r="D777" s="19"/>
      <c r="E777" s="19"/>
      <c r="F777" s="19"/>
      <c r="G777" s="19">
        <v>63.807047488395099</v>
      </c>
      <c r="H777" s="19"/>
      <c r="P777" s="9" t="s">
        <v>2764</v>
      </c>
      <c r="Q777" s="19"/>
      <c r="R777" s="19"/>
      <c r="S777" s="19"/>
      <c r="T777" s="19">
        <v>3.6506229209257262</v>
      </c>
      <c r="U777" s="19"/>
      <c r="V777" s="19"/>
      <c r="W777" s="19"/>
      <c r="X777" s="19"/>
      <c r="Y777" s="19"/>
      <c r="Z777"/>
      <c r="AA777"/>
      <c r="AB777"/>
      <c r="AC777"/>
      <c r="AD777"/>
      <c r="AE777"/>
      <c r="AF777"/>
      <c r="AG777"/>
      <c r="AH777"/>
      <c r="AI777"/>
      <c r="AJ777" s="9" t="s">
        <v>2764</v>
      </c>
      <c r="AK777" s="19"/>
      <c r="AL777" s="19"/>
      <c r="AM777" s="19"/>
      <c r="AN777" s="19"/>
      <c r="AO777" s="19"/>
      <c r="AP777" s="19"/>
      <c r="AQ777" s="19"/>
      <c r="AR777" s="19"/>
      <c r="AS777" s="19"/>
      <c r="AT777" s="19"/>
      <c r="AU777" s="19"/>
      <c r="AV777" s="19">
        <v>3.6506229209257262</v>
      </c>
      <c r="AW777"/>
      <c r="AX777"/>
      <c r="AY777"/>
      <c r="AZ777"/>
      <c r="BA777"/>
      <c r="BB777"/>
      <c r="BC777"/>
      <c r="BD777"/>
      <c r="BE777"/>
      <c r="BF777"/>
      <c r="BG777"/>
      <c r="BH777"/>
      <c r="BI777"/>
      <c r="BJ777"/>
      <c r="BK777"/>
      <c r="BL777"/>
      <c r="BM777"/>
      <c r="BN777"/>
      <c r="BO777"/>
      <c r="BP777"/>
      <c r="BQ777"/>
      <c r="BR777"/>
      <c r="BS777"/>
      <c r="BT777"/>
      <c r="BU777"/>
      <c r="BV777"/>
    </row>
    <row r="778" spans="2:74" ht="14.25" x14ac:dyDescent="0.2">
      <c r="B778" s="9" t="s">
        <v>3311</v>
      </c>
      <c r="C778" s="19"/>
      <c r="D778" s="19"/>
      <c r="E778" s="19">
        <v>24</v>
      </c>
      <c r="F778" s="19"/>
      <c r="G778" s="19"/>
      <c r="H778" s="19"/>
      <c r="P778" s="9" t="s">
        <v>2765</v>
      </c>
      <c r="Q778" s="19"/>
      <c r="R778" s="19"/>
      <c r="S778" s="19"/>
      <c r="T778" s="19">
        <v>19.068000000000001</v>
      </c>
      <c r="U778" s="19"/>
      <c r="V778" s="19"/>
      <c r="W778" s="19"/>
      <c r="X778" s="19"/>
      <c r="Y778" s="19"/>
      <c r="Z778"/>
      <c r="AA778"/>
      <c r="AB778"/>
      <c r="AC778"/>
      <c r="AD778"/>
      <c r="AE778"/>
      <c r="AF778"/>
      <c r="AG778"/>
      <c r="AH778"/>
      <c r="AI778"/>
      <c r="AJ778" s="9" t="s">
        <v>2765</v>
      </c>
      <c r="AK778" s="19"/>
      <c r="AL778" s="19"/>
      <c r="AM778" s="19"/>
      <c r="AN778" s="19"/>
      <c r="AO778" s="19"/>
      <c r="AP778" s="19"/>
      <c r="AQ778" s="19"/>
      <c r="AR778" s="19"/>
      <c r="AS778" s="19"/>
      <c r="AT778" s="19"/>
      <c r="AU778" s="19">
        <v>19.068000000000001</v>
      </c>
      <c r="AV778" s="19"/>
      <c r="AW778"/>
      <c r="AX778"/>
      <c r="AY778"/>
      <c r="AZ778"/>
      <c r="BA778"/>
      <c r="BB778"/>
      <c r="BC778"/>
      <c r="BD778"/>
      <c r="BE778"/>
      <c r="BF778"/>
      <c r="BG778"/>
      <c r="BH778"/>
      <c r="BI778"/>
      <c r="BJ778"/>
      <c r="BK778"/>
      <c r="BL778"/>
      <c r="BM778"/>
      <c r="BN778"/>
      <c r="BO778"/>
      <c r="BP778"/>
      <c r="BQ778"/>
      <c r="BR778"/>
      <c r="BS778"/>
      <c r="BT778"/>
      <c r="BU778"/>
      <c r="BV778"/>
    </row>
    <row r="779" spans="2:74" ht="14.25" x14ac:dyDescent="0.2">
      <c r="B779" s="9" t="s">
        <v>3312</v>
      </c>
      <c r="C779" s="19"/>
      <c r="D779" s="19"/>
      <c r="E779" s="19"/>
      <c r="F779" s="19"/>
      <c r="G779" s="19"/>
      <c r="H779" s="19">
        <v>60</v>
      </c>
      <c r="P779" s="9" t="s">
        <v>2766</v>
      </c>
      <c r="Q779" s="19"/>
      <c r="R779" s="19"/>
      <c r="S779" s="19"/>
      <c r="T779" s="19"/>
      <c r="U779" s="19"/>
      <c r="V779" s="19">
        <v>5.3423750062327704</v>
      </c>
      <c r="W779" s="19"/>
      <c r="X779" s="19"/>
      <c r="Y779" s="19"/>
      <c r="Z779"/>
      <c r="AA779"/>
      <c r="AB779"/>
      <c r="AC779"/>
      <c r="AD779"/>
      <c r="AE779"/>
      <c r="AF779"/>
      <c r="AG779"/>
      <c r="AH779"/>
      <c r="AI779"/>
      <c r="AJ779" s="9" t="s">
        <v>2766</v>
      </c>
      <c r="AK779" s="19"/>
      <c r="AL779" s="19"/>
      <c r="AM779" s="19"/>
      <c r="AN779" s="19"/>
      <c r="AO779" s="19"/>
      <c r="AP779" s="19"/>
      <c r="AQ779" s="19"/>
      <c r="AR779" s="19"/>
      <c r="AS779" s="19"/>
      <c r="AT779" s="19"/>
      <c r="AU779" s="19"/>
      <c r="AV779" s="19">
        <v>5.3423750062327704</v>
      </c>
      <c r="AW779"/>
      <c r="AX779"/>
      <c r="AY779"/>
      <c r="AZ779"/>
      <c r="BA779"/>
      <c r="BB779"/>
      <c r="BC779"/>
      <c r="BD779"/>
      <c r="BE779"/>
      <c r="BF779"/>
      <c r="BG779"/>
      <c r="BH779"/>
      <c r="BI779"/>
      <c r="BJ779"/>
      <c r="BK779"/>
      <c r="BL779"/>
      <c r="BM779"/>
      <c r="BN779"/>
      <c r="BO779"/>
      <c r="BP779"/>
      <c r="BQ779"/>
      <c r="BR779"/>
      <c r="BS779"/>
      <c r="BT779"/>
      <c r="BU779"/>
      <c r="BV779"/>
    </row>
    <row r="780" spans="2:74" ht="14.25" x14ac:dyDescent="0.2">
      <c r="B780" s="9" t="s">
        <v>3313</v>
      </c>
      <c r="C780" s="19"/>
      <c r="D780" s="19">
        <v>5.3423750062327704</v>
      </c>
      <c r="E780" s="19"/>
      <c r="F780" s="19"/>
      <c r="G780" s="19"/>
      <c r="H780" s="19"/>
      <c r="P780" s="9" t="s">
        <v>2767</v>
      </c>
      <c r="Q780" s="19"/>
      <c r="R780" s="19"/>
      <c r="S780" s="19"/>
      <c r="T780" s="19"/>
      <c r="U780" s="19">
        <v>48</v>
      </c>
      <c r="V780" s="19"/>
      <c r="W780" s="19"/>
      <c r="X780" s="19"/>
      <c r="Y780" s="19"/>
      <c r="Z780"/>
      <c r="AA780"/>
      <c r="AB780"/>
      <c r="AC780"/>
      <c r="AD780"/>
      <c r="AE780"/>
      <c r="AF780"/>
      <c r="AG780"/>
      <c r="AH780"/>
      <c r="AI780"/>
      <c r="AJ780" s="9" t="s">
        <v>2767</v>
      </c>
      <c r="AK780" s="19"/>
      <c r="AL780" s="19"/>
      <c r="AM780" s="19"/>
      <c r="AN780" s="19"/>
      <c r="AO780" s="19"/>
      <c r="AP780" s="19"/>
      <c r="AQ780" s="19"/>
      <c r="AR780" s="19"/>
      <c r="AS780" s="19"/>
      <c r="AT780" s="19"/>
      <c r="AU780" s="19">
        <v>48</v>
      </c>
      <c r="AV780" s="19"/>
      <c r="AW780"/>
      <c r="AX780"/>
      <c r="AY780"/>
      <c r="AZ780"/>
      <c r="BA780"/>
      <c r="BB780"/>
      <c r="BC780"/>
      <c r="BD780"/>
      <c r="BE780"/>
      <c r="BF780"/>
      <c r="BG780"/>
      <c r="BH780"/>
      <c r="BI780"/>
      <c r="BJ780"/>
      <c r="BK780"/>
      <c r="BL780"/>
      <c r="BM780"/>
      <c r="BN780"/>
      <c r="BO780"/>
      <c r="BP780"/>
      <c r="BQ780"/>
      <c r="BR780"/>
      <c r="BS780"/>
      <c r="BT780"/>
      <c r="BU780"/>
      <c r="BV780"/>
    </row>
    <row r="781" spans="2:74" ht="14.25" x14ac:dyDescent="0.2">
      <c r="B781" s="9" t="s">
        <v>3314</v>
      </c>
      <c r="C781" s="19"/>
      <c r="D781" s="19"/>
      <c r="E781" s="19">
        <v>8.9039583437212837</v>
      </c>
      <c r="F781" s="19"/>
      <c r="G781" s="19"/>
      <c r="H781" s="19"/>
      <c r="P781" s="9" t="s">
        <v>2768</v>
      </c>
      <c r="Q781" s="19"/>
      <c r="R781" s="19"/>
      <c r="S781" s="19"/>
      <c r="T781" s="19"/>
      <c r="U781" s="19"/>
      <c r="V781" s="19"/>
      <c r="W781" s="19">
        <v>3.9177416712373652</v>
      </c>
      <c r="X781" s="19"/>
      <c r="Y781" s="19"/>
      <c r="Z781"/>
      <c r="AA781"/>
      <c r="AB781"/>
      <c r="AC781"/>
      <c r="AD781"/>
      <c r="AE781"/>
      <c r="AF781"/>
      <c r="AG781"/>
      <c r="AH781"/>
      <c r="AI781"/>
      <c r="AJ781" s="9" t="s">
        <v>2768</v>
      </c>
      <c r="AK781" s="19"/>
      <c r="AL781" s="19"/>
      <c r="AM781" s="19"/>
      <c r="AN781" s="19"/>
      <c r="AO781" s="19"/>
      <c r="AP781" s="19"/>
      <c r="AQ781" s="19"/>
      <c r="AR781" s="19"/>
      <c r="AS781" s="19"/>
      <c r="AT781" s="19"/>
      <c r="AU781" s="19"/>
      <c r="AV781" s="19">
        <v>3.9177416712373652</v>
      </c>
      <c r="AW781"/>
      <c r="AX781"/>
      <c r="AY781"/>
      <c r="AZ781"/>
      <c r="BA781"/>
      <c r="BB781"/>
      <c r="BC781"/>
      <c r="BD781"/>
      <c r="BE781"/>
      <c r="BF781"/>
      <c r="BG781"/>
      <c r="BH781"/>
      <c r="BI781"/>
      <c r="BJ781"/>
      <c r="BK781"/>
      <c r="BL781"/>
      <c r="BM781"/>
      <c r="BN781"/>
      <c r="BO781"/>
      <c r="BP781"/>
      <c r="BQ781"/>
      <c r="BR781"/>
      <c r="BS781"/>
      <c r="BT781"/>
      <c r="BU781"/>
      <c r="BV781"/>
    </row>
    <row r="782" spans="2:74" ht="14.25" x14ac:dyDescent="0.2">
      <c r="B782" s="9" t="s">
        <v>3315</v>
      </c>
      <c r="C782" s="19"/>
      <c r="D782" s="19">
        <v>40.980635073749383</v>
      </c>
      <c r="E782" s="19"/>
      <c r="F782" s="19"/>
      <c r="G782" s="19"/>
      <c r="H782" s="19"/>
      <c r="P782" s="9" t="s">
        <v>2769</v>
      </c>
      <c r="Q782" s="19"/>
      <c r="R782" s="19"/>
      <c r="S782" s="19"/>
      <c r="T782" s="19"/>
      <c r="U782" s="19"/>
      <c r="V782" s="19"/>
      <c r="W782" s="19"/>
      <c r="X782" s="19"/>
      <c r="Y782" s="19">
        <v>13.5</v>
      </c>
      <c r="Z782"/>
      <c r="AA782"/>
      <c r="AB782"/>
      <c r="AC782"/>
      <c r="AD782"/>
      <c r="AE782"/>
      <c r="AF782"/>
      <c r="AG782"/>
      <c r="AH782"/>
      <c r="AI782"/>
      <c r="AJ782" s="9" t="s">
        <v>2769</v>
      </c>
      <c r="AK782" s="19"/>
      <c r="AL782" s="19"/>
      <c r="AM782" s="19"/>
      <c r="AN782" s="19"/>
      <c r="AO782" s="19"/>
      <c r="AP782" s="19"/>
      <c r="AQ782" s="19"/>
      <c r="AR782" s="19"/>
      <c r="AS782" s="19"/>
      <c r="AT782" s="19"/>
      <c r="AU782" s="19"/>
      <c r="AV782" s="19">
        <v>13.5</v>
      </c>
      <c r="AW782"/>
      <c r="AX782"/>
      <c r="AY782"/>
      <c r="AZ782"/>
      <c r="BA782"/>
      <c r="BB782"/>
      <c r="BC782"/>
      <c r="BD782"/>
      <c r="BE782"/>
      <c r="BF782"/>
      <c r="BG782"/>
      <c r="BH782"/>
      <c r="BI782"/>
      <c r="BJ782"/>
      <c r="BK782"/>
      <c r="BL782"/>
      <c r="BM782"/>
      <c r="BN782"/>
      <c r="BO782"/>
      <c r="BP782"/>
      <c r="BQ782"/>
      <c r="BR782"/>
      <c r="BS782"/>
      <c r="BT782"/>
      <c r="BU782"/>
      <c r="BV782"/>
    </row>
    <row r="783" spans="2:74" ht="14.25" x14ac:dyDescent="0.2">
      <c r="B783" s="9" t="s">
        <v>3316</v>
      </c>
      <c r="C783" s="19"/>
      <c r="D783" s="19"/>
      <c r="E783" s="19"/>
      <c r="F783" s="19">
        <v>10.684750012465541</v>
      </c>
      <c r="G783" s="19"/>
      <c r="H783" s="19"/>
      <c r="P783" s="9" t="s">
        <v>2770</v>
      </c>
      <c r="Q783" s="19"/>
      <c r="R783" s="19">
        <v>45</v>
      </c>
      <c r="S783" s="19"/>
      <c r="T783" s="19"/>
      <c r="U783" s="19"/>
      <c r="V783" s="19"/>
      <c r="W783" s="19"/>
      <c r="X783" s="19"/>
      <c r="Y783" s="19"/>
      <c r="Z783"/>
      <c r="AA783"/>
      <c r="AB783"/>
      <c r="AC783"/>
      <c r="AD783"/>
      <c r="AE783"/>
      <c r="AF783"/>
      <c r="AG783"/>
      <c r="AH783"/>
      <c r="AI783"/>
      <c r="AJ783" s="9" t="s">
        <v>2770</v>
      </c>
      <c r="AK783" s="19"/>
      <c r="AL783" s="19"/>
      <c r="AM783" s="19"/>
      <c r="AN783" s="19"/>
      <c r="AO783" s="19"/>
      <c r="AP783" s="19"/>
      <c r="AQ783" s="19"/>
      <c r="AR783" s="19"/>
      <c r="AS783" s="19"/>
      <c r="AT783" s="19"/>
      <c r="AU783" s="19"/>
      <c r="AV783" s="19">
        <v>45</v>
      </c>
      <c r="AW783"/>
      <c r="AX783"/>
      <c r="AY783"/>
      <c r="AZ783"/>
      <c r="BA783"/>
      <c r="BB783"/>
      <c r="BC783"/>
      <c r="BD783"/>
      <c r="BE783"/>
      <c r="BF783"/>
      <c r="BG783"/>
      <c r="BH783"/>
      <c r="BI783"/>
      <c r="BJ783"/>
      <c r="BK783"/>
      <c r="BL783"/>
      <c r="BM783"/>
      <c r="BN783"/>
      <c r="BO783"/>
      <c r="BP783"/>
      <c r="BQ783"/>
      <c r="BR783"/>
      <c r="BS783"/>
      <c r="BT783"/>
      <c r="BU783"/>
      <c r="BV783"/>
    </row>
    <row r="784" spans="2:74" ht="14.25" x14ac:dyDescent="0.2">
      <c r="B784" s="9" t="s">
        <v>3317</v>
      </c>
      <c r="C784" s="19"/>
      <c r="D784" s="19"/>
      <c r="E784" s="19"/>
      <c r="F784" s="19"/>
      <c r="G784" s="19"/>
      <c r="H784" s="19">
        <v>21.369500024931082</v>
      </c>
      <c r="P784" s="9" t="s">
        <v>2771</v>
      </c>
      <c r="Q784" s="19"/>
      <c r="R784" s="19"/>
      <c r="S784" s="19">
        <v>69.871969144538426</v>
      </c>
      <c r="T784" s="19"/>
      <c r="U784" s="19"/>
      <c r="V784" s="19"/>
      <c r="W784" s="19"/>
      <c r="X784" s="19"/>
      <c r="Y784" s="19"/>
      <c r="Z784"/>
      <c r="AA784"/>
      <c r="AB784"/>
      <c r="AC784"/>
      <c r="AD784"/>
      <c r="AE784"/>
      <c r="AF784"/>
      <c r="AG784"/>
      <c r="AH784"/>
      <c r="AI784"/>
      <c r="AJ784" s="9" t="s">
        <v>2771</v>
      </c>
      <c r="AK784" s="19"/>
      <c r="AL784" s="19"/>
      <c r="AM784" s="19"/>
      <c r="AN784" s="19"/>
      <c r="AO784" s="19"/>
      <c r="AP784" s="19">
        <v>69.871969144538426</v>
      </c>
      <c r="AQ784" s="19"/>
      <c r="AR784" s="19"/>
      <c r="AS784" s="19"/>
      <c r="AT784" s="19"/>
      <c r="AU784" s="19"/>
      <c r="AV784" s="19"/>
      <c r="AW784"/>
      <c r="AX784"/>
      <c r="AY784"/>
      <c r="AZ784"/>
      <c r="BA784"/>
      <c r="BB784"/>
      <c r="BC784"/>
      <c r="BD784"/>
      <c r="BE784"/>
      <c r="BF784"/>
      <c r="BG784"/>
      <c r="BH784"/>
      <c r="BI784"/>
      <c r="BJ784"/>
      <c r="BK784"/>
      <c r="BL784"/>
      <c r="BM784"/>
      <c r="BN784"/>
      <c r="BO784"/>
      <c r="BP784"/>
      <c r="BQ784"/>
      <c r="BR784"/>
      <c r="BS784"/>
      <c r="BT784"/>
      <c r="BU784"/>
      <c r="BV784"/>
    </row>
    <row r="785" spans="2:74" ht="14.25" x14ac:dyDescent="0.2">
      <c r="B785" s="9" t="s">
        <v>3318</v>
      </c>
      <c r="C785" s="19"/>
      <c r="D785" s="19"/>
      <c r="E785" s="19"/>
      <c r="F785" s="19"/>
      <c r="G785" s="19">
        <v>18</v>
      </c>
      <c r="H785" s="19"/>
      <c r="P785" s="9" t="s">
        <v>2772</v>
      </c>
      <c r="Q785" s="19"/>
      <c r="R785" s="19">
        <v>8.5478000099724323</v>
      </c>
      <c r="S785" s="19"/>
      <c r="T785" s="19"/>
      <c r="U785" s="19"/>
      <c r="V785" s="19"/>
      <c r="W785" s="19"/>
      <c r="X785" s="19"/>
      <c r="Y785" s="19"/>
      <c r="Z785"/>
      <c r="AA785"/>
      <c r="AB785"/>
      <c r="AC785"/>
      <c r="AD785"/>
      <c r="AE785"/>
      <c r="AF785"/>
      <c r="AG785"/>
      <c r="AH785"/>
      <c r="AI785"/>
      <c r="AJ785" s="9" t="s">
        <v>2772</v>
      </c>
      <c r="AK785" s="19"/>
      <c r="AL785" s="19"/>
      <c r="AM785" s="19"/>
      <c r="AN785" s="19"/>
      <c r="AO785" s="19"/>
      <c r="AP785" s="19"/>
      <c r="AQ785" s="19"/>
      <c r="AR785" s="19"/>
      <c r="AS785" s="19"/>
      <c r="AT785" s="19"/>
      <c r="AU785" s="19"/>
      <c r="AV785" s="19">
        <v>8.5478000099724323</v>
      </c>
      <c r="AW785"/>
      <c r="AX785"/>
      <c r="AY785"/>
      <c r="AZ785"/>
      <c r="BA785"/>
      <c r="BB785"/>
      <c r="BC785"/>
      <c r="BD785"/>
      <c r="BE785"/>
      <c r="BF785"/>
      <c r="BG785"/>
      <c r="BH785"/>
      <c r="BI785"/>
      <c r="BJ785"/>
      <c r="BK785"/>
      <c r="BL785"/>
      <c r="BM785"/>
      <c r="BN785"/>
      <c r="BO785"/>
      <c r="BP785"/>
      <c r="BQ785"/>
      <c r="BR785"/>
      <c r="BS785"/>
      <c r="BT785"/>
      <c r="BU785"/>
      <c r="BV785"/>
    </row>
    <row r="786" spans="2:74" ht="14.25" x14ac:dyDescent="0.2">
      <c r="B786" s="9" t="s">
        <v>3319</v>
      </c>
      <c r="C786" s="19"/>
      <c r="D786" s="19"/>
      <c r="E786" s="19">
        <v>41</v>
      </c>
      <c r="F786" s="19"/>
      <c r="G786" s="19"/>
      <c r="H786" s="19"/>
      <c r="P786" s="9" t="s">
        <v>2773</v>
      </c>
      <c r="Q786" s="19"/>
      <c r="R786" s="19"/>
      <c r="S786" s="19"/>
      <c r="T786" s="19">
        <v>9.1465655463031279</v>
      </c>
      <c r="U786" s="19"/>
      <c r="V786" s="19"/>
      <c r="W786" s="19"/>
      <c r="X786" s="19"/>
      <c r="Y786" s="19"/>
      <c r="Z786"/>
      <c r="AA786"/>
      <c r="AB786"/>
      <c r="AC786"/>
      <c r="AD786"/>
      <c r="AE786"/>
      <c r="AF786"/>
      <c r="AG786"/>
      <c r="AH786"/>
      <c r="AI786"/>
      <c r="AJ786" s="9" t="s">
        <v>2773</v>
      </c>
      <c r="AK786" s="19"/>
      <c r="AL786" s="19"/>
      <c r="AM786" s="19"/>
      <c r="AN786" s="19"/>
      <c r="AO786" s="19"/>
      <c r="AP786" s="19"/>
      <c r="AQ786" s="19"/>
      <c r="AR786" s="19"/>
      <c r="AS786" s="19">
        <v>9.1465655463031279</v>
      </c>
      <c r="AT786" s="19"/>
      <c r="AU786" s="19"/>
      <c r="AV786" s="19"/>
      <c r="AW786"/>
      <c r="AX786"/>
      <c r="AY786"/>
      <c r="AZ786"/>
      <c r="BA786"/>
      <c r="BB786"/>
      <c r="BC786"/>
      <c r="BD786"/>
      <c r="BE786"/>
      <c r="BF786"/>
      <c r="BG786"/>
      <c r="BH786"/>
      <c r="BI786"/>
      <c r="BJ786"/>
      <c r="BK786"/>
      <c r="BL786"/>
      <c r="BM786"/>
      <c r="BN786"/>
      <c r="BO786"/>
      <c r="BP786"/>
      <c r="BQ786"/>
      <c r="BR786"/>
      <c r="BS786"/>
      <c r="BT786"/>
      <c r="BU786"/>
      <c r="BV786"/>
    </row>
    <row r="787" spans="2:74" ht="14.25" x14ac:dyDescent="0.2">
      <c r="B787" s="9" t="s">
        <v>3320</v>
      </c>
      <c r="C787" s="19"/>
      <c r="D787" s="19"/>
      <c r="E787" s="19">
        <v>28.49266669990811</v>
      </c>
      <c r="F787" s="19"/>
      <c r="G787" s="19"/>
      <c r="H787" s="19"/>
      <c r="P787" s="9" t="s">
        <v>2774</v>
      </c>
      <c r="Q787" s="19">
        <v>10.150512511842264</v>
      </c>
      <c r="R787" s="19"/>
      <c r="S787" s="19"/>
      <c r="T787" s="19"/>
      <c r="U787" s="19"/>
      <c r="V787" s="19"/>
      <c r="W787" s="19"/>
      <c r="X787" s="19"/>
      <c r="Y787" s="19"/>
      <c r="Z787"/>
      <c r="AA787"/>
      <c r="AB787"/>
      <c r="AC787"/>
      <c r="AD787"/>
      <c r="AE787"/>
      <c r="AF787"/>
      <c r="AG787"/>
      <c r="AH787"/>
      <c r="AI787"/>
      <c r="AJ787" s="9" t="s">
        <v>2774</v>
      </c>
      <c r="AK787" s="19"/>
      <c r="AL787" s="19"/>
      <c r="AM787" s="19"/>
      <c r="AN787" s="19"/>
      <c r="AO787" s="19"/>
      <c r="AP787" s="19"/>
      <c r="AQ787" s="19"/>
      <c r="AR787" s="19"/>
      <c r="AS787" s="19"/>
      <c r="AT787" s="19"/>
      <c r="AU787" s="19"/>
      <c r="AV787" s="19">
        <v>10.150512511842264</v>
      </c>
      <c r="AW787"/>
      <c r="AX787"/>
      <c r="AY787"/>
      <c r="AZ787"/>
      <c r="BA787"/>
      <c r="BB787"/>
      <c r="BC787"/>
      <c r="BD787"/>
      <c r="BE787"/>
      <c r="BF787"/>
      <c r="BG787"/>
      <c r="BH787"/>
      <c r="BI787"/>
      <c r="BJ787"/>
      <c r="BK787"/>
      <c r="BL787"/>
      <c r="BM787"/>
      <c r="BN787"/>
      <c r="BO787"/>
      <c r="BP787"/>
      <c r="BQ787"/>
      <c r="BR787"/>
      <c r="BS787"/>
      <c r="BT787"/>
      <c r="BU787"/>
      <c r="BV787"/>
    </row>
    <row r="788" spans="2:74" ht="14.25" x14ac:dyDescent="0.2">
      <c r="B788" s="9" t="s">
        <v>3321</v>
      </c>
      <c r="C788" s="19"/>
      <c r="D788" s="19"/>
      <c r="E788" s="19">
        <v>49.5</v>
      </c>
      <c r="F788" s="19"/>
      <c r="G788" s="19"/>
      <c r="H788" s="19"/>
      <c r="P788" s="9" t="s">
        <v>2775</v>
      </c>
      <c r="Q788" s="19"/>
      <c r="R788" s="19">
        <v>11.325835013213473</v>
      </c>
      <c r="S788" s="19"/>
      <c r="T788" s="19"/>
      <c r="U788" s="19"/>
      <c r="V788" s="19"/>
      <c r="W788" s="19"/>
      <c r="X788" s="19"/>
      <c r="Y788" s="19"/>
      <c r="Z788"/>
      <c r="AA788"/>
      <c r="AB788"/>
      <c r="AC788"/>
      <c r="AD788"/>
      <c r="AE788"/>
      <c r="AF788"/>
      <c r="AG788"/>
      <c r="AH788"/>
      <c r="AI788"/>
      <c r="AJ788" s="9" t="s">
        <v>2775</v>
      </c>
      <c r="AK788" s="19"/>
      <c r="AL788" s="19"/>
      <c r="AM788" s="19"/>
      <c r="AN788" s="19"/>
      <c r="AO788" s="19"/>
      <c r="AP788" s="19"/>
      <c r="AQ788" s="19"/>
      <c r="AR788" s="19"/>
      <c r="AS788" s="19"/>
      <c r="AT788" s="19"/>
      <c r="AU788" s="19"/>
      <c r="AV788" s="19">
        <v>11.325835013213473</v>
      </c>
      <c r="AW788"/>
      <c r="AX788"/>
      <c r="AY788"/>
      <c r="AZ788"/>
      <c r="BA788"/>
      <c r="BB788"/>
      <c r="BC788"/>
      <c r="BD788"/>
      <c r="BE788"/>
      <c r="BF788"/>
      <c r="BG788"/>
      <c r="BH788"/>
      <c r="BI788"/>
      <c r="BJ788"/>
      <c r="BK788"/>
      <c r="BL788"/>
      <c r="BM788"/>
      <c r="BN788"/>
      <c r="BO788"/>
      <c r="BP788"/>
      <c r="BQ788"/>
      <c r="BR788"/>
      <c r="BS788"/>
      <c r="BT788"/>
      <c r="BU788"/>
      <c r="BV788"/>
    </row>
    <row r="789" spans="2:74" ht="14.25" x14ac:dyDescent="0.2">
      <c r="B789" s="9" t="s">
        <v>3322</v>
      </c>
      <c r="C789" s="19"/>
      <c r="D789" s="19"/>
      <c r="E789" s="19">
        <v>6.6</v>
      </c>
      <c r="F789" s="19"/>
      <c r="G789" s="19"/>
      <c r="H789" s="19"/>
      <c r="P789" s="9" t="s">
        <v>2776</v>
      </c>
      <c r="Q789" s="19"/>
      <c r="R789" s="19"/>
      <c r="S789" s="19"/>
      <c r="T789" s="19"/>
      <c r="U789" s="19"/>
      <c r="V789" s="19"/>
      <c r="W789" s="19"/>
      <c r="X789" s="19"/>
      <c r="Y789" s="19">
        <v>1.9105359690238435</v>
      </c>
      <c r="Z789"/>
      <c r="AA789"/>
      <c r="AB789"/>
      <c r="AC789"/>
      <c r="AD789"/>
      <c r="AE789"/>
      <c r="AF789"/>
      <c r="AG789"/>
      <c r="AH789"/>
      <c r="AI789"/>
      <c r="AJ789" s="9" t="s">
        <v>2776</v>
      </c>
      <c r="AK789" s="19"/>
      <c r="AL789" s="19"/>
      <c r="AM789" s="19"/>
      <c r="AN789" s="19"/>
      <c r="AO789" s="19"/>
      <c r="AP789" s="19"/>
      <c r="AQ789" s="19"/>
      <c r="AR789" s="19"/>
      <c r="AS789" s="19"/>
      <c r="AT789" s="19"/>
      <c r="AU789" s="19">
        <v>1.9105359690238435</v>
      </c>
      <c r="AV789" s="19"/>
      <c r="AW789"/>
      <c r="AX789"/>
      <c r="AY789"/>
      <c r="AZ789"/>
      <c r="BA789"/>
      <c r="BB789"/>
      <c r="BC789"/>
      <c r="BD789"/>
      <c r="BE789"/>
      <c r="BF789"/>
      <c r="BG789"/>
      <c r="BH789"/>
      <c r="BI789"/>
      <c r="BJ789"/>
      <c r="BK789"/>
      <c r="BL789"/>
      <c r="BM789"/>
      <c r="BN789"/>
      <c r="BO789"/>
      <c r="BP789"/>
      <c r="BQ789"/>
      <c r="BR789"/>
      <c r="BS789"/>
      <c r="BT789"/>
      <c r="BU789"/>
      <c r="BV789"/>
    </row>
    <row r="790" spans="2:74" ht="14.25" x14ac:dyDescent="0.2">
      <c r="B790" s="9" t="s">
        <v>3323</v>
      </c>
      <c r="C790" s="19"/>
      <c r="D790" s="19"/>
      <c r="E790" s="19"/>
      <c r="F790" s="19"/>
      <c r="G790" s="19">
        <v>110.3324790447099</v>
      </c>
      <c r="H790" s="19"/>
      <c r="P790" s="9" t="s">
        <v>2777</v>
      </c>
      <c r="Q790" s="19"/>
      <c r="R790" s="19">
        <v>36</v>
      </c>
      <c r="S790" s="19"/>
      <c r="T790" s="19"/>
      <c r="U790" s="19"/>
      <c r="V790" s="19"/>
      <c r="W790" s="19"/>
      <c r="X790" s="19"/>
      <c r="Y790" s="19"/>
      <c r="Z790"/>
      <c r="AA790"/>
      <c r="AB790"/>
      <c r="AC790"/>
      <c r="AD790"/>
      <c r="AE790"/>
      <c r="AF790"/>
      <c r="AG790"/>
      <c r="AH790"/>
      <c r="AI790"/>
      <c r="AJ790" s="9" t="s">
        <v>2777</v>
      </c>
      <c r="AK790" s="19">
        <v>36</v>
      </c>
      <c r="AL790" s="19"/>
      <c r="AM790" s="19"/>
      <c r="AN790" s="19"/>
      <c r="AO790" s="19"/>
      <c r="AP790" s="19"/>
      <c r="AQ790" s="19"/>
      <c r="AR790" s="19"/>
      <c r="AS790" s="19"/>
      <c r="AT790" s="19"/>
      <c r="AU790" s="19"/>
      <c r="AV790" s="19"/>
      <c r="AW790"/>
      <c r="AX790"/>
      <c r="AY790"/>
      <c r="AZ790"/>
      <c r="BA790"/>
      <c r="BB790"/>
      <c r="BC790"/>
      <c r="BD790"/>
      <c r="BE790"/>
      <c r="BF790"/>
      <c r="BG790"/>
      <c r="BH790"/>
      <c r="BI790"/>
      <c r="BJ790"/>
      <c r="BK790"/>
      <c r="BL790"/>
      <c r="BM790"/>
      <c r="BN790"/>
      <c r="BO790"/>
      <c r="BP790"/>
      <c r="BQ790"/>
      <c r="BR790"/>
      <c r="BS790"/>
      <c r="BT790"/>
      <c r="BU790"/>
      <c r="BV790"/>
    </row>
    <row r="791" spans="2:74" ht="14.25" x14ac:dyDescent="0.2">
      <c r="B791" s="9" t="s">
        <v>3324</v>
      </c>
      <c r="C791" s="19"/>
      <c r="D791" s="19"/>
      <c r="E791" s="19">
        <v>47.285348162018529</v>
      </c>
      <c r="F791" s="19"/>
      <c r="G791" s="19"/>
      <c r="H791" s="19"/>
      <c r="P791" s="9" t="s">
        <v>2778</v>
      </c>
      <c r="Q791" s="19"/>
      <c r="R791" s="19"/>
      <c r="S791" s="19"/>
      <c r="T791" s="19">
        <v>40.067812546745778</v>
      </c>
      <c r="U791" s="19"/>
      <c r="V791" s="19"/>
      <c r="W791" s="19"/>
      <c r="X791" s="19"/>
      <c r="Y791" s="19"/>
      <c r="Z791"/>
      <c r="AA791"/>
      <c r="AB791"/>
      <c r="AC791"/>
      <c r="AD791"/>
      <c r="AE791"/>
      <c r="AF791"/>
      <c r="AG791"/>
      <c r="AH791"/>
      <c r="AI791"/>
      <c r="AJ791" s="9" t="s">
        <v>2778</v>
      </c>
      <c r="AK791" s="19"/>
      <c r="AL791" s="19"/>
      <c r="AM791" s="19"/>
      <c r="AN791" s="19"/>
      <c r="AO791" s="19"/>
      <c r="AP791" s="19"/>
      <c r="AQ791" s="19"/>
      <c r="AR791" s="19"/>
      <c r="AS791" s="19"/>
      <c r="AT791" s="19"/>
      <c r="AU791" s="19"/>
      <c r="AV791" s="19">
        <v>40.067812546745778</v>
      </c>
      <c r="AW791"/>
      <c r="AX791"/>
      <c r="AY791"/>
      <c r="AZ791"/>
      <c r="BA791"/>
      <c r="BB791"/>
      <c r="BC791"/>
      <c r="BD791"/>
      <c r="BE791"/>
      <c r="BF791"/>
      <c r="BG791"/>
      <c r="BH791"/>
      <c r="BI791"/>
      <c r="BJ791"/>
      <c r="BK791"/>
      <c r="BL791"/>
      <c r="BM791"/>
      <c r="BN791"/>
      <c r="BO791"/>
      <c r="BP791"/>
      <c r="BQ791"/>
      <c r="BR791"/>
      <c r="BS791"/>
      <c r="BT791"/>
      <c r="BU791"/>
      <c r="BV791"/>
    </row>
    <row r="792" spans="2:74" ht="14.25" x14ac:dyDescent="0.2">
      <c r="B792" s="9" t="s">
        <v>3325</v>
      </c>
      <c r="C792" s="19"/>
      <c r="D792" s="19"/>
      <c r="E792" s="19">
        <v>5.3</v>
      </c>
      <c r="F792" s="19"/>
      <c r="G792" s="19"/>
      <c r="H792" s="19"/>
      <c r="P792" s="9" t="s">
        <v>2779</v>
      </c>
      <c r="Q792" s="19"/>
      <c r="R792" s="19"/>
      <c r="S792" s="19"/>
      <c r="T792" s="19"/>
      <c r="U792" s="19"/>
      <c r="V792" s="19"/>
      <c r="W792" s="19"/>
      <c r="X792" s="19"/>
      <c r="Y792" s="19">
        <v>16</v>
      </c>
      <c r="Z792"/>
      <c r="AA792"/>
      <c r="AB792"/>
      <c r="AC792"/>
      <c r="AD792"/>
      <c r="AE792"/>
      <c r="AF792"/>
      <c r="AG792"/>
      <c r="AH792"/>
      <c r="AI792"/>
      <c r="AJ792" s="9" t="s">
        <v>2779</v>
      </c>
      <c r="AK792" s="19"/>
      <c r="AL792" s="19"/>
      <c r="AM792" s="19"/>
      <c r="AN792" s="19"/>
      <c r="AO792" s="19"/>
      <c r="AP792" s="19"/>
      <c r="AQ792" s="19"/>
      <c r="AR792" s="19"/>
      <c r="AS792" s="19"/>
      <c r="AT792" s="19"/>
      <c r="AU792" s="19"/>
      <c r="AV792" s="19">
        <v>16</v>
      </c>
      <c r="AW792"/>
      <c r="AX792"/>
      <c r="AY792"/>
      <c r="AZ792"/>
      <c r="BA792"/>
      <c r="BB792"/>
      <c r="BC792"/>
      <c r="BD792"/>
      <c r="BE792"/>
      <c r="BF792"/>
      <c r="BG792"/>
      <c r="BH792"/>
      <c r="BI792"/>
      <c r="BJ792"/>
      <c r="BK792"/>
      <c r="BL792"/>
      <c r="BM792"/>
      <c r="BN792"/>
      <c r="BO792"/>
      <c r="BP792"/>
      <c r="BQ792"/>
      <c r="BR792"/>
      <c r="BS792"/>
      <c r="BT792"/>
      <c r="BU792"/>
      <c r="BV792"/>
    </row>
    <row r="793" spans="2:74" ht="14.25" x14ac:dyDescent="0.2">
      <c r="B793" s="9" t="s">
        <v>3326</v>
      </c>
      <c r="C793" s="19"/>
      <c r="D793" s="19"/>
      <c r="E793" s="19"/>
      <c r="F793" s="19"/>
      <c r="G793" s="19">
        <v>43.828780645210472</v>
      </c>
      <c r="H793" s="19"/>
      <c r="P793" s="9" t="s">
        <v>2780</v>
      </c>
      <c r="Q793" s="19">
        <v>4.2739000049862161</v>
      </c>
      <c r="R793" s="19"/>
      <c r="S793" s="19"/>
      <c r="T793" s="19"/>
      <c r="U793" s="19"/>
      <c r="V793" s="19"/>
      <c r="W793" s="19"/>
      <c r="X793" s="19"/>
      <c r="Y793" s="19"/>
      <c r="Z793"/>
      <c r="AA793"/>
      <c r="AB793"/>
      <c r="AC793"/>
      <c r="AD793"/>
      <c r="AE793"/>
      <c r="AF793"/>
      <c r="AG793"/>
      <c r="AH793"/>
      <c r="AI793"/>
      <c r="AJ793" s="9" t="s">
        <v>2780</v>
      </c>
      <c r="AK793" s="19"/>
      <c r="AL793" s="19"/>
      <c r="AM793" s="19"/>
      <c r="AN793" s="19"/>
      <c r="AO793" s="19"/>
      <c r="AP793" s="19"/>
      <c r="AQ793" s="19"/>
      <c r="AR793" s="19"/>
      <c r="AS793" s="19"/>
      <c r="AT793" s="19"/>
      <c r="AU793" s="19"/>
      <c r="AV793" s="19">
        <v>4.2739000049862161</v>
      </c>
      <c r="AW793"/>
      <c r="AX793"/>
      <c r="AY793"/>
      <c r="AZ793"/>
      <c r="BA793"/>
      <c r="BB793"/>
      <c r="BC793"/>
      <c r="BD793"/>
      <c r="BE793"/>
      <c r="BF793"/>
      <c r="BG793"/>
      <c r="BH793"/>
      <c r="BI793"/>
      <c r="BJ793"/>
      <c r="BK793"/>
      <c r="BL793"/>
      <c r="BM793"/>
      <c r="BN793"/>
      <c r="BO793"/>
      <c r="BP793"/>
      <c r="BQ793"/>
      <c r="BR793"/>
      <c r="BS793"/>
      <c r="BT793"/>
      <c r="BU793"/>
      <c r="BV793"/>
    </row>
    <row r="794" spans="2:74" ht="14.25" x14ac:dyDescent="0.2">
      <c r="B794" s="9" t="s">
        <v>3327</v>
      </c>
      <c r="C794" s="19"/>
      <c r="D794" s="19"/>
      <c r="E794" s="19"/>
      <c r="F794" s="19"/>
      <c r="G794" s="19">
        <v>80</v>
      </c>
      <c r="H794" s="19"/>
      <c r="P794" s="9" t="s">
        <v>2781</v>
      </c>
      <c r="Q794" s="19"/>
      <c r="R794" s="19">
        <v>7.1231666749770275</v>
      </c>
      <c r="S794" s="19"/>
      <c r="T794" s="19"/>
      <c r="U794" s="19"/>
      <c r="V794" s="19"/>
      <c r="W794" s="19"/>
      <c r="X794" s="19"/>
      <c r="Y794" s="19"/>
      <c r="Z794"/>
      <c r="AA794"/>
      <c r="AB794"/>
      <c r="AC794"/>
      <c r="AD794"/>
      <c r="AE794"/>
      <c r="AF794"/>
      <c r="AG794"/>
      <c r="AH794"/>
      <c r="AI794"/>
      <c r="AJ794" s="9" t="s">
        <v>2781</v>
      </c>
      <c r="AK794" s="19"/>
      <c r="AL794" s="19"/>
      <c r="AM794" s="19"/>
      <c r="AN794" s="19"/>
      <c r="AO794" s="19"/>
      <c r="AP794" s="19"/>
      <c r="AQ794" s="19"/>
      <c r="AR794" s="19"/>
      <c r="AS794" s="19"/>
      <c r="AT794" s="19"/>
      <c r="AU794" s="19"/>
      <c r="AV794" s="19">
        <v>7.1231666749770275</v>
      </c>
      <c r="AW794"/>
      <c r="AX794"/>
      <c r="AY794"/>
      <c r="AZ794"/>
      <c r="BA794"/>
      <c r="BB794"/>
      <c r="BC794"/>
      <c r="BD794"/>
      <c r="BE794"/>
      <c r="BF794"/>
      <c r="BG794"/>
      <c r="BH794"/>
      <c r="BI794"/>
      <c r="BJ794"/>
      <c r="BK794"/>
      <c r="BL794"/>
      <c r="BM794"/>
      <c r="BN794"/>
      <c r="BO794"/>
      <c r="BP794"/>
      <c r="BQ794"/>
      <c r="BR794"/>
      <c r="BS794"/>
      <c r="BT794"/>
      <c r="BU794"/>
      <c r="BV794"/>
    </row>
    <row r="795" spans="2:74" ht="14.25" x14ac:dyDescent="0.2">
      <c r="B795" s="9" t="s">
        <v>3328</v>
      </c>
      <c r="C795" s="19"/>
      <c r="D795" s="19">
        <v>11.518711713336909</v>
      </c>
      <c r="E795" s="19"/>
      <c r="F795" s="19"/>
      <c r="G795" s="19"/>
      <c r="H795" s="19"/>
      <c r="P795" s="9" t="s">
        <v>2782</v>
      </c>
      <c r="Q795" s="19"/>
      <c r="R795" s="19">
        <v>10</v>
      </c>
      <c r="S795" s="19"/>
      <c r="T795" s="19"/>
      <c r="U795" s="19"/>
      <c r="V795" s="19"/>
      <c r="W795" s="19"/>
      <c r="X795" s="19"/>
      <c r="Y795" s="19"/>
      <c r="Z795"/>
      <c r="AA795"/>
      <c r="AB795"/>
      <c r="AC795"/>
      <c r="AD795"/>
      <c r="AE795"/>
      <c r="AF795"/>
      <c r="AG795"/>
      <c r="AH795"/>
      <c r="AI795"/>
      <c r="AJ795" s="9" t="s">
        <v>2782</v>
      </c>
      <c r="AK795" s="19"/>
      <c r="AL795" s="19"/>
      <c r="AM795" s="19"/>
      <c r="AN795" s="19"/>
      <c r="AO795" s="19"/>
      <c r="AP795" s="19"/>
      <c r="AQ795" s="19"/>
      <c r="AR795" s="19"/>
      <c r="AS795" s="19"/>
      <c r="AT795" s="19"/>
      <c r="AU795" s="19"/>
      <c r="AV795" s="19">
        <v>10</v>
      </c>
      <c r="AW795"/>
      <c r="AX795"/>
      <c r="AY795"/>
      <c r="AZ795"/>
      <c r="BA795"/>
      <c r="BB795"/>
      <c r="BC795"/>
      <c r="BD795"/>
      <c r="BE795"/>
      <c r="BF795"/>
      <c r="BG795"/>
      <c r="BH795"/>
      <c r="BI795"/>
      <c r="BJ795"/>
      <c r="BK795"/>
      <c r="BL795"/>
      <c r="BM795"/>
      <c r="BN795"/>
      <c r="BO795"/>
      <c r="BP795"/>
      <c r="BQ795"/>
      <c r="BR795"/>
      <c r="BS795"/>
      <c r="BT795"/>
      <c r="BU795"/>
      <c r="BV795"/>
    </row>
    <row r="796" spans="2:74" ht="14.25" x14ac:dyDescent="0.2">
      <c r="B796" s="9" t="s">
        <v>3329</v>
      </c>
      <c r="C796" s="19"/>
      <c r="D796" s="19"/>
      <c r="E796" s="19">
        <v>152.98644846039537</v>
      </c>
      <c r="F796" s="19"/>
      <c r="G796" s="19"/>
      <c r="H796" s="19"/>
      <c r="P796" s="9" t="s">
        <v>2783</v>
      </c>
      <c r="Q796" s="19">
        <v>64.901860520001577</v>
      </c>
      <c r="R796" s="19"/>
      <c r="S796" s="19"/>
      <c r="T796" s="19"/>
      <c r="U796" s="19"/>
      <c r="V796" s="19"/>
      <c r="W796" s="19"/>
      <c r="X796" s="19"/>
      <c r="Y796" s="19"/>
      <c r="Z796"/>
      <c r="AA796"/>
      <c r="AB796"/>
      <c r="AC796"/>
      <c r="AD796"/>
      <c r="AE796"/>
      <c r="AF796"/>
      <c r="AG796"/>
      <c r="AH796"/>
      <c r="AI796"/>
      <c r="AJ796" s="9" t="s">
        <v>2783</v>
      </c>
      <c r="AK796" s="19"/>
      <c r="AL796" s="19"/>
      <c r="AM796" s="19">
        <v>64.901860520001577</v>
      </c>
      <c r="AN796" s="19"/>
      <c r="AO796" s="19"/>
      <c r="AP796" s="19"/>
      <c r="AQ796" s="19"/>
      <c r="AR796" s="19"/>
      <c r="AS796" s="19"/>
      <c r="AT796" s="19"/>
      <c r="AU796" s="19"/>
      <c r="AV796" s="19"/>
      <c r="AW796"/>
      <c r="AX796"/>
      <c r="AY796"/>
      <c r="AZ796"/>
      <c r="BA796"/>
      <c r="BB796"/>
      <c r="BC796"/>
      <c r="BD796"/>
      <c r="BE796"/>
      <c r="BF796"/>
      <c r="BG796"/>
      <c r="BH796"/>
      <c r="BI796"/>
      <c r="BJ796"/>
      <c r="BK796"/>
      <c r="BL796"/>
      <c r="BM796"/>
      <c r="BN796"/>
      <c r="BO796"/>
      <c r="BP796"/>
      <c r="BQ796"/>
      <c r="BR796"/>
      <c r="BS796"/>
      <c r="BT796"/>
      <c r="BU796"/>
      <c r="BV796"/>
    </row>
    <row r="797" spans="2:74" ht="14.25" x14ac:dyDescent="0.2">
      <c r="B797" s="9" t="s">
        <v>3330</v>
      </c>
      <c r="C797" s="19"/>
      <c r="D797" s="19">
        <v>125</v>
      </c>
      <c r="E797" s="19"/>
      <c r="F797" s="19"/>
      <c r="G797" s="19"/>
      <c r="H797" s="19"/>
      <c r="P797" s="9" t="s">
        <v>2784</v>
      </c>
      <c r="Q797" s="19">
        <v>65</v>
      </c>
      <c r="R797" s="19"/>
      <c r="S797" s="19"/>
      <c r="T797" s="19"/>
      <c r="U797" s="19"/>
      <c r="V797" s="19"/>
      <c r="W797" s="19"/>
      <c r="X797" s="19"/>
      <c r="Y797" s="19"/>
      <c r="Z797"/>
      <c r="AA797"/>
      <c r="AB797"/>
      <c r="AC797"/>
      <c r="AD797"/>
      <c r="AE797"/>
      <c r="AF797"/>
      <c r="AG797"/>
      <c r="AH797"/>
      <c r="AI797"/>
      <c r="AJ797" s="9" t="s">
        <v>2784</v>
      </c>
      <c r="AK797" s="19"/>
      <c r="AL797" s="19">
        <v>65</v>
      </c>
      <c r="AM797" s="19"/>
      <c r="AN797" s="19"/>
      <c r="AO797" s="19"/>
      <c r="AP797" s="19"/>
      <c r="AQ797" s="19"/>
      <c r="AR797" s="19"/>
      <c r="AS797" s="19"/>
      <c r="AT797" s="19"/>
      <c r="AU797" s="19"/>
      <c r="AV797" s="19"/>
      <c r="AW797"/>
      <c r="AX797"/>
      <c r="AY797"/>
      <c r="AZ797"/>
      <c r="BA797"/>
      <c r="BB797"/>
      <c r="BC797"/>
      <c r="BD797"/>
      <c r="BE797"/>
      <c r="BF797"/>
      <c r="BG797"/>
      <c r="BH797"/>
      <c r="BI797"/>
      <c r="BJ797"/>
      <c r="BK797"/>
      <c r="BL797"/>
      <c r="BM797"/>
      <c r="BN797"/>
      <c r="BO797"/>
      <c r="BP797"/>
      <c r="BQ797"/>
      <c r="BR797"/>
      <c r="BS797"/>
      <c r="BT797"/>
      <c r="BU797"/>
      <c r="BV797"/>
    </row>
    <row r="798" spans="2:74" ht="14.25" x14ac:dyDescent="0.2">
      <c r="B798" s="9" t="s">
        <v>3331</v>
      </c>
      <c r="C798" s="19"/>
      <c r="D798" s="19"/>
      <c r="E798" s="19"/>
      <c r="F798" s="19"/>
      <c r="G798" s="19"/>
      <c r="H798" s="19">
        <v>101.99096564026357</v>
      </c>
      <c r="P798" s="9" t="s">
        <v>2785</v>
      </c>
      <c r="Q798" s="19"/>
      <c r="R798" s="19">
        <v>8.0135625093491551</v>
      </c>
      <c r="S798" s="19"/>
      <c r="T798" s="19"/>
      <c r="U798" s="19"/>
      <c r="V798" s="19"/>
      <c r="W798" s="19"/>
      <c r="X798" s="19"/>
      <c r="Y798" s="19"/>
      <c r="Z798"/>
      <c r="AA798"/>
      <c r="AB798"/>
      <c r="AC798"/>
      <c r="AD798"/>
      <c r="AE798"/>
      <c r="AF798"/>
      <c r="AG798"/>
      <c r="AH798"/>
      <c r="AI798"/>
      <c r="AJ798" s="9" t="s">
        <v>2785</v>
      </c>
      <c r="AK798" s="19"/>
      <c r="AL798" s="19"/>
      <c r="AM798" s="19"/>
      <c r="AN798" s="19"/>
      <c r="AO798" s="19"/>
      <c r="AP798" s="19"/>
      <c r="AQ798" s="19"/>
      <c r="AR798" s="19"/>
      <c r="AS798" s="19"/>
      <c r="AT798" s="19"/>
      <c r="AU798" s="19"/>
      <c r="AV798" s="19">
        <v>8.0135625093491551</v>
      </c>
      <c r="AW798"/>
      <c r="AX798"/>
      <c r="AY798"/>
      <c r="AZ798"/>
      <c r="BA798"/>
      <c r="BB798"/>
      <c r="BC798"/>
      <c r="BD798"/>
      <c r="BE798"/>
      <c r="BF798"/>
      <c r="BG798"/>
      <c r="BH798"/>
      <c r="BI798"/>
      <c r="BJ798"/>
      <c r="BK798"/>
      <c r="BL798"/>
      <c r="BM798"/>
      <c r="BN798"/>
      <c r="BO798"/>
      <c r="BP798"/>
      <c r="BQ798"/>
      <c r="BR798"/>
      <c r="BS798"/>
      <c r="BT798"/>
      <c r="BU798"/>
      <c r="BV798"/>
    </row>
    <row r="799" spans="2:74" ht="14.25" x14ac:dyDescent="0.2">
      <c r="B799" s="9" t="s">
        <v>3332</v>
      </c>
      <c r="C799" s="19"/>
      <c r="D799" s="19"/>
      <c r="E799" s="19"/>
      <c r="F799" s="19"/>
      <c r="G799" s="19">
        <v>105</v>
      </c>
      <c r="H799" s="19"/>
      <c r="P799" s="9" t="s">
        <v>2786</v>
      </c>
      <c r="Q799" s="19"/>
      <c r="R799" s="19"/>
      <c r="S799" s="19">
        <v>98.336152303032691</v>
      </c>
      <c r="T799" s="19"/>
      <c r="U799" s="19"/>
      <c r="V799" s="19"/>
      <c r="W799" s="19"/>
      <c r="X799" s="19"/>
      <c r="Y799" s="19"/>
      <c r="Z799"/>
      <c r="AA799"/>
      <c r="AB799"/>
      <c r="AC799"/>
      <c r="AD799"/>
      <c r="AE799"/>
      <c r="AF799"/>
      <c r="AG799"/>
      <c r="AH799"/>
      <c r="AI799"/>
      <c r="AJ799" s="9" t="s">
        <v>2786</v>
      </c>
      <c r="AK799" s="19"/>
      <c r="AL799" s="19"/>
      <c r="AM799" s="19">
        <v>98.336152303032691</v>
      </c>
      <c r="AN799" s="19"/>
      <c r="AO799" s="19"/>
      <c r="AP799" s="19"/>
      <c r="AQ799" s="19"/>
      <c r="AR799" s="19"/>
      <c r="AS799" s="19"/>
      <c r="AT799" s="19"/>
      <c r="AU799" s="19"/>
      <c r="AV799" s="19"/>
      <c r="AW799"/>
      <c r="AX799"/>
      <c r="AY799"/>
      <c r="AZ799"/>
      <c r="BA799"/>
      <c r="BB799"/>
      <c r="BC799"/>
      <c r="BD799"/>
      <c r="BE799"/>
      <c r="BF799"/>
      <c r="BG799"/>
      <c r="BH799"/>
      <c r="BI799"/>
      <c r="BJ799"/>
      <c r="BK799"/>
      <c r="BL799"/>
      <c r="BM799"/>
      <c r="BN799"/>
      <c r="BO799"/>
      <c r="BP799"/>
      <c r="BQ799"/>
      <c r="BR799"/>
      <c r="BS799"/>
      <c r="BT799"/>
      <c r="BU799"/>
      <c r="BV799"/>
    </row>
    <row r="800" spans="2:74" ht="14.25" x14ac:dyDescent="0.2">
      <c r="B800" s="9" t="s">
        <v>3333</v>
      </c>
      <c r="C800" s="19"/>
      <c r="D800" s="19"/>
      <c r="E800" s="19"/>
      <c r="F800" s="19"/>
      <c r="G800" s="19"/>
      <c r="H800" s="19">
        <v>50.815977559664312</v>
      </c>
      <c r="P800" s="9" t="s">
        <v>2787</v>
      </c>
      <c r="Q800" s="19">
        <v>2.6711875031163852</v>
      </c>
      <c r="R800" s="19"/>
      <c r="S800" s="19"/>
      <c r="T800" s="19"/>
      <c r="U800" s="19"/>
      <c r="V800" s="19"/>
      <c r="W800" s="19"/>
      <c r="X800" s="19"/>
      <c r="Y800" s="19"/>
      <c r="Z800"/>
      <c r="AA800"/>
      <c r="AB800"/>
      <c r="AC800"/>
      <c r="AD800"/>
      <c r="AE800"/>
      <c r="AF800"/>
      <c r="AG800"/>
      <c r="AH800"/>
      <c r="AI800"/>
      <c r="AJ800" s="9" t="s">
        <v>2787</v>
      </c>
      <c r="AK800" s="19"/>
      <c r="AL800" s="19"/>
      <c r="AM800" s="19"/>
      <c r="AN800" s="19"/>
      <c r="AO800" s="19"/>
      <c r="AP800" s="19"/>
      <c r="AQ800" s="19"/>
      <c r="AR800" s="19"/>
      <c r="AS800" s="19"/>
      <c r="AT800" s="19"/>
      <c r="AU800" s="19"/>
      <c r="AV800" s="19">
        <v>2.6711875031163852</v>
      </c>
      <c r="AW800"/>
      <c r="AX800"/>
      <c r="AY800"/>
      <c r="AZ800"/>
      <c r="BA800"/>
      <c r="BB800"/>
      <c r="BC800"/>
      <c r="BD800"/>
      <c r="BE800"/>
      <c r="BF800"/>
      <c r="BG800"/>
      <c r="BH800"/>
      <c r="BI800"/>
      <c r="BJ800"/>
      <c r="BK800"/>
      <c r="BL800"/>
      <c r="BM800"/>
      <c r="BN800"/>
      <c r="BO800"/>
      <c r="BP800"/>
      <c r="BQ800"/>
      <c r="BR800"/>
      <c r="BS800"/>
      <c r="BT800"/>
      <c r="BU800"/>
      <c r="BV800"/>
    </row>
    <row r="801" spans="2:74" ht="14.25" x14ac:dyDescent="0.2">
      <c r="B801" s="9" t="s">
        <v>3334</v>
      </c>
      <c r="C801" s="19"/>
      <c r="D801" s="19"/>
      <c r="E801" s="19"/>
      <c r="F801" s="19">
        <v>75</v>
      </c>
      <c r="G801" s="19"/>
      <c r="H801" s="19"/>
      <c r="P801" s="9" t="s">
        <v>2788</v>
      </c>
      <c r="Q801" s="19"/>
      <c r="R801" s="19"/>
      <c r="S801" s="19"/>
      <c r="T801" s="19"/>
      <c r="U801" s="19"/>
      <c r="V801" s="19"/>
      <c r="W801" s="19"/>
      <c r="X801" s="19"/>
      <c r="Y801" s="19">
        <v>96</v>
      </c>
      <c r="Z801"/>
      <c r="AA801"/>
      <c r="AB801"/>
      <c r="AC801"/>
      <c r="AD801"/>
      <c r="AE801"/>
      <c r="AF801"/>
      <c r="AG801"/>
      <c r="AH801"/>
      <c r="AI801"/>
      <c r="AJ801" s="9" t="s">
        <v>2788</v>
      </c>
      <c r="AK801" s="19"/>
      <c r="AL801" s="19"/>
      <c r="AM801" s="19"/>
      <c r="AN801" s="19"/>
      <c r="AO801" s="19"/>
      <c r="AP801" s="19"/>
      <c r="AQ801" s="19"/>
      <c r="AR801" s="19"/>
      <c r="AS801" s="19"/>
      <c r="AT801" s="19"/>
      <c r="AU801" s="19"/>
      <c r="AV801" s="19">
        <v>96</v>
      </c>
      <c r="AW801"/>
      <c r="AX801"/>
      <c r="AY801"/>
      <c r="AZ801"/>
      <c r="BA801"/>
      <c r="BB801"/>
      <c r="BC801"/>
      <c r="BD801"/>
      <c r="BE801"/>
      <c r="BF801"/>
      <c r="BG801"/>
      <c r="BH801"/>
      <c r="BI801"/>
      <c r="BJ801"/>
      <c r="BK801"/>
      <c r="BL801"/>
      <c r="BM801"/>
      <c r="BN801"/>
      <c r="BO801"/>
      <c r="BP801"/>
      <c r="BQ801"/>
      <c r="BR801"/>
      <c r="BS801"/>
      <c r="BT801"/>
      <c r="BU801"/>
      <c r="BV801"/>
    </row>
    <row r="802" spans="2:74" ht="14.25" x14ac:dyDescent="0.2">
      <c r="B802" s="9" t="s">
        <v>3335</v>
      </c>
      <c r="C802" s="19"/>
      <c r="D802" s="19"/>
      <c r="E802" s="19"/>
      <c r="F802" s="19">
        <v>4.4519791718606418</v>
      </c>
      <c r="G802" s="19"/>
      <c r="H802" s="19"/>
      <c r="P802" s="9" t="s">
        <v>2789</v>
      </c>
      <c r="Q802" s="19"/>
      <c r="R802" s="19"/>
      <c r="S802" s="19"/>
      <c r="T802" s="19">
        <v>20.514720023933837</v>
      </c>
      <c r="U802" s="19"/>
      <c r="V802" s="19"/>
      <c r="W802" s="19"/>
      <c r="X802" s="19"/>
      <c r="Y802" s="19"/>
      <c r="Z802"/>
      <c r="AA802"/>
      <c r="AB802"/>
      <c r="AC802"/>
      <c r="AD802"/>
      <c r="AE802"/>
      <c r="AF802"/>
      <c r="AG802"/>
      <c r="AH802"/>
      <c r="AI802"/>
      <c r="AJ802" s="9" t="s">
        <v>2789</v>
      </c>
      <c r="AK802" s="19"/>
      <c r="AL802" s="19"/>
      <c r="AM802" s="19"/>
      <c r="AN802" s="19"/>
      <c r="AO802" s="19"/>
      <c r="AP802" s="19"/>
      <c r="AQ802" s="19"/>
      <c r="AR802" s="19"/>
      <c r="AS802" s="19"/>
      <c r="AT802" s="19"/>
      <c r="AU802" s="19"/>
      <c r="AV802" s="19">
        <v>20.514720023933837</v>
      </c>
      <c r="AW802"/>
      <c r="AX802"/>
      <c r="AY802"/>
      <c r="AZ802"/>
      <c r="BA802"/>
      <c r="BB802"/>
      <c r="BC802"/>
      <c r="BD802"/>
      <c r="BE802"/>
      <c r="BF802"/>
      <c r="BG802"/>
      <c r="BH802"/>
      <c r="BI802"/>
      <c r="BJ802"/>
      <c r="BK802"/>
      <c r="BL802"/>
      <c r="BM802"/>
      <c r="BN802"/>
      <c r="BO802"/>
      <c r="BP802"/>
      <c r="BQ802"/>
      <c r="BR802"/>
      <c r="BS802"/>
      <c r="BT802"/>
      <c r="BU802"/>
      <c r="BV802"/>
    </row>
    <row r="803" spans="2:74" ht="14.25" x14ac:dyDescent="0.2">
      <c r="B803" s="9" t="s">
        <v>3336</v>
      </c>
      <c r="C803" s="19"/>
      <c r="D803" s="19"/>
      <c r="E803" s="19"/>
      <c r="F803" s="19">
        <v>110</v>
      </c>
      <c r="G803" s="19"/>
      <c r="H803" s="19"/>
      <c r="P803" s="9" t="s">
        <v>2790</v>
      </c>
      <c r="Q803" s="19">
        <v>19.055991584874118</v>
      </c>
      <c r="R803" s="19"/>
      <c r="S803" s="19"/>
      <c r="T803" s="19"/>
      <c r="U803" s="19"/>
      <c r="V803" s="19"/>
      <c r="W803" s="19"/>
      <c r="X803" s="19"/>
      <c r="Y803" s="19"/>
      <c r="Z803"/>
      <c r="AA803"/>
      <c r="AB803"/>
      <c r="AC803"/>
      <c r="AD803"/>
      <c r="AE803"/>
      <c r="AF803"/>
      <c r="AG803"/>
      <c r="AH803"/>
      <c r="AI803"/>
      <c r="AJ803" s="9" t="s">
        <v>2790</v>
      </c>
      <c r="AK803" s="19"/>
      <c r="AL803" s="19"/>
      <c r="AM803" s="19"/>
      <c r="AN803" s="19"/>
      <c r="AO803" s="19"/>
      <c r="AP803" s="19">
        <v>19.055991584874118</v>
      </c>
      <c r="AQ803" s="19"/>
      <c r="AR803" s="19"/>
      <c r="AS803" s="19"/>
      <c r="AT803" s="19"/>
      <c r="AU803" s="19"/>
      <c r="AV803" s="19"/>
      <c r="AW803"/>
      <c r="AX803"/>
      <c r="AY803"/>
      <c r="AZ803"/>
      <c r="BA803"/>
      <c r="BB803"/>
      <c r="BC803"/>
      <c r="BD803"/>
      <c r="BE803"/>
      <c r="BF803"/>
      <c r="BG803"/>
      <c r="BH803"/>
      <c r="BI803"/>
      <c r="BJ803"/>
      <c r="BK803"/>
      <c r="BL803"/>
      <c r="BM803"/>
      <c r="BN803"/>
      <c r="BO803"/>
      <c r="BP803"/>
      <c r="BQ803"/>
      <c r="BR803"/>
      <c r="BS803"/>
      <c r="BT803"/>
      <c r="BU803"/>
      <c r="BV803"/>
    </row>
    <row r="804" spans="2:74" ht="14.25" x14ac:dyDescent="0.2">
      <c r="B804" s="9" t="s">
        <v>3337</v>
      </c>
      <c r="C804" s="19">
        <v>42.556813345816671</v>
      </c>
      <c r="D804" s="19"/>
      <c r="E804" s="19"/>
      <c r="F804" s="19"/>
      <c r="G804" s="19"/>
      <c r="H804" s="19"/>
      <c r="P804" s="9" t="s">
        <v>2791</v>
      </c>
      <c r="Q804" s="19">
        <v>66.29412766617132</v>
      </c>
      <c r="R804" s="19"/>
      <c r="S804" s="19"/>
      <c r="T804" s="19"/>
      <c r="U804" s="19"/>
      <c r="V804" s="19"/>
      <c r="W804" s="19"/>
      <c r="X804" s="19"/>
      <c r="Y804" s="19"/>
      <c r="Z804"/>
      <c r="AA804"/>
      <c r="AB804"/>
      <c r="AC804"/>
      <c r="AD804"/>
      <c r="AE804"/>
      <c r="AF804"/>
      <c r="AG804"/>
      <c r="AH804"/>
      <c r="AI804"/>
      <c r="AJ804" s="9" t="s">
        <v>2791</v>
      </c>
      <c r="AK804" s="19">
        <v>66.29412766617132</v>
      </c>
      <c r="AL804" s="19"/>
      <c r="AM804" s="19"/>
      <c r="AN804" s="19"/>
      <c r="AO804" s="19"/>
      <c r="AP804" s="19"/>
      <c r="AQ804" s="19"/>
      <c r="AR804" s="19"/>
      <c r="AS804" s="19"/>
      <c r="AT804" s="19"/>
      <c r="AU804" s="19"/>
      <c r="AV804" s="19"/>
      <c r="AW804"/>
      <c r="AX804"/>
      <c r="AY804"/>
      <c r="AZ804"/>
      <c r="BA804"/>
      <c r="BB804"/>
      <c r="BC804"/>
      <c r="BD804"/>
      <c r="BE804"/>
      <c r="BF804"/>
      <c r="BG804"/>
      <c r="BH804"/>
      <c r="BI804"/>
      <c r="BJ804"/>
      <c r="BK804"/>
      <c r="BL804"/>
      <c r="BM804"/>
      <c r="BN804"/>
      <c r="BO804"/>
      <c r="BP804"/>
      <c r="BQ804"/>
      <c r="BR804"/>
      <c r="BS804"/>
      <c r="BT804"/>
      <c r="BU804"/>
      <c r="BV804"/>
    </row>
    <row r="805" spans="2:74" ht="14.25" x14ac:dyDescent="0.2">
      <c r="B805" s="9" t="s">
        <v>3338</v>
      </c>
      <c r="C805" s="19"/>
      <c r="D805" s="19"/>
      <c r="E805" s="19"/>
      <c r="F805" s="19">
        <v>8.0135625093491551</v>
      </c>
      <c r="G805" s="19"/>
      <c r="H805" s="19"/>
      <c r="P805" s="9" t="s">
        <v>2792</v>
      </c>
      <c r="Q805" s="19">
        <v>6.7135845911658478</v>
      </c>
      <c r="R805" s="19"/>
      <c r="S805" s="19"/>
      <c r="T805" s="19"/>
      <c r="U805" s="19"/>
      <c r="V805" s="19"/>
      <c r="W805" s="19"/>
      <c r="X805" s="19"/>
      <c r="Y805" s="19"/>
      <c r="Z805"/>
      <c r="AA805"/>
      <c r="AB805"/>
      <c r="AC805"/>
      <c r="AD805"/>
      <c r="AE805"/>
      <c r="AF805"/>
      <c r="AG805"/>
      <c r="AH805"/>
      <c r="AI805"/>
      <c r="AJ805" s="9" t="s">
        <v>2792</v>
      </c>
      <c r="AK805" s="19"/>
      <c r="AL805" s="19"/>
      <c r="AM805" s="19"/>
      <c r="AN805" s="19"/>
      <c r="AO805" s="19"/>
      <c r="AP805" s="19"/>
      <c r="AQ805" s="19"/>
      <c r="AR805" s="19"/>
      <c r="AS805" s="19"/>
      <c r="AT805" s="19"/>
      <c r="AU805" s="19"/>
      <c r="AV805" s="19">
        <v>6.7135845911658478</v>
      </c>
      <c r="AW805"/>
      <c r="AX805"/>
      <c r="AY805"/>
      <c r="AZ805"/>
      <c r="BA805"/>
      <c r="BB805"/>
      <c r="BC805"/>
      <c r="BD805"/>
      <c r="BE805"/>
      <c r="BF805"/>
      <c r="BG805"/>
      <c r="BH805"/>
      <c r="BI805"/>
      <c r="BJ805"/>
      <c r="BK805"/>
      <c r="BL805"/>
      <c r="BM805"/>
      <c r="BN805"/>
      <c r="BO805"/>
      <c r="BP805"/>
      <c r="BQ805"/>
      <c r="BR805"/>
      <c r="BS805"/>
      <c r="BT805"/>
      <c r="BU805"/>
      <c r="BV805"/>
    </row>
    <row r="806" spans="2:74" ht="14.25" x14ac:dyDescent="0.2">
      <c r="B806" s="9" t="s">
        <v>3339</v>
      </c>
      <c r="C806" s="19"/>
      <c r="D806" s="19"/>
      <c r="E806" s="19"/>
      <c r="F806" s="19"/>
      <c r="G806" s="19"/>
      <c r="H806" s="19">
        <v>125</v>
      </c>
      <c r="P806" s="9" t="s">
        <v>2793</v>
      </c>
      <c r="Q806" s="19"/>
      <c r="R806" s="19"/>
      <c r="S806" s="19"/>
      <c r="T806" s="19"/>
      <c r="U806" s="19"/>
      <c r="V806" s="19"/>
      <c r="W806" s="19"/>
      <c r="X806" s="19"/>
      <c r="Y806" s="19">
        <v>45.709169889951241</v>
      </c>
      <c r="Z806"/>
      <c r="AA806"/>
      <c r="AB806"/>
      <c r="AC806"/>
      <c r="AD806"/>
      <c r="AE806"/>
      <c r="AF806"/>
      <c r="AG806"/>
      <c r="AH806"/>
      <c r="AI806"/>
      <c r="AJ806" s="9" t="s">
        <v>2793</v>
      </c>
      <c r="AK806" s="19"/>
      <c r="AL806" s="19"/>
      <c r="AM806" s="19"/>
      <c r="AN806" s="19">
        <v>45.709169889951241</v>
      </c>
      <c r="AO806" s="19"/>
      <c r="AP806" s="19"/>
      <c r="AQ806" s="19"/>
      <c r="AR806" s="19"/>
      <c r="AS806" s="19"/>
      <c r="AT806" s="19"/>
      <c r="AU806" s="19"/>
      <c r="AV806" s="19"/>
      <c r="AW806"/>
      <c r="AX806"/>
      <c r="AY806"/>
      <c r="AZ806"/>
      <c r="BA806"/>
      <c r="BB806"/>
      <c r="BC806"/>
      <c r="BD806"/>
      <c r="BE806"/>
      <c r="BF806"/>
      <c r="BG806"/>
      <c r="BH806"/>
      <c r="BI806"/>
      <c r="BJ806"/>
      <c r="BK806"/>
      <c r="BL806"/>
      <c r="BM806"/>
      <c r="BN806"/>
      <c r="BO806"/>
      <c r="BP806"/>
      <c r="BQ806"/>
      <c r="BR806"/>
      <c r="BS806"/>
      <c r="BT806"/>
      <c r="BU806"/>
      <c r="BV806"/>
    </row>
    <row r="807" spans="2:74" ht="14.25" x14ac:dyDescent="0.2">
      <c r="B807" s="9" t="s">
        <v>3340</v>
      </c>
      <c r="C807" s="19"/>
      <c r="D807" s="19"/>
      <c r="E807" s="19"/>
      <c r="F807" s="19"/>
      <c r="G807" s="19">
        <v>60</v>
      </c>
      <c r="H807" s="19"/>
      <c r="P807" s="9" t="s">
        <v>2794</v>
      </c>
      <c r="Q807" s="19"/>
      <c r="R807" s="19">
        <v>48.5</v>
      </c>
      <c r="S807" s="19"/>
      <c r="T807" s="19"/>
      <c r="U807" s="19"/>
      <c r="V807" s="19"/>
      <c r="W807" s="19"/>
      <c r="X807" s="19"/>
      <c r="Y807" s="19"/>
      <c r="Z807"/>
      <c r="AA807"/>
      <c r="AB807"/>
      <c r="AC807"/>
      <c r="AD807"/>
      <c r="AE807"/>
      <c r="AF807"/>
      <c r="AG807"/>
      <c r="AH807"/>
      <c r="AI807"/>
      <c r="AJ807" s="9" t="s">
        <v>2794</v>
      </c>
      <c r="AK807" s="19"/>
      <c r="AL807" s="19">
        <v>48.5</v>
      </c>
      <c r="AM807" s="19"/>
      <c r="AN807" s="19"/>
      <c r="AO807" s="19"/>
      <c r="AP807" s="19"/>
      <c r="AQ807" s="19"/>
      <c r="AR807" s="19"/>
      <c r="AS807" s="19"/>
      <c r="AT807" s="19"/>
      <c r="AU807" s="19"/>
      <c r="AV807" s="19"/>
      <c r="AW807"/>
      <c r="AX807"/>
      <c r="AY807"/>
      <c r="AZ807"/>
      <c r="BA807"/>
      <c r="BB807"/>
      <c r="BC807"/>
      <c r="BD807"/>
      <c r="BE807"/>
      <c r="BF807"/>
      <c r="BG807"/>
      <c r="BH807"/>
      <c r="BI807"/>
      <c r="BJ807"/>
      <c r="BK807"/>
      <c r="BL807"/>
      <c r="BM807"/>
      <c r="BN807"/>
      <c r="BO807"/>
      <c r="BP807"/>
      <c r="BQ807"/>
      <c r="BR807"/>
      <c r="BS807"/>
      <c r="BT807"/>
      <c r="BU807"/>
      <c r="BV807"/>
    </row>
    <row r="808" spans="2:74" ht="14.25" x14ac:dyDescent="0.2">
      <c r="B808" s="9" t="s">
        <v>3341</v>
      </c>
      <c r="C808" s="19"/>
      <c r="D808" s="19"/>
      <c r="E808" s="19">
        <v>39.355495879248075</v>
      </c>
      <c r="F808" s="19"/>
      <c r="G808" s="19"/>
      <c r="H808" s="19"/>
      <c r="P808" s="9" t="s">
        <v>2795</v>
      </c>
      <c r="Q808" s="19">
        <v>10.684750012465541</v>
      </c>
      <c r="R808" s="19"/>
      <c r="S808" s="19"/>
      <c r="T808" s="19"/>
      <c r="U808" s="19"/>
      <c r="V808" s="19"/>
      <c r="W808" s="19"/>
      <c r="X808" s="19"/>
      <c r="Y808" s="19"/>
      <c r="Z808"/>
      <c r="AA808"/>
      <c r="AB808"/>
      <c r="AC808"/>
      <c r="AD808"/>
      <c r="AE808"/>
      <c r="AF808"/>
      <c r="AG808"/>
      <c r="AH808"/>
      <c r="AI808"/>
      <c r="AJ808" s="9" t="s">
        <v>2795</v>
      </c>
      <c r="AK808" s="19"/>
      <c r="AL808" s="19"/>
      <c r="AM808" s="19"/>
      <c r="AN808" s="19"/>
      <c r="AO808" s="19"/>
      <c r="AP808" s="19"/>
      <c r="AQ808" s="19"/>
      <c r="AR808" s="19"/>
      <c r="AS808" s="19"/>
      <c r="AT808" s="19"/>
      <c r="AU808" s="19"/>
      <c r="AV808" s="19">
        <v>10.684750012465541</v>
      </c>
      <c r="AW808"/>
      <c r="AX808"/>
      <c r="AY808"/>
      <c r="AZ808"/>
      <c r="BA808"/>
      <c r="BB808"/>
      <c r="BC808"/>
      <c r="BD808"/>
      <c r="BE808"/>
      <c r="BF808"/>
      <c r="BG808"/>
      <c r="BH808"/>
      <c r="BI808"/>
      <c r="BJ808"/>
      <c r="BK808"/>
      <c r="BL808"/>
      <c r="BM808"/>
      <c r="BN808"/>
      <c r="BO808"/>
      <c r="BP808"/>
      <c r="BQ808"/>
      <c r="BR808"/>
      <c r="BS808"/>
      <c r="BT808"/>
      <c r="BU808"/>
      <c r="BV808"/>
    </row>
    <row r="809" spans="2:74" ht="14.25" x14ac:dyDescent="0.2">
      <c r="B809" s="9" t="s">
        <v>3342</v>
      </c>
      <c r="C809" s="19"/>
      <c r="D809" s="19"/>
      <c r="E809" s="19"/>
      <c r="F809" s="19"/>
      <c r="G809" s="19">
        <v>57.16797475462235</v>
      </c>
      <c r="H809" s="19"/>
      <c r="P809" s="9" t="s">
        <v>2796</v>
      </c>
      <c r="Q809" s="19">
        <v>33.9</v>
      </c>
      <c r="R809" s="19"/>
      <c r="S809" s="19"/>
      <c r="T809" s="19"/>
      <c r="U809" s="19"/>
      <c r="V809" s="19"/>
      <c r="W809" s="19"/>
      <c r="X809" s="19"/>
      <c r="Y809" s="19"/>
      <c r="Z809"/>
      <c r="AA809"/>
      <c r="AB809"/>
      <c r="AC809"/>
      <c r="AD809"/>
      <c r="AE809"/>
      <c r="AF809"/>
      <c r="AG809"/>
      <c r="AH809"/>
      <c r="AI809"/>
      <c r="AJ809" s="9" t="s">
        <v>2796</v>
      </c>
      <c r="AK809" s="19"/>
      <c r="AL809" s="19">
        <v>33.9</v>
      </c>
      <c r="AM809" s="19"/>
      <c r="AN809" s="19"/>
      <c r="AO809" s="19"/>
      <c r="AP809" s="19"/>
      <c r="AQ809" s="19"/>
      <c r="AR809" s="19"/>
      <c r="AS809" s="19"/>
      <c r="AT809" s="19"/>
      <c r="AU809" s="19"/>
      <c r="AV809" s="19"/>
      <c r="AW809"/>
      <c r="AX809"/>
      <c r="AY809"/>
      <c r="AZ809"/>
      <c r="BA809"/>
      <c r="BB809"/>
      <c r="BC809"/>
      <c r="BD809"/>
      <c r="BE809"/>
      <c r="BF809"/>
      <c r="BG809"/>
      <c r="BH809"/>
      <c r="BI809"/>
      <c r="BJ809"/>
      <c r="BK809"/>
      <c r="BL809"/>
      <c r="BM809"/>
      <c r="BN809"/>
      <c r="BO809"/>
      <c r="BP809"/>
      <c r="BQ809"/>
      <c r="BR809"/>
      <c r="BS809"/>
      <c r="BT809"/>
      <c r="BU809"/>
      <c r="BV809"/>
    </row>
    <row r="810" spans="2:74" ht="14.25" x14ac:dyDescent="0.2">
      <c r="B810" s="9" t="s">
        <v>3343</v>
      </c>
      <c r="C810" s="19"/>
      <c r="D810" s="19"/>
      <c r="E810" s="19"/>
      <c r="F810" s="19">
        <v>50.694322109187965</v>
      </c>
      <c r="G810" s="19"/>
      <c r="H810" s="19"/>
      <c r="P810" s="9" t="s">
        <v>2797</v>
      </c>
      <c r="Q810" s="19">
        <v>109.72960187662002</v>
      </c>
      <c r="R810" s="19"/>
      <c r="S810" s="19"/>
      <c r="T810" s="19"/>
      <c r="U810" s="19"/>
      <c r="V810" s="19"/>
      <c r="W810" s="19"/>
      <c r="X810" s="19"/>
      <c r="Y810" s="19"/>
      <c r="Z810"/>
      <c r="AA810"/>
      <c r="AB810"/>
      <c r="AC810"/>
      <c r="AD810"/>
      <c r="AE810"/>
      <c r="AF810"/>
      <c r="AG810"/>
      <c r="AH810"/>
      <c r="AI810"/>
      <c r="AJ810" s="9" t="s">
        <v>2797</v>
      </c>
      <c r="AK810" s="19"/>
      <c r="AL810" s="19"/>
      <c r="AM810" s="19"/>
      <c r="AN810" s="19"/>
      <c r="AO810" s="19"/>
      <c r="AP810" s="19"/>
      <c r="AQ810" s="19"/>
      <c r="AR810" s="19">
        <v>109.72960187662002</v>
      </c>
      <c r="AS810" s="19"/>
      <c r="AT810" s="19"/>
      <c r="AU810" s="19"/>
      <c r="AV810" s="19"/>
      <c r="AW810"/>
      <c r="AX810"/>
      <c r="AY810"/>
      <c r="AZ810"/>
      <c r="BA810"/>
      <c r="BB810"/>
      <c r="BC810"/>
      <c r="BD810"/>
      <c r="BE810"/>
      <c r="BF810"/>
      <c r="BG810"/>
      <c r="BH810"/>
      <c r="BI810"/>
      <c r="BJ810"/>
      <c r="BK810"/>
      <c r="BL810"/>
      <c r="BM810"/>
      <c r="BN810"/>
      <c r="BO810"/>
      <c r="BP810"/>
      <c r="BQ810"/>
      <c r="BR810"/>
      <c r="BS810"/>
      <c r="BT810"/>
      <c r="BU810"/>
      <c r="BV810"/>
    </row>
    <row r="811" spans="2:74" ht="14.25" x14ac:dyDescent="0.2">
      <c r="B811" s="9" t="s">
        <v>3344</v>
      </c>
      <c r="C811" s="19"/>
      <c r="D811" s="19"/>
      <c r="E811" s="19"/>
      <c r="F811" s="19"/>
      <c r="G811" s="19"/>
      <c r="H811" s="19">
        <v>57.5</v>
      </c>
      <c r="P811" s="9" t="s">
        <v>2798</v>
      </c>
      <c r="Q811" s="19">
        <v>15.136729184326184</v>
      </c>
      <c r="R811" s="19"/>
      <c r="S811" s="19"/>
      <c r="T811" s="19"/>
      <c r="U811" s="19"/>
      <c r="V811" s="19"/>
      <c r="W811" s="19"/>
      <c r="X811" s="19"/>
      <c r="Y811" s="19"/>
      <c r="Z811"/>
      <c r="AA811"/>
      <c r="AB811"/>
      <c r="AC811"/>
      <c r="AD811"/>
      <c r="AE811"/>
      <c r="AF811"/>
      <c r="AG811"/>
      <c r="AH811"/>
      <c r="AI811"/>
      <c r="AJ811" s="9" t="s">
        <v>2798</v>
      </c>
      <c r="AK811" s="19"/>
      <c r="AL811" s="19"/>
      <c r="AM811" s="19"/>
      <c r="AN811" s="19"/>
      <c r="AO811" s="19"/>
      <c r="AP811" s="19"/>
      <c r="AQ811" s="19"/>
      <c r="AR811" s="19"/>
      <c r="AS811" s="19"/>
      <c r="AT811" s="19"/>
      <c r="AU811" s="19"/>
      <c r="AV811" s="19">
        <v>15.136729184326184</v>
      </c>
      <c r="AW811"/>
      <c r="AX811"/>
      <c r="AY811"/>
      <c r="AZ811"/>
      <c r="BA811"/>
      <c r="BB811"/>
      <c r="BC811"/>
      <c r="BD811"/>
      <c r="BE811"/>
      <c r="BF811"/>
      <c r="BG811"/>
      <c r="BH811"/>
      <c r="BI811"/>
      <c r="BJ811"/>
      <c r="BK811"/>
      <c r="BL811"/>
      <c r="BM811"/>
      <c r="BN811"/>
      <c r="BO811"/>
      <c r="BP811"/>
      <c r="BQ811"/>
      <c r="BR811"/>
      <c r="BS811"/>
      <c r="BT811"/>
      <c r="BU811"/>
      <c r="BV811"/>
    </row>
    <row r="812" spans="2:74" ht="14.25" x14ac:dyDescent="0.2">
      <c r="B812" s="9" t="s">
        <v>3345</v>
      </c>
      <c r="C812" s="19"/>
      <c r="D812" s="19"/>
      <c r="E812" s="19"/>
      <c r="F812" s="19"/>
      <c r="G812" s="19">
        <v>78.764765217479678</v>
      </c>
      <c r="H812" s="19"/>
      <c r="P812" s="9" t="s">
        <v>2799</v>
      </c>
      <c r="Q812" s="19"/>
      <c r="R812" s="19"/>
      <c r="S812" s="19">
        <v>85</v>
      </c>
      <c r="T812" s="19"/>
      <c r="U812" s="19"/>
      <c r="V812" s="19"/>
      <c r="W812" s="19"/>
      <c r="X812" s="19"/>
      <c r="Y812" s="19"/>
      <c r="Z812"/>
      <c r="AA812"/>
      <c r="AB812"/>
      <c r="AC812"/>
      <c r="AD812"/>
      <c r="AE812"/>
      <c r="AF812"/>
      <c r="AG812"/>
      <c r="AH812"/>
      <c r="AI812"/>
      <c r="AJ812" s="9" t="s">
        <v>2799</v>
      </c>
      <c r="AK812" s="19"/>
      <c r="AL812" s="19">
        <v>85</v>
      </c>
      <c r="AM812" s="19"/>
      <c r="AN812" s="19"/>
      <c r="AO812" s="19"/>
      <c r="AP812" s="19"/>
      <c r="AQ812" s="19"/>
      <c r="AR812" s="19"/>
      <c r="AS812" s="19"/>
      <c r="AT812" s="19"/>
      <c r="AU812" s="19"/>
      <c r="AV812" s="19"/>
      <c r="AW812"/>
      <c r="AX812"/>
      <c r="AY812"/>
      <c r="AZ812"/>
      <c r="BA812"/>
      <c r="BB812"/>
      <c r="BC812"/>
      <c r="BD812"/>
      <c r="BE812"/>
      <c r="BF812"/>
      <c r="BG812"/>
      <c r="BH812"/>
      <c r="BI812"/>
      <c r="BJ812"/>
      <c r="BK812"/>
      <c r="BL812"/>
      <c r="BM812"/>
      <c r="BN812"/>
      <c r="BO812"/>
      <c r="BP812"/>
      <c r="BQ812"/>
      <c r="BR812"/>
      <c r="BS812"/>
      <c r="BT812"/>
      <c r="BU812"/>
      <c r="BV812"/>
    </row>
    <row r="813" spans="2:74" ht="14.25" x14ac:dyDescent="0.2">
      <c r="B813" s="9" t="s">
        <v>3346</v>
      </c>
      <c r="C813" s="19"/>
      <c r="D813" s="19"/>
      <c r="E813" s="19"/>
      <c r="F813" s="19">
        <v>80</v>
      </c>
      <c r="G813" s="19"/>
      <c r="H813" s="19"/>
      <c r="P813" s="9" t="s">
        <v>2800</v>
      </c>
      <c r="Q813" s="19"/>
      <c r="R813" s="19">
        <v>8.0135625093491551</v>
      </c>
      <c r="S813" s="19"/>
      <c r="T813" s="19"/>
      <c r="U813" s="19"/>
      <c r="V813" s="19"/>
      <c r="W813" s="19"/>
      <c r="X813" s="19"/>
      <c r="Y813" s="19"/>
      <c r="Z813"/>
      <c r="AA813"/>
      <c r="AB813"/>
      <c r="AC813"/>
      <c r="AD813"/>
      <c r="AE813"/>
      <c r="AF813"/>
      <c r="AG813"/>
      <c r="AH813"/>
      <c r="AI813"/>
      <c r="AJ813" s="9" t="s">
        <v>2800</v>
      </c>
      <c r="AK813" s="19"/>
      <c r="AL813" s="19"/>
      <c r="AM813" s="19"/>
      <c r="AN813" s="19"/>
      <c r="AO813" s="19"/>
      <c r="AP813" s="19"/>
      <c r="AQ813" s="19"/>
      <c r="AR813" s="19"/>
      <c r="AS813" s="19"/>
      <c r="AT813" s="19"/>
      <c r="AU813" s="19"/>
      <c r="AV813" s="19">
        <v>8.0135625093491551</v>
      </c>
      <c r="AW813"/>
      <c r="AX813"/>
      <c r="AY813"/>
      <c r="AZ813"/>
      <c r="BA813"/>
      <c r="BB813"/>
      <c r="BC813"/>
      <c r="BD813"/>
      <c r="BE813"/>
      <c r="BF813"/>
      <c r="BG813"/>
      <c r="BH813"/>
      <c r="BI813"/>
      <c r="BJ813"/>
      <c r="BK813"/>
      <c r="BL813"/>
      <c r="BM813"/>
      <c r="BN813"/>
      <c r="BO813"/>
      <c r="BP813"/>
      <c r="BQ813"/>
      <c r="BR813"/>
      <c r="BS813"/>
      <c r="BT813"/>
      <c r="BU813"/>
      <c r="BV813"/>
    </row>
    <row r="814" spans="2:74" ht="14.25" x14ac:dyDescent="0.2">
      <c r="B814" s="9" t="s">
        <v>3347</v>
      </c>
      <c r="C814" s="19"/>
      <c r="D814" s="19"/>
      <c r="E814" s="19"/>
      <c r="F814" s="19"/>
      <c r="G814" s="19">
        <v>70.928022243027783</v>
      </c>
      <c r="H814" s="19"/>
      <c r="P814" s="9" t="s">
        <v>2801</v>
      </c>
      <c r="Q814" s="19"/>
      <c r="R814" s="19">
        <v>48</v>
      </c>
      <c r="S814" s="19"/>
      <c r="T814" s="19"/>
      <c r="U814" s="19"/>
      <c r="V814" s="19"/>
      <c r="W814" s="19"/>
      <c r="X814" s="19"/>
      <c r="Y814" s="19"/>
      <c r="Z814"/>
      <c r="AA814"/>
      <c r="AB814"/>
      <c r="AC814"/>
      <c r="AD814"/>
      <c r="AE814"/>
      <c r="AF814"/>
      <c r="AG814"/>
      <c r="AH814"/>
      <c r="AI814"/>
      <c r="AJ814" s="9" t="s">
        <v>2801</v>
      </c>
      <c r="AK814" s="19"/>
      <c r="AL814" s="19">
        <v>48</v>
      </c>
      <c r="AM814" s="19"/>
      <c r="AN814" s="19"/>
      <c r="AO814" s="19"/>
      <c r="AP814" s="19"/>
      <c r="AQ814" s="19"/>
      <c r="AR814" s="19"/>
      <c r="AS814" s="19"/>
      <c r="AT814" s="19"/>
      <c r="AU814" s="19"/>
      <c r="AV814" s="19"/>
      <c r="AW814"/>
      <c r="AX814"/>
      <c r="AY814"/>
      <c r="AZ814"/>
      <c r="BA814"/>
      <c r="BB814"/>
      <c r="BC814"/>
      <c r="BD814"/>
      <c r="BE814"/>
      <c r="BF814"/>
      <c r="BG814"/>
      <c r="BH814"/>
      <c r="BI814"/>
      <c r="BJ814"/>
      <c r="BK814"/>
      <c r="BL814"/>
      <c r="BM814"/>
      <c r="BN814"/>
      <c r="BO814"/>
      <c r="BP814"/>
      <c r="BQ814"/>
      <c r="BR814"/>
      <c r="BS814"/>
      <c r="BT814"/>
      <c r="BU814"/>
      <c r="BV814"/>
    </row>
    <row r="815" spans="2:74" ht="14.25" x14ac:dyDescent="0.2">
      <c r="B815" s="9" t="s">
        <v>3348</v>
      </c>
      <c r="C815" s="19"/>
      <c r="D815" s="19">
        <v>33</v>
      </c>
      <c r="E815" s="19"/>
      <c r="F815" s="19"/>
      <c r="G815" s="19"/>
      <c r="H815" s="19"/>
      <c r="P815" s="9" t="s">
        <v>2802</v>
      </c>
      <c r="Q815" s="19"/>
      <c r="R815" s="19"/>
      <c r="S815" s="19"/>
      <c r="T815" s="19"/>
      <c r="U815" s="19"/>
      <c r="V815" s="19"/>
      <c r="W815" s="19"/>
      <c r="X815" s="19"/>
      <c r="Y815" s="19">
        <v>3.0273458368652362</v>
      </c>
      <c r="Z815"/>
      <c r="AA815"/>
      <c r="AB815"/>
      <c r="AC815"/>
      <c r="AD815"/>
      <c r="AE815"/>
      <c r="AF815"/>
      <c r="AG815"/>
      <c r="AH815"/>
      <c r="AI815"/>
      <c r="AJ815" s="9" t="s">
        <v>2802</v>
      </c>
      <c r="AK815" s="19"/>
      <c r="AL815" s="19"/>
      <c r="AM815" s="19"/>
      <c r="AN815" s="19"/>
      <c r="AO815" s="19"/>
      <c r="AP815" s="19"/>
      <c r="AQ815" s="19"/>
      <c r="AR815" s="19"/>
      <c r="AS815" s="19"/>
      <c r="AT815" s="19"/>
      <c r="AU815" s="19"/>
      <c r="AV815" s="19">
        <v>3.0273458368652362</v>
      </c>
      <c r="AW815"/>
      <c r="AX815"/>
      <c r="AY815"/>
      <c r="AZ815"/>
      <c r="BA815"/>
      <c r="BB815"/>
      <c r="BC815"/>
      <c r="BD815"/>
      <c r="BE815"/>
      <c r="BF815"/>
      <c r="BG815"/>
      <c r="BH815"/>
      <c r="BI815"/>
      <c r="BJ815"/>
      <c r="BK815"/>
      <c r="BL815"/>
      <c r="BM815"/>
      <c r="BN815"/>
      <c r="BO815"/>
      <c r="BP815"/>
      <c r="BQ815"/>
      <c r="BR815"/>
      <c r="BS815"/>
      <c r="BT815"/>
      <c r="BU815"/>
      <c r="BV815"/>
    </row>
    <row r="816" spans="2:74" ht="14.25" x14ac:dyDescent="0.2">
      <c r="B816" s="9" t="s">
        <v>3349</v>
      </c>
      <c r="C816" s="19">
        <v>100</v>
      </c>
      <c r="D816" s="19"/>
      <c r="E816" s="19"/>
      <c r="F816" s="19"/>
      <c r="G816" s="19"/>
      <c r="H816" s="19"/>
      <c r="P816" s="9" t="s">
        <v>2803</v>
      </c>
      <c r="Q816" s="19"/>
      <c r="R816" s="19"/>
      <c r="S816" s="19"/>
      <c r="T816" s="19">
        <v>13.1</v>
      </c>
      <c r="U816" s="19"/>
      <c r="V816" s="19"/>
      <c r="W816" s="19"/>
      <c r="X816" s="19"/>
      <c r="Y816" s="19"/>
      <c r="Z816"/>
      <c r="AA816"/>
      <c r="AB816"/>
      <c r="AC816"/>
      <c r="AD816"/>
      <c r="AE816"/>
      <c r="AF816"/>
      <c r="AG816"/>
      <c r="AH816"/>
      <c r="AI816"/>
      <c r="AJ816" s="9" t="s">
        <v>2803</v>
      </c>
      <c r="AK816" s="19"/>
      <c r="AL816" s="19"/>
      <c r="AM816" s="19"/>
      <c r="AN816" s="19"/>
      <c r="AO816" s="19"/>
      <c r="AP816" s="19"/>
      <c r="AQ816" s="19"/>
      <c r="AR816" s="19"/>
      <c r="AS816" s="19"/>
      <c r="AT816" s="19"/>
      <c r="AU816" s="19"/>
      <c r="AV816" s="19">
        <v>13.1</v>
      </c>
      <c r="AW816"/>
      <c r="AX816"/>
      <c r="AY816"/>
      <c r="AZ816"/>
      <c r="BA816"/>
      <c r="BB816"/>
      <c r="BC816"/>
      <c r="BD816"/>
      <c r="BE816"/>
      <c r="BF816"/>
      <c r="BG816"/>
      <c r="BH816"/>
      <c r="BI816"/>
      <c r="BJ816"/>
      <c r="BK816"/>
      <c r="BL816"/>
      <c r="BM816"/>
      <c r="BN816"/>
      <c r="BO816"/>
      <c r="BP816"/>
      <c r="BQ816"/>
      <c r="BR816"/>
      <c r="BS816"/>
      <c r="BT816"/>
      <c r="BU816"/>
      <c r="BV816"/>
    </row>
    <row r="817" spans="2:74" ht="14.25" x14ac:dyDescent="0.2">
      <c r="B817" s="9" t="s">
        <v>3350</v>
      </c>
      <c r="C817" s="19"/>
      <c r="D817" s="19"/>
      <c r="E817" s="19"/>
      <c r="F817" s="19"/>
      <c r="G817" s="19"/>
      <c r="H817" s="19">
        <v>60</v>
      </c>
      <c r="P817" s="9" t="s">
        <v>2804</v>
      </c>
      <c r="Q817" s="19"/>
      <c r="R817" s="19">
        <v>60</v>
      </c>
      <c r="S817" s="19"/>
      <c r="T817" s="19"/>
      <c r="U817" s="19"/>
      <c r="V817" s="19"/>
      <c r="W817" s="19"/>
      <c r="X817" s="19"/>
      <c r="Y817" s="19"/>
      <c r="Z817"/>
      <c r="AA817"/>
      <c r="AB817"/>
      <c r="AC817"/>
      <c r="AD817"/>
      <c r="AE817"/>
      <c r="AF817"/>
      <c r="AG817"/>
      <c r="AH817"/>
      <c r="AI817"/>
      <c r="AJ817" s="9" t="s">
        <v>2804</v>
      </c>
      <c r="AK817" s="19"/>
      <c r="AL817" s="19"/>
      <c r="AM817" s="19"/>
      <c r="AN817" s="19"/>
      <c r="AO817" s="19"/>
      <c r="AP817" s="19"/>
      <c r="AQ817" s="19"/>
      <c r="AR817" s="19"/>
      <c r="AS817" s="19">
        <v>60</v>
      </c>
      <c r="AT817" s="19"/>
      <c r="AU817" s="19"/>
      <c r="AV817" s="19"/>
      <c r="AW817"/>
      <c r="AX817"/>
      <c r="AY817"/>
      <c r="AZ817"/>
      <c r="BA817"/>
      <c r="BB817"/>
      <c r="BC817"/>
      <c r="BD817"/>
      <c r="BE817"/>
      <c r="BF817"/>
      <c r="BG817"/>
      <c r="BH817"/>
      <c r="BI817"/>
      <c r="BJ817"/>
      <c r="BK817"/>
      <c r="BL817"/>
      <c r="BM817"/>
      <c r="BN817"/>
      <c r="BO817"/>
      <c r="BP817"/>
      <c r="BQ817"/>
      <c r="BR817"/>
      <c r="BS817"/>
      <c r="BT817"/>
      <c r="BU817"/>
      <c r="BV817"/>
    </row>
    <row r="818" spans="2:74" ht="14.25" x14ac:dyDescent="0.2">
      <c r="B818" s="9" t="s">
        <v>3351</v>
      </c>
      <c r="C818" s="19"/>
      <c r="D818" s="19"/>
      <c r="E818" s="19"/>
      <c r="F818" s="19">
        <v>95</v>
      </c>
      <c r="G818" s="19"/>
      <c r="H818" s="19"/>
      <c r="P818" s="9" t="s">
        <v>2805</v>
      </c>
      <c r="Q818" s="19"/>
      <c r="R818" s="19">
        <v>24</v>
      </c>
      <c r="S818" s="19"/>
      <c r="T818" s="19"/>
      <c r="U818" s="19"/>
      <c r="V818" s="19"/>
      <c r="W818" s="19"/>
      <c r="X818" s="19"/>
      <c r="Y818" s="19"/>
      <c r="Z818"/>
      <c r="AA818"/>
      <c r="AB818"/>
      <c r="AC818"/>
      <c r="AD818"/>
      <c r="AE818"/>
      <c r="AF818"/>
      <c r="AG818"/>
      <c r="AH818"/>
      <c r="AI818"/>
      <c r="AJ818" s="9" t="s">
        <v>2805</v>
      </c>
      <c r="AK818" s="19"/>
      <c r="AL818" s="19"/>
      <c r="AM818" s="19"/>
      <c r="AN818" s="19"/>
      <c r="AO818" s="19">
        <v>24</v>
      </c>
      <c r="AP818" s="19"/>
      <c r="AQ818" s="19"/>
      <c r="AR818" s="19"/>
      <c r="AS818" s="19"/>
      <c r="AT818" s="19"/>
      <c r="AU818" s="19"/>
      <c r="AV818" s="19"/>
      <c r="AW818"/>
      <c r="AX818"/>
      <c r="AY818"/>
      <c r="AZ818"/>
      <c r="BA818"/>
      <c r="BB818"/>
      <c r="BC818"/>
      <c r="BD818"/>
      <c r="BE818"/>
      <c r="BF818"/>
      <c r="BG818"/>
      <c r="BH818"/>
      <c r="BI818"/>
      <c r="BJ818"/>
      <c r="BK818"/>
      <c r="BL818"/>
      <c r="BM818"/>
      <c r="BN818"/>
      <c r="BO818"/>
      <c r="BP818"/>
      <c r="BQ818"/>
      <c r="BR818"/>
      <c r="BS818"/>
      <c r="BT818"/>
      <c r="BU818"/>
      <c r="BV818"/>
    </row>
    <row r="819" spans="2:74" ht="14.25" x14ac:dyDescent="0.2">
      <c r="B819" s="9" t="s">
        <v>3352</v>
      </c>
      <c r="C819" s="19"/>
      <c r="D819" s="19"/>
      <c r="E819" s="19"/>
      <c r="F819" s="19"/>
      <c r="G819" s="19"/>
      <c r="H819" s="19">
        <v>24</v>
      </c>
      <c r="P819" s="9" t="s">
        <v>2806</v>
      </c>
      <c r="Q819" s="19"/>
      <c r="R819" s="19">
        <v>4.2739000049862161</v>
      </c>
      <c r="S819" s="19"/>
      <c r="T819" s="19"/>
      <c r="U819" s="19"/>
      <c r="V819" s="19"/>
      <c r="W819" s="19"/>
      <c r="X819" s="19"/>
      <c r="Y819" s="19"/>
      <c r="Z819"/>
      <c r="AA819"/>
      <c r="AB819"/>
      <c r="AC819"/>
      <c r="AD819"/>
      <c r="AE819"/>
      <c r="AF819"/>
      <c r="AG819"/>
      <c r="AH819"/>
      <c r="AI819"/>
      <c r="AJ819" s="9" t="s">
        <v>2806</v>
      </c>
      <c r="AK819" s="19"/>
      <c r="AL819" s="19"/>
      <c r="AM819" s="19"/>
      <c r="AN819" s="19"/>
      <c r="AO819" s="19"/>
      <c r="AP819" s="19"/>
      <c r="AQ819" s="19"/>
      <c r="AR819" s="19"/>
      <c r="AS819" s="19"/>
      <c r="AT819" s="19"/>
      <c r="AU819" s="19"/>
      <c r="AV819" s="19">
        <v>4.2739000049862161</v>
      </c>
      <c r="AW819"/>
      <c r="AX819"/>
      <c r="AY819"/>
      <c r="AZ819"/>
      <c r="BA819"/>
      <c r="BB819"/>
      <c r="BC819"/>
      <c r="BD819"/>
      <c r="BE819"/>
      <c r="BF819"/>
      <c r="BG819"/>
      <c r="BH819"/>
      <c r="BI819"/>
      <c r="BJ819"/>
      <c r="BK819"/>
      <c r="BL819"/>
      <c r="BM819"/>
      <c r="BN819"/>
      <c r="BO819"/>
      <c r="BP819"/>
      <c r="BQ819"/>
      <c r="BR819"/>
      <c r="BS819"/>
      <c r="BT819"/>
      <c r="BU819"/>
      <c r="BV819"/>
    </row>
    <row r="820" spans="2:74" ht="14.25" x14ac:dyDescent="0.2">
      <c r="B820" s="9" t="s">
        <v>3353</v>
      </c>
      <c r="C820" s="19">
        <v>50</v>
      </c>
      <c r="D820" s="19"/>
      <c r="E820" s="19"/>
      <c r="F820" s="19"/>
      <c r="G820" s="19"/>
      <c r="H820" s="19"/>
      <c r="P820" s="9" t="s">
        <v>2807</v>
      </c>
      <c r="Q820" s="19"/>
      <c r="R820" s="19">
        <v>11.575145846837669</v>
      </c>
      <c r="S820" s="19"/>
      <c r="T820" s="19"/>
      <c r="U820" s="19"/>
      <c r="V820" s="19"/>
      <c r="W820" s="19"/>
      <c r="X820" s="19"/>
      <c r="Y820" s="19"/>
      <c r="Z820"/>
      <c r="AA820"/>
      <c r="AB820"/>
      <c r="AC820"/>
      <c r="AD820"/>
      <c r="AE820"/>
      <c r="AF820"/>
      <c r="AG820"/>
      <c r="AH820"/>
      <c r="AI820"/>
      <c r="AJ820" s="9" t="s">
        <v>2807</v>
      </c>
      <c r="AK820" s="19"/>
      <c r="AL820" s="19"/>
      <c r="AM820" s="19"/>
      <c r="AN820" s="19"/>
      <c r="AO820" s="19"/>
      <c r="AP820" s="19"/>
      <c r="AQ820" s="19"/>
      <c r="AR820" s="19"/>
      <c r="AS820" s="19"/>
      <c r="AT820" s="19"/>
      <c r="AU820" s="19"/>
      <c r="AV820" s="19">
        <v>11.575145846837669</v>
      </c>
      <c r="AW820"/>
      <c r="AX820"/>
      <c r="AY820"/>
      <c r="AZ820"/>
      <c r="BA820"/>
      <c r="BB820"/>
      <c r="BC820"/>
      <c r="BD820"/>
      <c r="BE820"/>
      <c r="BF820"/>
      <c r="BG820"/>
      <c r="BH820"/>
      <c r="BI820"/>
      <c r="BJ820"/>
      <c r="BK820"/>
      <c r="BL820"/>
      <c r="BM820"/>
      <c r="BN820"/>
      <c r="BO820"/>
      <c r="BP820"/>
      <c r="BQ820"/>
      <c r="BR820"/>
      <c r="BS820"/>
      <c r="BT820"/>
      <c r="BU820"/>
      <c r="BV820"/>
    </row>
    <row r="821" spans="2:74" ht="14.25" x14ac:dyDescent="0.2">
      <c r="B821" s="9" t="s">
        <v>3354</v>
      </c>
      <c r="C821" s="19"/>
      <c r="D821" s="19"/>
      <c r="E821" s="19"/>
      <c r="F821" s="19"/>
      <c r="G821" s="19"/>
      <c r="H821" s="19">
        <v>103</v>
      </c>
      <c r="P821" s="9" t="s">
        <v>2808</v>
      </c>
      <c r="Q821" s="19">
        <v>95</v>
      </c>
      <c r="R821" s="19"/>
      <c r="S821" s="19"/>
      <c r="T821" s="19"/>
      <c r="U821" s="19"/>
      <c r="V821" s="19"/>
      <c r="W821" s="19"/>
      <c r="X821" s="19"/>
      <c r="Y821" s="19"/>
      <c r="Z821"/>
      <c r="AA821"/>
      <c r="AB821"/>
      <c r="AC821"/>
      <c r="AD821"/>
      <c r="AE821"/>
      <c r="AF821"/>
      <c r="AG821"/>
      <c r="AH821"/>
      <c r="AI821"/>
      <c r="AJ821" s="9" t="s">
        <v>2808</v>
      </c>
      <c r="AK821" s="19"/>
      <c r="AL821" s="19">
        <v>95</v>
      </c>
      <c r="AM821" s="19"/>
      <c r="AN821" s="19"/>
      <c r="AO821" s="19"/>
      <c r="AP821" s="19"/>
      <c r="AQ821" s="19"/>
      <c r="AR821" s="19"/>
      <c r="AS821" s="19"/>
      <c r="AT821" s="19"/>
      <c r="AU821" s="19"/>
      <c r="AV821" s="19"/>
      <c r="AW821"/>
      <c r="AX821"/>
      <c r="AY821"/>
      <c r="AZ821"/>
      <c r="BA821"/>
      <c r="BB821"/>
      <c r="BC821"/>
      <c r="BD821"/>
      <c r="BE821"/>
      <c r="BF821"/>
      <c r="BG821"/>
      <c r="BH821"/>
      <c r="BI821"/>
      <c r="BJ821"/>
      <c r="BK821"/>
      <c r="BL821"/>
      <c r="BM821"/>
      <c r="BN821"/>
      <c r="BO821"/>
      <c r="BP821"/>
      <c r="BQ821"/>
      <c r="BR821"/>
      <c r="BS821"/>
      <c r="BT821"/>
      <c r="BU821"/>
      <c r="BV821"/>
    </row>
    <row r="822" spans="2:74" ht="14.25" x14ac:dyDescent="0.2">
      <c r="B822" s="9" t="s">
        <v>3355</v>
      </c>
      <c r="C822" s="19"/>
      <c r="D822" s="19"/>
      <c r="E822" s="19"/>
      <c r="F822" s="19">
        <v>36</v>
      </c>
      <c r="G822" s="19"/>
      <c r="H822" s="19"/>
      <c r="P822" s="9" t="s">
        <v>2809</v>
      </c>
      <c r="Q822" s="19"/>
      <c r="R822" s="19">
        <v>9.1888850107203659</v>
      </c>
      <c r="S822" s="19"/>
      <c r="T822" s="19"/>
      <c r="U822" s="19"/>
      <c r="V822" s="19"/>
      <c r="W822" s="19"/>
      <c r="X822" s="19"/>
      <c r="Y822" s="19"/>
      <c r="Z822"/>
      <c r="AA822"/>
      <c r="AB822"/>
      <c r="AC822"/>
      <c r="AD822"/>
      <c r="AE822"/>
      <c r="AF822"/>
      <c r="AG822"/>
      <c r="AH822"/>
      <c r="AI822"/>
      <c r="AJ822" s="9" t="s">
        <v>2809</v>
      </c>
      <c r="AK822" s="19"/>
      <c r="AL822" s="19"/>
      <c r="AM822" s="19"/>
      <c r="AN822" s="19"/>
      <c r="AO822" s="19"/>
      <c r="AP822" s="19"/>
      <c r="AQ822" s="19"/>
      <c r="AR822" s="19"/>
      <c r="AS822" s="19"/>
      <c r="AT822" s="19"/>
      <c r="AU822" s="19"/>
      <c r="AV822" s="19">
        <v>9.1888850107203659</v>
      </c>
      <c r="AW822"/>
      <c r="AX822"/>
      <c r="AY822"/>
      <c r="AZ822"/>
      <c r="BA822"/>
      <c r="BB822"/>
      <c r="BC822"/>
      <c r="BD822"/>
      <c r="BE822"/>
      <c r="BF822"/>
      <c r="BG822"/>
      <c r="BH822"/>
      <c r="BI822"/>
      <c r="BJ822"/>
      <c r="BK822"/>
      <c r="BL822"/>
      <c r="BM822"/>
      <c r="BN822"/>
      <c r="BO822"/>
      <c r="BP822"/>
      <c r="BQ822"/>
      <c r="BR822"/>
      <c r="BS822"/>
      <c r="BT822"/>
      <c r="BU822"/>
      <c r="BV822"/>
    </row>
    <row r="823" spans="2:74" ht="14.25" x14ac:dyDescent="0.2">
      <c r="B823" s="9" t="s">
        <v>3356</v>
      </c>
      <c r="C823" s="19"/>
      <c r="D823" s="19"/>
      <c r="E823" s="19"/>
      <c r="F823" s="19"/>
      <c r="G823" s="19"/>
      <c r="H823" s="19">
        <v>85</v>
      </c>
      <c r="P823" s="9" t="s">
        <v>2810</v>
      </c>
      <c r="Q823" s="19"/>
      <c r="R823" s="19">
        <v>8.9751900104710547</v>
      </c>
      <c r="S823" s="19"/>
      <c r="T823" s="19"/>
      <c r="U823" s="19"/>
      <c r="V823" s="19"/>
      <c r="W823" s="19"/>
      <c r="X823" s="19"/>
      <c r="Y823" s="19"/>
      <c r="Z823"/>
      <c r="AA823"/>
      <c r="AB823"/>
      <c r="AC823"/>
      <c r="AD823"/>
      <c r="AE823"/>
      <c r="AF823"/>
      <c r="AG823"/>
      <c r="AH823"/>
      <c r="AI823"/>
      <c r="AJ823" s="9" t="s">
        <v>2810</v>
      </c>
      <c r="AK823" s="19"/>
      <c r="AL823" s="19"/>
      <c r="AM823" s="19"/>
      <c r="AN823" s="19"/>
      <c r="AO823" s="19"/>
      <c r="AP823" s="19"/>
      <c r="AQ823" s="19"/>
      <c r="AR823" s="19"/>
      <c r="AS823" s="19"/>
      <c r="AT823" s="19"/>
      <c r="AU823" s="19"/>
      <c r="AV823" s="19">
        <v>8.9751900104710547</v>
      </c>
      <c r="AW823"/>
      <c r="AX823"/>
      <c r="AY823"/>
      <c r="AZ823"/>
      <c r="BA823"/>
      <c r="BB823"/>
      <c r="BC823"/>
      <c r="BD823"/>
      <c r="BE823"/>
      <c r="BF823"/>
      <c r="BG823"/>
      <c r="BH823"/>
      <c r="BI823"/>
      <c r="BJ823"/>
      <c r="BK823"/>
      <c r="BL823"/>
      <c r="BM823"/>
      <c r="BN823"/>
      <c r="BO823"/>
      <c r="BP823"/>
      <c r="BQ823"/>
      <c r="BR823"/>
      <c r="BS823"/>
      <c r="BT823"/>
      <c r="BU823"/>
      <c r="BV823"/>
    </row>
    <row r="824" spans="2:74" ht="14.25" x14ac:dyDescent="0.2">
      <c r="B824" s="9" t="s">
        <v>3357</v>
      </c>
      <c r="C824" s="19"/>
      <c r="D824" s="19"/>
      <c r="E824" s="19"/>
      <c r="F824" s="19"/>
      <c r="G824" s="19"/>
      <c r="H824" s="19">
        <v>100</v>
      </c>
      <c r="P824" s="9" t="s">
        <v>2811</v>
      </c>
      <c r="Q824" s="19">
        <v>2.5643400029917296</v>
      </c>
      <c r="R824" s="19"/>
      <c r="S824" s="19"/>
      <c r="T824" s="19"/>
      <c r="U824" s="19"/>
      <c r="V824" s="19"/>
      <c r="W824" s="19"/>
      <c r="X824" s="19"/>
      <c r="Y824" s="19"/>
      <c r="Z824"/>
      <c r="AA824"/>
      <c r="AB824"/>
      <c r="AC824"/>
      <c r="AD824"/>
      <c r="AE824"/>
      <c r="AF824"/>
      <c r="AG824"/>
      <c r="AH824"/>
      <c r="AI824"/>
      <c r="AJ824" s="9" t="s">
        <v>2811</v>
      </c>
      <c r="AK824" s="19"/>
      <c r="AL824" s="19"/>
      <c r="AM824" s="19"/>
      <c r="AN824" s="19"/>
      <c r="AO824" s="19"/>
      <c r="AP824" s="19"/>
      <c r="AQ824" s="19"/>
      <c r="AR824" s="19"/>
      <c r="AS824" s="19"/>
      <c r="AT824" s="19"/>
      <c r="AU824" s="19"/>
      <c r="AV824" s="19">
        <v>2.5643400029917296</v>
      </c>
      <c r="AW824"/>
      <c r="AX824"/>
      <c r="AY824"/>
      <c r="AZ824"/>
      <c r="BA824"/>
      <c r="BB824"/>
      <c r="BC824"/>
      <c r="BD824"/>
      <c r="BE824"/>
      <c r="BF824"/>
      <c r="BG824"/>
      <c r="BH824"/>
      <c r="BI824"/>
      <c r="BJ824"/>
      <c r="BK824"/>
      <c r="BL824"/>
      <c r="BM824"/>
      <c r="BN824"/>
      <c r="BO824"/>
      <c r="BP824"/>
      <c r="BQ824"/>
      <c r="BR824"/>
      <c r="BS824"/>
      <c r="BT824"/>
      <c r="BU824"/>
      <c r="BV824"/>
    </row>
    <row r="825" spans="2:74" ht="14.25" x14ac:dyDescent="0.2">
      <c r="B825" s="9" t="s">
        <v>3358</v>
      </c>
      <c r="C825" s="19"/>
      <c r="D825" s="19"/>
      <c r="E825" s="19"/>
      <c r="F825" s="19"/>
      <c r="G825" s="19">
        <v>83</v>
      </c>
      <c r="H825" s="19"/>
      <c r="P825" s="9" t="s">
        <v>2812</v>
      </c>
      <c r="Q825" s="19"/>
      <c r="R825" s="19"/>
      <c r="S825" s="19"/>
      <c r="T825" s="19"/>
      <c r="U825" s="19"/>
      <c r="V825" s="19">
        <v>86.689804963700638</v>
      </c>
      <c r="W825" s="19"/>
      <c r="X825" s="19"/>
      <c r="Y825" s="19"/>
      <c r="Z825"/>
      <c r="AA825"/>
      <c r="AB825"/>
      <c r="AC825"/>
      <c r="AD825"/>
      <c r="AE825"/>
      <c r="AF825"/>
      <c r="AG825"/>
      <c r="AH825"/>
      <c r="AI825"/>
      <c r="AJ825" s="9" t="s">
        <v>2812</v>
      </c>
      <c r="AK825" s="19"/>
      <c r="AL825" s="19"/>
      <c r="AM825" s="19"/>
      <c r="AN825" s="19">
        <v>86.689804963700638</v>
      </c>
      <c r="AO825" s="19"/>
      <c r="AP825" s="19"/>
      <c r="AQ825" s="19"/>
      <c r="AR825" s="19"/>
      <c r="AS825" s="19"/>
      <c r="AT825" s="19"/>
      <c r="AU825" s="19"/>
      <c r="AV825" s="19"/>
      <c r="AW825"/>
      <c r="AX825"/>
      <c r="AY825"/>
      <c r="AZ825"/>
      <c r="BA825"/>
      <c r="BB825"/>
      <c r="BC825"/>
      <c r="BD825"/>
      <c r="BE825"/>
      <c r="BF825"/>
      <c r="BG825"/>
      <c r="BH825"/>
      <c r="BI825"/>
      <c r="BJ825"/>
      <c r="BK825"/>
      <c r="BL825"/>
      <c r="BM825"/>
      <c r="BN825"/>
      <c r="BO825"/>
      <c r="BP825"/>
      <c r="BQ825"/>
      <c r="BR825"/>
      <c r="BS825"/>
      <c r="BT825"/>
      <c r="BU825"/>
      <c r="BV825"/>
    </row>
    <row r="826" spans="2:74" ht="14.25" x14ac:dyDescent="0.2">
      <c r="B826" s="9" t="s">
        <v>3359</v>
      </c>
      <c r="C826" s="19"/>
      <c r="D826" s="19"/>
      <c r="E826" s="19"/>
      <c r="F826" s="19"/>
      <c r="G826" s="19"/>
      <c r="H826" s="19">
        <v>85</v>
      </c>
      <c r="P826" s="9" t="s">
        <v>2813</v>
      </c>
      <c r="Q826" s="19"/>
      <c r="R826" s="19"/>
      <c r="S826" s="19"/>
      <c r="T826" s="19"/>
      <c r="U826" s="19"/>
      <c r="V826" s="19"/>
      <c r="W826" s="19">
        <v>15.5</v>
      </c>
      <c r="X826" s="19"/>
      <c r="Y826" s="19"/>
      <c r="Z826"/>
      <c r="AA826"/>
      <c r="AB826"/>
      <c r="AC826"/>
      <c r="AD826"/>
      <c r="AE826"/>
      <c r="AF826"/>
      <c r="AG826"/>
      <c r="AH826"/>
      <c r="AI826"/>
      <c r="AJ826" s="9" t="s">
        <v>2813</v>
      </c>
      <c r="AK826" s="19"/>
      <c r="AL826" s="19"/>
      <c r="AM826" s="19"/>
      <c r="AN826" s="19"/>
      <c r="AO826" s="19"/>
      <c r="AP826" s="19"/>
      <c r="AQ826" s="19"/>
      <c r="AR826" s="19"/>
      <c r="AS826" s="19"/>
      <c r="AT826" s="19"/>
      <c r="AU826" s="19"/>
      <c r="AV826" s="19">
        <v>15.5</v>
      </c>
      <c r="AW826"/>
      <c r="AX826"/>
      <c r="AY826"/>
      <c r="AZ826"/>
      <c r="BA826"/>
      <c r="BB826"/>
      <c r="BC826"/>
      <c r="BD826"/>
      <c r="BE826"/>
      <c r="BF826"/>
      <c r="BG826"/>
      <c r="BH826"/>
      <c r="BI826"/>
      <c r="BJ826"/>
      <c r="BK826"/>
      <c r="BL826"/>
      <c r="BM826"/>
      <c r="BN826"/>
      <c r="BO826"/>
      <c r="BP826"/>
      <c r="BQ826"/>
      <c r="BR826"/>
      <c r="BS826"/>
      <c r="BT826"/>
      <c r="BU826"/>
      <c r="BV826"/>
    </row>
    <row r="827" spans="2:74" ht="14.25" x14ac:dyDescent="0.2">
      <c r="B827" s="9" t="s">
        <v>3360</v>
      </c>
      <c r="C827" s="19"/>
      <c r="D827" s="19"/>
      <c r="E827" s="19">
        <v>120</v>
      </c>
      <c r="F827" s="19"/>
      <c r="G827" s="19"/>
      <c r="H827" s="19"/>
      <c r="P827" s="9" t="s">
        <v>2814</v>
      </c>
      <c r="Q827" s="19">
        <v>148.28435006969363</v>
      </c>
      <c r="R827" s="19"/>
      <c r="S827" s="19"/>
      <c r="T827" s="19"/>
      <c r="U827" s="19"/>
      <c r="V827" s="19"/>
      <c r="W827" s="19"/>
      <c r="X827" s="19"/>
      <c r="Y827" s="19"/>
      <c r="Z827"/>
      <c r="AA827"/>
      <c r="AB827"/>
      <c r="AC827"/>
      <c r="AD827"/>
      <c r="AE827"/>
      <c r="AF827"/>
      <c r="AG827"/>
      <c r="AH827"/>
      <c r="AI827"/>
      <c r="AJ827" s="9" t="s">
        <v>2814</v>
      </c>
      <c r="AK827" s="19"/>
      <c r="AL827" s="19"/>
      <c r="AM827" s="19"/>
      <c r="AN827" s="19"/>
      <c r="AO827" s="19"/>
      <c r="AP827" s="19"/>
      <c r="AQ827" s="19"/>
      <c r="AR827" s="19"/>
      <c r="AS827" s="19"/>
      <c r="AT827" s="19">
        <v>148.28435006969363</v>
      </c>
      <c r="AU827" s="19"/>
      <c r="AV827" s="19"/>
      <c r="AW827"/>
      <c r="AX827"/>
      <c r="AY827"/>
      <c r="AZ827"/>
      <c r="BA827"/>
      <c r="BB827"/>
      <c r="BC827"/>
      <c r="BD827"/>
      <c r="BE827"/>
      <c r="BF827"/>
      <c r="BG827"/>
      <c r="BH827"/>
      <c r="BI827"/>
      <c r="BJ827"/>
      <c r="BK827"/>
      <c r="BL827"/>
      <c r="BM827"/>
      <c r="BN827"/>
      <c r="BO827"/>
      <c r="BP827"/>
      <c r="BQ827"/>
      <c r="BR827"/>
      <c r="BS827"/>
      <c r="BT827"/>
      <c r="BU827"/>
      <c r="BV827"/>
    </row>
    <row r="828" spans="2:74" ht="14.25" x14ac:dyDescent="0.2">
      <c r="B828" s="9" t="s">
        <v>3361</v>
      </c>
      <c r="C828" s="19"/>
      <c r="D828" s="19"/>
      <c r="E828" s="19"/>
      <c r="F828" s="19"/>
      <c r="G828" s="19"/>
      <c r="H828" s="19">
        <v>69.959999999999994</v>
      </c>
      <c r="P828" s="9" t="s">
        <v>2815</v>
      </c>
      <c r="Q828" s="19">
        <v>10.684750012465541</v>
      </c>
      <c r="R828" s="19"/>
      <c r="S828" s="19"/>
      <c r="T828" s="19"/>
      <c r="U828" s="19"/>
      <c r="V828" s="19"/>
      <c r="W828" s="19"/>
      <c r="X828" s="19"/>
      <c r="Y828" s="19"/>
      <c r="Z828"/>
      <c r="AA828"/>
      <c r="AB828"/>
      <c r="AC828"/>
      <c r="AD828"/>
      <c r="AE828"/>
      <c r="AF828"/>
      <c r="AG828"/>
      <c r="AH828"/>
      <c r="AI828"/>
      <c r="AJ828" s="9" t="s">
        <v>2815</v>
      </c>
      <c r="AK828" s="19"/>
      <c r="AL828" s="19"/>
      <c r="AM828" s="19"/>
      <c r="AN828" s="19"/>
      <c r="AO828" s="19"/>
      <c r="AP828" s="19"/>
      <c r="AQ828" s="19"/>
      <c r="AR828" s="19"/>
      <c r="AS828" s="19"/>
      <c r="AT828" s="19"/>
      <c r="AU828" s="19"/>
      <c r="AV828" s="19">
        <v>10.684750012465541</v>
      </c>
      <c r="AW828"/>
      <c r="AX828"/>
      <c r="AY828"/>
      <c r="AZ828"/>
      <c r="BA828"/>
      <c r="BB828"/>
      <c r="BC828"/>
      <c r="BD828"/>
      <c r="BE828"/>
      <c r="BF828"/>
      <c r="BG828"/>
      <c r="BH828"/>
      <c r="BI828"/>
      <c r="BJ828"/>
      <c r="BK828"/>
      <c r="BL828"/>
      <c r="BM828"/>
      <c r="BN828"/>
      <c r="BO828"/>
      <c r="BP828"/>
      <c r="BQ828"/>
      <c r="BR828"/>
      <c r="BS828"/>
      <c r="BT828"/>
      <c r="BU828"/>
      <c r="BV828"/>
    </row>
    <row r="829" spans="2:74" ht="14.25" x14ac:dyDescent="0.2">
      <c r="B829" s="9" t="s">
        <v>3362</v>
      </c>
      <c r="C829" s="19"/>
      <c r="D829" s="19"/>
      <c r="E829" s="19"/>
      <c r="F829" s="19"/>
      <c r="G829" s="19">
        <v>97</v>
      </c>
      <c r="H829" s="19"/>
      <c r="P829" s="9" t="s">
        <v>2816</v>
      </c>
      <c r="Q829" s="19">
        <v>75</v>
      </c>
      <c r="R829" s="19"/>
      <c r="S829" s="19"/>
      <c r="T829" s="19"/>
      <c r="U829" s="19"/>
      <c r="V829" s="19"/>
      <c r="W829" s="19"/>
      <c r="X829" s="19"/>
      <c r="Y829" s="19"/>
      <c r="Z829"/>
      <c r="AA829"/>
      <c r="AB829"/>
      <c r="AC829"/>
      <c r="AD829"/>
      <c r="AE829"/>
      <c r="AF829"/>
      <c r="AG829"/>
      <c r="AH829"/>
      <c r="AI829"/>
      <c r="AJ829" s="9" t="s">
        <v>2816</v>
      </c>
      <c r="AK829" s="19"/>
      <c r="AL829" s="19">
        <v>75</v>
      </c>
      <c r="AM829" s="19"/>
      <c r="AN829" s="19"/>
      <c r="AO829" s="19"/>
      <c r="AP829" s="19"/>
      <c r="AQ829" s="19"/>
      <c r="AR829" s="19"/>
      <c r="AS829" s="19"/>
      <c r="AT829" s="19"/>
      <c r="AU829" s="19"/>
      <c r="AV829" s="19"/>
      <c r="AW829"/>
      <c r="AX829"/>
      <c r="AY829"/>
      <c r="AZ829"/>
      <c r="BA829"/>
      <c r="BB829"/>
      <c r="BC829"/>
      <c r="BD829"/>
      <c r="BE829"/>
      <c r="BF829"/>
      <c r="BG829"/>
      <c r="BH829"/>
      <c r="BI829"/>
      <c r="BJ829"/>
      <c r="BK829"/>
      <c r="BL829"/>
      <c r="BM829"/>
      <c r="BN829"/>
      <c r="BO829"/>
      <c r="BP829"/>
      <c r="BQ829"/>
      <c r="BR829"/>
      <c r="BS829"/>
      <c r="BT829"/>
      <c r="BU829"/>
      <c r="BV829"/>
    </row>
    <row r="830" spans="2:74" ht="14.25" x14ac:dyDescent="0.2">
      <c r="B830" s="9" t="s">
        <v>3363</v>
      </c>
      <c r="C830" s="19"/>
      <c r="D830" s="19"/>
      <c r="E830" s="19"/>
      <c r="F830" s="19">
        <v>94.570696324037058</v>
      </c>
      <c r="G830" s="19"/>
      <c r="H830" s="19"/>
      <c r="P830" s="9" t="s">
        <v>2817</v>
      </c>
      <c r="Q830" s="19"/>
      <c r="R830" s="19">
        <v>12</v>
      </c>
      <c r="S830" s="19"/>
      <c r="T830" s="19"/>
      <c r="U830" s="19"/>
      <c r="V830" s="19"/>
      <c r="W830" s="19"/>
      <c r="X830" s="19"/>
      <c r="Y830" s="19"/>
      <c r="Z830"/>
      <c r="AA830"/>
      <c r="AB830"/>
      <c r="AC830"/>
      <c r="AD830"/>
      <c r="AE830"/>
      <c r="AF830"/>
      <c r="AG830"/>
      <c r="AH830"/>
      <c r="AI830"/>
      <c r="AJ830" s="9" t="s">
        <v>2817</v>
      </c>
      <c r="AK830" s="19"/>
      <c r="AL830" s="19"/>
      <c r="AM830" s="19"/>
      <c r="AN830" s="19"/>
      <c r="AO830" s="19"/>
      <c r="AP830" s="19"/>
      <c r="AQ830" s="19">
        <v>12</v>
      </c>
      <c r="AR830" s="19"/>
      <c r="AS830" s="19"/>
      <c r="AT830" s="19"/>
      <c r="AU830" s="19"/>
      <c r="AV830" s="19"/>
      <c r="AW830"/>
      <c r="AX830"/>
      <c r="AY830"/>
      <c r="AZ830"/>
      <c r="BA830"/>
      <c r="BB830"/>
      <c r="BC830"/>
      <c r="BD830"/>
      <c r="BE830"/>
      <c r="BF830"/>
      <c r="BG830"/>
      <c r="BH830"/>
      <c r="BI830"/>
      <c r="BJ830"/>
      <c r="BK830"/>
      <c r="BL830"/>
      <c r="BM830"/>
      <c r="BN830"/>
      <c r="BO830"/>
      <c r="BP830"/>
      <c r="BQ830"/>
      <c r="BR830"/>
      <c r="BS830"/>
      <c r="BT830"/>
      <c r="BU830"/>
      <c r="BV830"/>
    </row>
    <row r="831" spans="2:74" ht="14.25" x14ac:dyDescent="0.2">
      <c r="B831" s="9" t="s">
        <v>3364</v>
      </c>
      <c r="C831" s="19"/>
      <c r="D831" s="19"/>
      <c r="E831" s="19">
        <v>39</v>
      </c>
      <c r="F831" s="19"/>
      <c r="G831" s="19"/>
      <c r="H831" s="19"/>
      <c r="P831" s="9" t="s">
        <v>2818</v>
      </c>
      <c r="Q831" s="19"/>
      <c r="R831" s="19">
        <v>30.273458368652367</v>
      </c>
      <c r="S831" s="19"/>
      <c r="T831" s="19"/>
      <c r="U831" s="19"/>
      <c r="V831" s="19"/>
      <c r="W831" s="19"/>
      <c r="X831" s="19"/>
      <c r="Y831" s="19"/>
      <c r="Z831"/>
      <c r="AA831"/>
      <c r="AB831"/>
      <c r="AC831"/>
      <c r="AD831"/>
      <c r="AE831"/>
      <c r="AF831"/>
      <c r="AG831"/>
      <c r="AH831"/>
      <c r="AI831"/>
      <c r="AJ831" s="9" t="s">
        <v>2818</v>
      </c>
      <c r="AK831" s="19"/>
      <c r="AL831" s="19"/>
      <c r="AM831" s="19"/>
      <c r="AN831" s="19"/>
      <c r="AO831" s="19"/>
      <c r="AP831" s="19"/>
      <c r="AQ831" s="19"/>
      <c r="AR831" s="19"/>
      <c r="AS831" s="19"/>
      <c r="AT831" s="19"/>
      <c r="AU831" s="19"/>
      <c r="AV831" s="19">
        <v>30.273458368652367</v>
      </c>
      <c r="AW831"/>
      <c r="AX831"/>
      <c r="AY831"/>
      <c r="AZ831"/>
      <c r="BA831"/>
      <c r="BB831"/>
      <c r="BC831"/>
      <c r="BD831"/>
      <c r="BE831"/>
      <c r="BF831"/>
      <c r="BG831"/>
      <c r="BH831"/>
      <c r="BI831"/>
      <c r="BJ831"/>
      <c r="BK831"/>
      <c r="BL831"/>
      <c r="BM831"/>
      <c r="BN831"/>
      <c r="BO831"/>
      <c r="BP831"/>
      <c r="BQ831"/>
      <c r="BR831"/>
      <c r="BS831"/>
      <c r="BT831"/>
      <c r="BU831"/>
      <c r="BV831"/>
    </row>
    <row r="832" spans="2:74" ht="14.25" x14ac:dyDescent="0.2">
      <c r="B832" s="9" t="s">
        <v>3365</v>
      </c>
      <c r="C832" s="19"/>
      <c r="D832" s="19"/>
      <c r="E832" s="19"/>
      <c r="F832" s="19"/>
      <c r="G832" s="19">
        <v>4.4519791718606418</v>
      </c>
      <c r="H832" s="19"/>
      <c r="P832" s="9" t="s">
        <v>2819</v>
      </c>
      <c r="Q832" s="19"/>
      <c r="R832" s="19"/>
      <c r="S832" s="19"/>
      <c r="T832" s="19"/>
      <c r="U832" s="19"/>
      <c r="V832" s="19">
        <v>30</v>
      </c>
      <c r="W832" s="19"/>
      <c r="X832" s="19"/>
      <c r="Y832" s="19"/>
      <c r="Z832"/>
      <c r="AA832"/>
      <c r="AB832"/>
      <c r="AC832"/>
      <c r="AD832"/>
      <c r="AE832"/>
      <c r="AF832"/>
      <c r="AG832"/>
      <c r="AH832"/>
      <c r="AI832"/>
      <c r="AJ832" s="9" t="s">
        <v>2819</v>
      </c>
      <c r="AK832" s="19"/>
      <c r="AL832" s="19"/>
      <c r="AM832" s="19"/>
      <c r="AN832" s="19"/>
      <c r="AO832" s="19"/>
      <c r="AP832" s="19"/>
      <c r="AQ832" s="19"/>
      <c r="AR832" s="19"/>
      <c r="AS832" s="19"/>
      <c r="AT832" s="19"/>
      <c r="AU832" s="19">
        <v>30</v>
      </c>
      <c r="AV832" s="19"/>
      <c r="AW832"/>
      <c r="AX832"/>
      <c r="AY832"/>
      <c r="AZ832"/>
      <c r="BA832"/>
      <c r="BB832"/>
      <c r="BC832"/>
      <c r="BD832"/>
      <c r="BE832"/>
      <c r="BF832"/>
      <c r="BG832"/>
      <c r="BH832"/>
      <c r="BI832"/>
      <c r="BJ832"/>
      <c r="BK832"/>
      <c r="BL832"/>
      <c r="BM832"/>
      <c r="BN832"/>
      <c r="BO832"/>
      <c r="BP832"/>
      <c r="BQ832"/>
      <c r="BR832"/>
      <c r="BS832"/>
      <c r="BT832"/>
      <c r="BU832"/>
      <c r="BV832"/>
    </row>
    <row r="833" spans="2:74" ht="14.25" x14ac:dyDescent="0.2">
      <c r="B833" s="9" t="s">
        <v>3366</v>
      </c>
      <c r="C833" s="19"/>
      <c r="D833" s="19"/>
      <c r="E833" s="19"/>
      <c r="F833" s="19"/>
      <c r="G833" s="19"/>
      <c r="H833" s="19">
        <v>62</v>
      </c>
      <c r="P833" s="9" t="s">
        <v>2820</v>
      </c>
      <c r="Q833" s="19">
        <v>6.4108500074793247</v>
      </c>
      <c r="R833" s="19"/>
      <c r="S833" s="19"/>
      <c r="T833" s="19"/>
      <c r="U833" s="19"/>
      <c r="V833" s="19"/>
      <c r="W833" s="19"/>
      <c r="X833" s="19"/>
      <c r="Y833" s="19"/>
      <c r="Z833"/>
      <c r="AA833"/>
      <c r="AB833"/>
      <c r="AC833"/>
      <c r="AD833"/>
      <c r="AE833"/>
      <c r="AF833"/>
      <c r="AG833"/>
      <c r="AH833"/>
      <c r="AI833"/>
      <c r="AJ833" s="9" t="s">
        <v>2820</v>
      </c>
      <c r="AK833" s="19"/>
      <c r="AL833" s="19"/>
      <c r="AM833" s="19"/>
      <c r="AN833" s="19"/>
      <c r="AO833" s="19"/>
      <c r="AP833" s="19"/>
      <c r="AQ833" s="19"/>
      <c r="AR833" s="19"/>
      <c r="AS833" s="19"/>
      <c r="AT833" s="19"/>
      <c r="AU833" s="19"/>
      <c r="AV833" s="19">
        <v>6.4108500074793247</v>
      </c>
      <c r="AW833"/>
      <c r="AX833"/>
      <c r="AY833"/>
      <c r="AZ833"/>
      <c r="BA833"/>
      <c r="BB833"/>
      <c r="BC833"/>
      <c r="BD833"/>
      <c r="BE833"/>
      <c r="BF833"/>
      <c r="BG833"/>
      <c r="BH833"/>
      <c r="BI833"/>
      <c r="BJ833"/>
      <c r="BK833"/>
      <c r="BL833"/>
      <c r="BM833"/>
      <c r="BN833"/>
      <c r="BO833"/>
      <c r="BP833"/>
      <c r="BQ833"/>
      <c r="BR833"/>
      <c r="BS833"/>
      <c r="BT833"/>
      <c r="BU833"/>
      <c r="BV833"/>
    </row>
    <row r="834" spans="2:74" ht="14.25" x14ac:dyDescent="0.2">
      <c r="B834" s="9" t="s">
        <v>3367</v>
      </c>
      <c r="C834" s="19"/>
      <c r="D834" s="19"/>
      <c r="E834" s="19"/>
      <c r="F834" s="19"/>
      <c r="G834" s="19">
        <v>44</v>
      </c>
      <c r="H834" s="19"/>
      <c r="P834" s="9" t="s">
        <v>2821</v>
      </c>
      <c r="Q834" s="19"/>
      <c r="R834" s="19"/>
      <c r="S834" s="19">
        <v>100</v>
      </c>
      <c r="T834" s="19"/>
      <c r="U834" s="19"/>
      <c r="V834" s="19"/>
      <c r="W834" s="19"/>
      <c r="X834" s="19"/>
      <c r="Y834" s="19"/>
      <c r="Z834"/>
      <c r="AA834"/>
      <c r="AB834"/>
      <c r="AC834"/>
      <c r="AD834"/>
      <c r="AE834"/>
      <c r="AF834"/>
      <c r="AG834"/>
      <c r="AH834"/>
      <c r="AI834"/>
      <c r="AJ834" s="9" t="s">
        <v>2821</v>
      </c>
      <c r="AK834" s="19"/>
      <c r="AL834" s="19">
        <v>100</v>
      </c>
      <c r="AM834" s="19"/>
      <c r="AN834" s="19"/>
      <c r="AO834" s="19"/>
      <c r="AP834" s="19"/>
      <c r="AQ834" s="19"/>
      <c r="AR834" s="19"/>
      <c r="AS834" s="19"/>
      <c r="AT834" s="19"/>
      <c r="AU834" s="19"/>
      <c r="AV834" s="19"/>
      <c r="AW834"/>
      <c r="AX834"/>
      <c r="AY834"/>
      <c r="AZ834"/>
      <c r="BA834"/>
      <c r="BB834"/>
      <c r="BC834"/>
      <c r="BD834"/>
      <c r="BE834"/>
      <c r="BF834"/>
      <c r="BG834"/>
      <c r="BH834"/>
      <c r="BI834"/>
      <c r="BJ834"/>
      <c r="BK834"/>
      <c r="BL834"/>
      <c r="BM834"/>
      <c r="BN834"/>
      <c r="BO834"/>
      <c r="BP834"/>
      <c r="BQ834"/>
      <c r="BR834"/>
      <c r="BS834"/>
      <c r="BT834"/>
      <c r="BU834"/>
      <c r="BV834"/>
    </row>
    <row r="835" spans="2:74" ht="14.25" x14ac:dyDescent="0.2">
      <c r="B835" s="9" t="s">
        <v>3368</v>
      </c>
      <c r="C835" s="19"/>
      <c r="D835" s="19"/>
      <c r="E835" s="19"/>
      <c r="F835" s="19"/>
      <c r="G835" s="19"/>
      <c r="H835" s="19">
        <v>150</v>
      </c>
      <c r="P835" s="9" t="s">
        <v>2822</v>
      </c>
      <c r="Q835" s="19"/>
      <c r="R835" s="19"/>
      <c r="S835" s="19"/>
      <c r="T835" s="19"/>
      <c r="U835" s="19"/>
      <c r="V835" s="19"/>
      <c r="W835" s="19">
        <v>53.356776437647525</v>
      </c>
      <c r="X835" s="19"/>
      <c r="Y835" s="19"/>
      <c r="Z835"/>
      <c r="AA835"/>
      <c r="AB835"/>
      <c r="AC835"/>
      <c r="AD835"/>
      <c r="AE835"/>
      <c r="AF835"/>
      <c r="AG835"/>
      <c r="AH835"/>
      <c r="AI835"/>
      <c r="AJ835" s="9" t="s">
        <v>2822</v>
      </c>
      <c r="AK835" s="19"/>
      <c r="AL835" s="19"/>
      <c r="AM835" s="19"/>
      <c r="AN835" s="19"/>
      <c r="AO835" s="19"/>
      <c r="AP835" s="19">
        <v>53.356776437647525</v>
      </c>
      <c r="AQ835" s="19"/>
      <c r="AR835" s="19"/>
      <c r="AS835" s="19"/>
      <c r="AT835" s="19"/>
      <c r="AU835" s="19"/>
      <c r="AV835" s="19"/>
      <c r="AW835"/>
      <c r="AX835"/>
      <c r="AY835"/>
      <c r="AZ835"/>
      <c r="BA835"/>
      <c r="BB835"/>
      <c r="BC835"/>
      <c r="BD835"/>
      <c r="BE835"/>
      <c r="BF835"/>
      <c r="BG835"/>
      <c r="BH835"/>
      <c r="BI835"/>
      <c r="BJ835"/>
      <c r="BK835"/>
      <c r="BL835"/>
      <c r="BM835"/>
      <c r="BN835"/>
      <c r="BO835"/>
      <c r="BP835"/>
      <c r="BQ835"/>
      <c r="BR835"/>
      <c r="BS835"/>
      <c r="BT835"/>
      <c r="BU835"/>
      <c r="BV835"/>
    </row>
    <row r="836" spans="2:74" ht="14.25" x14ac:dyDescent="0.2">
      <c r="B836" s="9" t="s">
        <v>3369</v>
      </c>
      <c r="C836" s="19"/>
      <c r="D836" s="19"/>
      <c r="E836" s="19"/>
      <c r="F836" s="19"/>
      <c r="G836" s="19">
        <v>228.6718990184894</v>
      </c>
      <c r="H836" s="19"/>
      <c r="P836" s="9" t="s">
        <v>2823</v>
      </c>
      <c r="Q836" s="19"/>
      <c r="R836" s="19">
        <v>40</v>
      </c>
      <c r="S836" s="19"/>
      <c r="T836" s="19"/>
      <c r="U836" s="19"/>
      <c r="V836" s="19"/>
      <c r="W836" s="19"/>
      <c r="X836" s="19"/>
      <c r="Y836" s="19"/>
      <c r="Z836"/>
      <c r="AA836"/>
      <c r="AB836"/>
      <c r="AC836"/>
      <c r="AD836"/>
      <c r="AE836"/>
      <c r="AF836"/>
      <c r="AG836"/>
      <c r="AH836"/>
      <c r="AI836"/>
      <c r="AJ836" s="9" t="s">
        <v>2823</v>
      </c>
      <c r="AK836" s="19"/>
      <c r="AL836" s="19">
        <v>40</v>
      </c>
      <c r="AM836" s="19"/>
      <c r="AN836" s="19"/>
      <c r="AO836" s="19"/>
      <c r="AP836" s="19"/>
      <c r="AQ836" s="19"/>
      <c r="AR836" s="19"/>
      <c r="AS836" s="19"/>
      <c r="AT836" s="19"/>
      <c r="AU836" s="19"/>
      <c r="AV836" s="19"/>
      <c r="AW836"/>
      <c r="AX836"/>
      <c r="AY836"/>
      <c r="AZ836"/>
      <c r="BA836"/>
      <c r="BB836"/>
      <c r="BC836"/>
      <c r="BD836"/>
      <c r="BE836"/>
      <c r="BF836"/>
      <c r="BG836"/>
      <c r="BH836"/>
      <c r="BI836"/>
      <c r="BJ836"/>
      <c r="BK836"/>
      <c r="BL836"/>
      <c r="BM836"/>
      <c r="BN836"/>
      <c r="BO836"/>
      <c r="BP836"/>
      <c r="BQ836"/>
      <c r="BR836"/>
      <c r="BS836"/>
      <c r="BT836"/>
      <c r="BU836"/>
      <c r="BV836"/>
    </row>
    <row r="837" spans="2:74" ht="14.25" x14ac:dyDescent="0.2">
      <c r="B837" s="9" t="s">
        <v>3370</v>
      </c>
      <c r="C837" s="19"/>
      <c r="D837" s="19"/>
      <c r="E837" s="19">
        <v>73.5</v>
      </c>
      <c r="F837" s="19"/>
      <c r="G837" s="19"/>
      <c r="H837" s="19"/>
      <c r="P837" s="9" t="s">
        <v>2824</v>
      </c>
      <c r="Q837" s="19">
        <v>9.7943541780934122</v>
      </c>
      <c r="R837" s="19"/>
      <c r="S837" s="19"/>
      <c r="T837" s="19"/>
      <c r="U837" s="19"/>
      <c r="V837" s="19"/>
      <c r="W837" s="19"/>
      <c r="X837" s="19"/>
      <c r="Y837" s="19"/>
      <c r="Z837"/>
      <c r="AA837"/>
      <c r="AB837"/>
      <c r="AC837"/>
      <c r="AD837"/>
      <c r="AE837"/>
      <c r="AF837"/>
      <c r="AG837"/>
      <c r="AH837"/>
      <c r="AI837"/>
      <c r="AJ837" s="9" t="s">
        <v>2824</v>
      </c>
      <c r="AK837" s="19"/>
      <c r="AL837" s="19"/>
      <c r="AM837" s="19"/>
      <c r="AN837" s="19"/>
      <c r="AO837" s="19"/>
      <c r="AP837" s="19"/>
      <c r="AQ837" s="19"/>
      <c r="AR837" s="19"/>
      <c r="AS837" s="19"/>
      <c r="AT837" s="19"/>
      <c r="AU837" s="19"/>
      <c r="AV837" s="19">
        <v>9.7943541780934122</v>
      </c>
      <c r="AW837"/>
      <c r="AX837"/>
      <c r="AY837"/>
      <c r="AZ837"/>
      <c r="BA837"/>
      <c r="BB837"/>
      <c r="BC837"/>
      <c r="BD837"/>
      <c r="BE837"/>
      <c r="BF837"/>
      <c r="BG837"/>
      <c r="BH837"/>
      <c r="BI837"/>
      <c r="BJ837"/>
      <c r="BK837"/>
      <c r="BL837"/>
      <c r="BM837"/>
      <c r="BN837"/>
      <c r="BO837"/>
      <c r="BP837"/>
      <c r="BQ837"/>
      <c r="BR837"/>
      <c r="BS837"/>
      <c r="BT837"/>
      <c r="BU837"/>
      <c r="BV837"/>
    </row>
    <row r="838" spans="2:74" ht="14.25" x14ac:dyDescent="0.2">
      <c r="B838" s="9" t="s">
        <v>3371</v>
      </c>
      <c r="C838" s="19"/>
      <c r="D838" s="19"/>
      <c r="E838" s="19"/>
      <c r="F838" s="19">
        <v>77.5</v>
      </c>
      <c r="G838" s="19"/>
      <c r="H838" s="19"/>
      <c r="P838" s="9" t="s">
        <v>2825</v>
      </c>
      <c r="Q838" s="19"/>
      <c r="R838" s="19"/>
      <c r="S838" s="19"/>
      <c r="T838" s="19"/>
      <c r="U838" s="19"/>
      <c r="V838" s="19"/>
      <c r="W838" s="19"/>
      <c r="X838" s="19">
        <v>18.499860539512856</v>
      </c>
      <c r="Y838" s="19"/>
      <c r="Z838"/>
      <c r="AA838"/>
      <c r="AB838"/>
      <c r="AC838"/>
      <c r="AD838"/>
      <c r="AE838"/>
      <c r="AF838"/>
      <c r="AG838"/>
      <c r="AH838"/>
      <c r="AI838"/>
      <c r="AJ838" s="9" t="s">
        <v>2825</v>
      </c>
      <c r="AK838" s="19"/>
      <c r="AL838" s="19"/>
      <c r="AM838" s="19"/>
      <c r="AN838" s="19"/>
      <c r="AO838" s="19">
        <v>18.499860539512856</v>
      </c>
      <c r="AP838" s="19"/>
      <c r="AQ838" s="19"/>
      <c r="AR838" s="19"/>
      <c r="AS838" s="19"/>
      <c r="AT838" s="19"/>
      <c r="AU838" s="19"/>
      <c r="AV838" s="19"/>
      <c r="AW838"/>
      <c r="AX838"/>
      <c r="AY838"/>
      <c r="AZ838"/>
      <c r="BA838"/>
      <c r="BB838"/>
      <c r="BC838"/>
      <c r="BD838"/>
      <c r="BE838"/>
      <c r="BF838"/>
      <c r="BG838"/>
      <c r="BH838"/>
      <c r="BI838"/>
      <c r="BJ838"/>
      <c r="BK838"/>
      <c r="BL838"/>
      <c r="BM838"/>
      <c r="BN838"/>
      <c r="BO838"/>
      <c r="BP838"/>
      <c r="BQ838"/>
      <c r="BR838"/>
      <c r="BS838"/>
      <c r="BT838"/>
      <c r="BU838"/>
      <c r="BV838"/>
    </row>
    <row r="839" spans="2:74" ht="14.25" x14ac:dyDescent="0.2">
      <c r="B839" s="9" t="s">
        <v>3372</v>
      </c>
      <c r="C839" s="19"/>
      <c r="D839" s="19"/>
      <c r="E839" s="19"/>
      <c r="F839" s="19">
        <v>60.8</v>
      </c>
      <c r="G839" s="19"/>
      <c r="H839" s="19"/>
      <c r="P839" s="9" t="s">
        <v>2826</v>
      </c>
      <c r="Q839" s="19"/>
      <c r="R839" s="19"/>
      <c r="S839" s="19"/>
      <c r="T839" s="19"/>
      <c r="U839" s="19"/>
      <c r="V839" s="19">
        <v>19.818231248269083</v>
      </c>
      <c r="W839" s="19"/>
      <c r="X839" s="19"/>
      <c r="Y839" s="19"/>
      <c r="Z839"/>
      <c r="AA839"/>
      <c r="AB839"/>
      <c r="AC839"/>
      <c r="AD839"/>
      <c r="AE839"/>
      <c r="AF839"/>
      <c r="AG839"/>
      <c r="AH839"/>
      <c r="AI839"/>
      <c r="AJ839" s="9" t="s">
        <v>2826</v>
      </c>
      <c r="AK839" s="19"/>
      <c r="AL839" s="19"/>
      <c r="AM839" s="19"/>
      <c r="AN839" s="19"/>
      <c r="AO839" s="19"/>
      <c r="AP839" s="19">
        <v>19.818231248269083</v>
      </c>
      <c r="AQ839" s="19"/>
      <c r="AR839" s="19"/>
      <c r="AS839" s="19"/>
      <c r="AT839" s="19"/>
      <c r="AU839" s="19"/>
      <c r="AV839" s="19"/>
      <c r="AW839"/>
      <c r="AX839"/>
      <c r="AY839"/>
      <c r="AZ839"/>
      <c r="BA839"/>
      <c r="BB839"/>
      <c r="BC839"/>
      <c r="BD839"/>
      <c r="BE839"/>
      <c r="BF839"/>
      <c r="BG839"/>
      <c r="BH839"/>
      <c r="BI839"/>
      <c r="BJ839"/>
      <c r="BK839"/>
      <c r="BL839"/>
      <c r="BM839"/>
      <c r="BN839"/>
      <c r="BO839"/>
      <c r="BP839"/>
      <c r="BQ839"/>
      <c r="BR839"/>
      <c r="BS839"/>
      <c r="BT839"/>
      <c r="BU839"/>
      <c r="BV839"/>
    </row>
    <row r="840" spans="2:74" ht="14.25" x14ac:dyDescent="0.2">
      <c r="B840" s="9" t="s">
        <v>3373</v>
      </c>
      <c r="C840" s="19"/>
      <c r="D840" s="19"/>
      <c r="E840" s="19"/>
      <c r="F840" s="19">
        <v>136</v>
      </c>
      <c r="G840" s="19"/>
      <c r="H840" s="19"/>
      <c r="P840" s="9" t="s">
        <v>2827</v>
      </c>
      <c r="Q840" s="19"/>
      <c r="R840" s="19">
        <v>10.684750012465541</v>
      </c>
      <c r="S840" s="19"/>
      <c r="T840" s="19"/>
      <c r="U840" s="19"/>
      <c r="V840" s="19"/>
      <c r="W840" s="19"/>
      <c r="X840" s="19"/>
      <c r="Y840" s="19"/>
      <c r="Z840"/>
      <c r="AA840"/>
      <c r="AB840"/>
      <c r="AC840"/>
      <c r="AD840"/>
      <c r="AE840"/>
      <c r="AF840"/>
      <c r="AG840"/>
      <c r="AH840"/>
      <c r="AI840"/>
      <c r="AJ840" s="9" t="s">
        <v>2827</v>
      </c>
      <c r="AK840" s="19"/>
      <c r="AL840" s="19"/>
      <c r="AM840" s="19"/>
      <c r="AN840" s="19"/>
      <c r="AO840" s="19"/>
      <c r="AP840" s="19"/>
      <c r="AQ840" s="19"/>
      <c r="AR840" s="19"/>
      <c r="AS840" s="19"/>
      <c r="AT840" s="19"/>
      <c r="AU840" s="19"/>
      <c r="AV840" s="19">
        <v>10.684750012465541</v>
      </c>
      <c r="AW840"/>
      <c r="AX840"/>
      <c r="AY840"/>
      <c r="AZ840"/>
      <c r="BA840"/>
      <c r="BB840"/>
      <c r="BC840"/>
      <c r="BD840"/>
      <c r="BE840"/>
      <c r="BF840"/>
      <c r="BG840"/>
      <c r="BH840"/>
      <c r="BI840"/>
      <c r="BJ840"/>
      <c r="BK840"/>
      <c r="BL840"/>
      <c r="BM840"/>
      <c r="BN840"/>
      <c r="BO840"/>
      <c r="BP840"/>
      <c r="BQ840"/>
      <c r="BR840"/>
      <c r="BS840"/>
      <c r="BT840"/>
      <c r="BU840"/>
      <c r="BV840"/>
    </row>
    <row r="841" spans="2:74" ht="14.25" x14ac:dyDescent="0.2">
      <c r="B841" s="9" t="s">
        <v>3374</v>
      </c>
      <c r="C841" s="19"/>
      <c r="D841" s="19"/>
      <c r="E841" s="19">
        <v>20</v>
      </c>
      <c r="F841" s="19"/>
      <c r="G841" s="19"/>
      <c r="H841" s="19"/>
      <c r="P841" s="9" t="s">
        <v>2828</v>
      </c>
      <c r="Q841" s="19"/>
      <c r="R841" s="19">
        <v>10.684750012465541</v>
      </c>
      <c r="S841" s="19"/>
      <c r="T841" s="19"/>
      <c r="U841" s="19"/>
      <c r="V841" s="19"/>
      <c r="W841" s="19"/>
      <c r="X841" s="19"/>
      <c r="Y841" s="19"/>
      <c r="Z841"/>
      <c r="AA841"/>
      <c r="AB841"/>
      <c r="AC841"/>
      <c r="AD841"/>
      <c r="AE841"/>
      <c r="AF841"/>
      <c r="AG841"/>
      <c r="AH841"/>
      <c r="AI841"/>
      <c r="AJ841" s="9" t="s">
        <v>2828</v>
      </c>
      <c r="AK841" s="19"/>
      <c r="AL841" s="19"/>
      <c r="AM841" s="19"/>
      <c r="AN841" s="19"/>
      <c r="AO841" s="19"/>
      <c r="AP841" s="19"/>
      <c r="AQ841" s="19"/>
      <c r="AR841" s="19"/>
      <c r="AS841" s="19"/>
      <c r="AT841" s="19"/>
      <c r="AU841" s="19"/>
      <c r="AV841" s="19">
        <v>10.684750012465541</v>
      </c>
      <c r="AW841"/>
      <c r="AX841"/>
      <c r="AY841"/>
      <c r="AZ841"/>
      <c r="BA841"/>
      <c r="BB841"/>
      <c r="BC841"/>
      <c r="BD841"/>
      <c r="BE841"/>
      <c r="BF841"/>
      <c r="BG841"/>
      <c r="BH841"/>
      <c r="BI841"/>
      <c r="BJ841"/>
      <c r="BK841"/>
      <c r="BL841"/>
      <c r="BM841"/>
      <c r="BN841"/>
      <c r="BO841"/>
      <c r="BP841"/>
      <c r="BQ841"/>
      <c r="BR841"/>
      <c r="BS841"/>
      <c r="BT841"/>
      <c r="BU841"/>
      <c r="BV841"/>
    </row>
    <row r="842" spans="2:74" ht="14.25" x14ac:dyDescent="0.2">
      <c r="B842" s="9" t="s">
        <v>3375</v>
      </c>
      <c r="C842" s="19"/>
      <c r="D842" s="19"/>
      <c r="E842" s="19"/>
      <c r="F842" s="19"/>
      <c r="G842" s="19">
        <v>95</v>
      </c>
      <c r="H842" s="19"/>
      <c r="P842" s="9" t="s">
        <v>2829</v>
      </c>
      <c r="Q842" s="19">
        <v>17.807916687442567</v>
      </c>
      <c r="R842" s="19"/>
      <c r="S842" s="19"/>
      <c r="T842" s="19"/>
      <c r="U842" s="19"/>
      <c r="V842" s="19"/>
      <c r="W842" s="19"/>
      <c r="X842" s="19"/>
      <c r="Y842" s="19"/>
      <c r="Z842"/>
      <c r="AA842"/>
      <c r="AB842"/>
      <c r="AC842"/>
      <c r="AD842"/>
      <c r="AE842"/>
      <c r="AF842"/>
      <c r="AG842"/>
      <c r="AH842"/>
      <c r="AI842"/>
      <c r="AJ842" s="9" t="s">
        <v>2829</v>
      </c>
      <c r="AK842" s="19"/>
      <c r="AL842" s="19"/>
      <c r="AM842" s="19"/>
      <c r="AN842" s="19"/>
      <c r="AO842" s="19"/>
      <c r="AP842" s="19"/>
      <c r="AQ842" s="19"/>
      <c r="AR842" s="19"/>
      <c r="AS842" s="19"/>
      <c r="AT842" s="19"/>
      <c r="AU842" s="19"/>
      <c r="AV842" s="19">
        <v>17.807916687442567</v>
      </c>
      <c r="AW842"/>
      <c r="AX842"/>
      <c r="AY842"/>
      <c r="AZ842"/>
      <c r="BA842"/>
      <c r="BB842"/>
      <c r="BC842"/>
      <c r="BD842"/>
      <c r="BE842"/>
      <c r="BF842"/>
      <c r="BG842"/>
      <c r="BH842"/>
      <c r="BI842"/>
      <c r="BJ842"/>
      <c r="BK842"/>
      <c r="BL842"/>
      <c r="BM842"/>
      <c r="BN842"/>
      <c r="BO842"/>
      <c r="BP842"/>
      <c r="BQ842"/>
      <c r="BR842"/>
      <c r="BS842"/>
      <c r="BT842"/>
      <c r="BU842"/>
      <c r="BV842"/>
    </row>
    <row r="843" spans="2:74" ht="14.25" x14ac:dyDescent="0.2">
      <c r="B843" s="9" t="s">
        <v>3376</v>
      </c>
      <c r="C843" s="19"/>
      <c r="D843" s="19"/>
      <c r="E843" s="19"/>
      <c r="F843" s="19"/>
      <c r="G843" s="19"/>
      <c r="H843" s="19">
        <v>130</v>
      </c>
      <c r="P843" s="9" t="s">
        <v>2830</v>
      </c>
      <c r="Q843" s="19">
        <v>13</v>
      </c>
      <c r="R843" s="19"/>
      <c r="S843" s="19"/>
      <c r="T843" s="19"/>
      <c r="U843" s="19"/>
      <c r="V843" s="19"/>
      <c r="W843" s="19"/>
      <c r="X843" s="19"/>
      <c r="Y843" s="19"/>
      <c r="Z843"/>
      <c r="AA843"/>
      <c r="AB843"/>
      <c r="AC843"/>
      <c r="AD843"/>
      <c r="AE843"/>
      <c r="AF843"/>
      <c r="AG843"/>
      <c r="AH843"/>
      <c r="AI843"/>
      <c r="AJ843" s="9" t="s">
        <v>2830</v>
      </c>
      <c r="AK843" s="19"/>
      <c r="AL843" s="19"/>
      <c r="AM843" s="19"/>
      <c r="AN843" s="19"/>
      <c r="AO843" s="19"/>
      <c r="AP843" s="19"/>
      <c r="AQ843" s="19"/>
      <c r="AR843" s="19"/>
      <c r="AS843" s="19"/>
      <c r="AT843" s="19"/>
      <c r="AU843" s="19"/>
      <c r="AV843" s="19">
        <v>13</v>
      </c>
      <c r="AW843"/>
      <c r="AX843"/>
      <c r="AY843"/>
      <c r="AZ843"/>
      <c r="BA843"/>
      <c r="BB843"/>
      <c r="BC843"/>
      <c r="BD843"/>
      <c r="BE843"/>
      <c r="BF843"/>
      <c r="BG843"/>
      <c r="BH843"/>
      <c r="BI843"/>
      <c r="BJ843"/>
      <c r="BK843"/>
      <c r="BL843"/>
      <c r="BM843"/>
      <c r="BN843"/>
      <c r="BO843"/>
      <c r="BP843"/>
      <c r="BQ843"/>
      <c r="BR843"/>
      <c r="BS843"/>
      <c r="BT843"/>
      <c r="BU843"/>
      <c r="BV843"/>
    </row>
    <row r="844" spans="2:74" ht="14.25" x14ac:dyDescent="0.2">
      <c r="B844" s="9" t="s">
        <v>3377</v>
      </c>
      <c r="C844" s="19"/>
      <c r="D844" s="19"/>
      <c r="E844" s="19"/>
      <c r="F844" s="19">
        <v>65</v>
      </c>
      <c r="G844" s="19"/>
      <c r="H844" s="19"/>
      <c r="P844" s="9" t="s">
        <v>2831</v>
      </c>
      <c r="Q844" s="19"/>
      <c r="R844" s="19">
        <v>16.02712501869831</v>
      </c>
      <c r="S844" s="19"/>
      <c r="T844" s="19"/>
      <c r="U844" s="19"/>
      <c r="V844" s="19"/>
      <c r="W844" s="19"/>
      <c r="X844" s="19"/>
      <c r="Y844" s="19"/>
      <c r="Z844"/>
      <c r="AA844"/>
      <c r="AB844"/>
      <c r="AC844"/>
      <c r="AD844"/>
      <c r="AE844"/>
      <c r="AF844"/>
      <c r="AG844"/>
      <c r="AH844"/>
      <c r="AI844"/>
      <c r="AJ844" s="9" t="s">
        <v>2831</v>
      </c>
      <c r="AK844" s="19"/>
      <c r="AL844" s="19"/>
      <c r="AM844" s="19"/>
      <c r="AN844" s="19"/>
      <c r="AO844" s="19"/>
      <c r="AP844" s="19"/>
      <c r="AQ844" s="19"/>
      <c r="AR844" s="19"/>
      <c r="AS844" s="19"/>
      <c r="AT844" s="19"/>
      <c r="AU844" s="19"/>
      <c r="AV844" s="19">
        <v>16.02712501869831</v>
      </c>
      <c r="AW844"/>
      <c r="AX844"/>
      <c r="AY844"/>
      <c r="AZ844"/>
      <c r="BA844"/>
      <c r="BB844"/>
      <c r="BC844"/>
      <c r="BD844"/>
      <c r="BE844"/>
      <c r="BF844"/>
      <c r="BG844"/>
      <c r="BH844"/>
      <c r="BI844"/>
      <c r="BJ844"/>
      <c r="BK844"/>
      <c r="BL844"/>
      <c r="BM844"/>
      <c r="BN844"/>
      <c r="BO844"/>
      <c r="BP844"/>
      <c r="BQ844"/>
      <c r="BR844"/>
      <c r="BS844"/>
      <c r="BT844"/>
      <c r="BU844"/>
      <c r="BV844"/>
    </row>
    <row r="845" spans="2:74" ht="14.25" x14ac:dyDescent="0.2">
      <c r="B845" s="9" t="s">
        <v>3378</v>
      </c>
      <c r="C845" s="19"/>
      <c r="D845" s="19"/>
      <c r="E845" s="19"/>
      <c r="F845" s="19">
        <v>80</v>
      </c>
      <c r="G845" s="19"/>
      <c r="H845" s="19"/>
      <c r="P845" s="9" t="s">
        <v>2832</v>
      </c>
      <c r="Q845" s="19"/>
      <c r="R845" s="19"/>
      <c r="S845" s="19"/>
      <c r="T845" s="19">
        <v>85</v>
      </c>
      <c r="U845" s="19"/>
      <c r="V845" s="19"/>
      <c r="W845" s="19"/>
      <c r="X845" s="19"/>
      <c r="Y845" s="19"/>
      <c r="Z845"/>
      <c r="AA845"/>
      <c r="AB845"/>
      <c r="AC845"/>
      <c r="AD845"/>
      <c r="AE845"/>
      <c r="AF845"/>
      <c r="AG845"/>
      <c r="AH845"/>
      <c r="AI845"/>
      <c r="AJ845" s="9" t="s">
        <v>2832</v>
      </c>
      <c r="AK845" s="19"/>
      <c r="AL845" s="19">
        <v>85</v>
      </c>
      <c r="AM845" s="19"/>
      <c r="AN845" s="19"/>
      <c r="AO845" s="19"/>
      <c r="AP845" s="19"/>
      <c r="AQ845" s="19"/>
      <c r="AR845" s="19"/>
      <c r="AS845" s="19"/>
      <c r="AT845" s="19"/>
      <c r="AU845" s="19"/>
      <c r="AV845" s="19"/>
      <c r="AW845"/>
      <c r="AX845"/>
      <c r="AY845"/>
      <c r="AZ845"/>
      <c r="BA845"/>
      <c r="BB845"/>
      <c r="BC845"/>
      <c r="BD845"/>
      <c r="BE845"/>
      <c r="BF845"/>
      <c r="BG845"/>
      <c r="BH845"/>
      <c r="BI845"/>
      <c r="BJ845"/>
      <c r="BK845"/>
      <c r="BL845"/>
      <c r="BM845"/>
      <c r="BN845"/>
      <c r="BO845"/>
      <c r="BP845"/>
      <c r="BQ845"/>
      <c r="BR845"/>
      <c r="BS845"/>
      <c r="BT845"/>
      <c r="BU845"/>
      <c r="BV845"/>
    </row>
    <row r="846" spans="2:74" ht="14.25" x14ac:dyDescent="0.2">
      <c r="B846" s="9" t="s">
        <v>3379</v>
      </c>
      <c r="C846" s="19"/>
      <c r="D846" s="19"/>
      <c r="E846" s="19"/>
      <c r="F846" s="19"/>
      <c r="G846" s="19"/>
      <c r="H846" s="19">
        <v>37</v>
      </c>
      <c r="P846" s="9" t="s">
        <v>2833</v>
      </c>
      <c r="Q846" s="19">
        <v>6</v>
      </c>
      <c r="R846" s="19"/>
      <c r="S846" s="19"/>
      <c r="T846" s="19"/>
      <c r="U846" s="19"/>
      <c r="V846" s="19"/>
      <c r="W846" s="19"/>
      <c r="X846" s="19"/>
      <c r="Y846" s="19"/>
      <c r="Z846"/>
      <c r="AA846"/>
      <c r="AB846"/>
      <c r="AC846"/>
      <c r="AD846"/>
      <c r="AE846"/>
      <c r="AF846"/>
      <c r="AG846"/>
      <c r="AH846"/>
      <c r="AI846"/>
      <c r="AJ846" s="9" t="s">
        <v>2833</v>
      </c>
      <c r="AK846" s="19"/>
      <c r="AL846" s="19"/>
      <c r="AM846" s="19"/>
      <c r="AN846" s="19"/>
      <c r="AO846" s="19"/>
      <c r="AP846" s="19"/>
      <c r="AQ846" s="19"/>
      <c r="AR846" s="19"/>
      <c r="AS846" s="19"/>
      <c r="AT846" s="19">
        <v>6</v>
      </c>
      <c r="AU846" s="19"/>
      <c r="AV846" s="19"/>
      <c r="AW846"/>
      <c r="AX846"/>
      <c r="AY846"/>
      <c r="AZ846"/>
      <c r="BA846"/>
      <c r="BB846"/>
      <c r="BC846"/>
      <c r="BD846"/>
      <c r="BE846"/>
      <c r="BF846"/>
      <c r="BG846"/>
      <c r="BH846"/>
      <c r="BI846"/>
      <c r="BJ846"/>
      <c r="BK846"/>
      <c r="BL846"/>
      <c r="BM846"/>
      <c r="BN846"/>
      <c r="BO846"/>
      <c r="BP846"/>
      <c r="BQ846"/>
      <c r="BR846"/>
      <c r="BS846"/>
      <c r="BT846"/>
      <c r="BU846"/>
      <c r="BV846"/>
    </row>
    <row r="847" spans="2:74" ht="14.25" x14ac:dyDescent="0.2">
      <c r="B847" s="9" t="s">
        <v>3380</v>
      </c>
      <c r="C847" s="19"/>
      <c r="D847" s="19"/>
      <c r="E847" s="19"/>
      <c r="F847" s="19">
        <v>40</v>
      </c>
      <c r="G847" s="19"/>
      <c r="H847" s="19"/>
      <c r="P847" s="9" t="s">
        <v>2834</v>
      </c>
      <c r="Q847" s="19"/>
      <c r="R847" s="19"/>
      <c r="S847" s="19"/>
      <c r="T847" s="19"/>
      <c r="U847" s="19"/>
      <c r="V847" s="19"/>
      <c r="W847" s="19"/>
      <c r="X847" s="19"/>
      <c r="Y847" s="19">
        <v>30</v>
      </c>
      <c r="Z847"/>
      <c r="AA847"/>
      <c r="AB847"/>
      <c r="AC847"/>
      <c r="AD847"/>
      <c r="AE847"/>
      <c r="AF847"/>
      <c r="AG847"/>
      <c r="AH847"/>
      <c r="AI847"/>
      <c r="AJ847" s="9" t="s">
        <v>2834</v>
      </c>
      <c r="AK847" s="19"/>
      <c r="AL847" s="19"/>
      <c r="AM847" s="19"/>
      <c r="AN847" s="19"/>
      <c r="AO847" s="19"/>
      <c r="AP847" s="19"/>
      <c r="AQ847" s="19"/>
      <c r="AR847" s="19"/>
      <c r="AS847" s="19"/>
      <c r="AT847" s="19"/>
      <c r="AU847" s="19"/>
      <c r="AV847" s="19">
        <v>30</v>
      </c>
      <c r="AW847"/>
      <c r="AX847"/>
      <c r="AY847"/>
      <c r="AZ847"/>
      <c r="BA847"/>
      <c r="BB847"/>
      <c r="BC847"/>
      <c r="BD847"/>
      <c r="BE847"/>
      <c r="BF847"/>
      <c r="BG847"/>
      <c r="BH847"/>
      <c r="BI847"/>
      <c r="BJ847"/>
      <c r="BK847"/>
      <c r="BL847"/>
      <c r="BM847"/>
      <c r="BN847"/>
      <c r="BO847"/>
      <c r="BP847"/>
      <c r="BQ847"/>
      <c r="BR847"/>
      <c r="BS847"/>
      <c r="BT847"/>
      <c r="BU847"/>
      <c r="BV847"/>
    </row>
    <row r="848" spans="2:74" ht="14.25" x14ac:dyDescent="0.2">
      <c r="B848" s="9" t="s">
        <v>3381</v>
      </c>
      <c r="C848" s="19"/>
      <c r="D848" s="19"/>
      <c r="E848" s="19"/>
      <c r="F848" s="19">
        <v>49</v>
      </c>
      <c r="G848" s="19"/>
      <c r="H848" s="19"/>
      <c r="P848" s="9" t="s">
        <v>2835</v>
      </c>
      <c r="Q848" s="19"/>
      <c r="R848" s="19"/>
      <c r="S848" s="19"/>
      <c r="T848" s="19"/>
      <c r="U848" s="19"/>
      <c r="V848" s="19">
        <v>157.61782720672841</v>
      </c>
      <c r="W848" s="19"/>
      <c r="X848" s="19"/>
      <c r="Y848" s="19"/>
      <c r="Z848"/>
      <c r="AA848"/>
      <c r="AB848"/>
      <c r="AC848"/>
      <c r="AD848"/>
      <c r="AE848"/>
      <c r="AF848"/>
      <c r="AG848"/>
      <c r="AH848"/>
      <c r="AI848"/>
      <c r="AJ848" s="9" t="s">
        <v>2835</v>
      </c>
      <c r="AK848" s="19"/>
      <c r="AL848" s="19"/>
      <c r="AM848" s="19"/>
      <c r="AN848" s="19">
        <v>157.61782720672841</v>
      </c>
      <c r="AO848" s="19"/>
      <c r="AP848" s="19"/>
      <c r="AQ848" s="19"/>
      <c r="AR848" s="19"/>
      <c r="AS848" s="19"/>
      <c r="AT848" s="19"/>
      <c r="AU848" s="19"/>
      <c r="AV848" s="19"/>
      <c r="AW848"/>
      <c r="AX848"/>
      <c r="AY848"/>
      <c r="AZ848"/>
      <c r="BA848"/>
      <c r="BB848"/>
      <c r="BC848"/>
      <c r="BD848"/>
      <c r="BE848"/>
      <c r="BF848"/>
      <c r="BG848"/>
      <c r="BH848"/>
      <c r="BI848"/>
      <c r="BJ848"/>
      <c r="BK848"/>
      <c r="BL848"/>
      <c r="BM848"/>
      <c r="BN848"/>
      <c r="BO848"/>
      <c r="BP848"/>
      <c r="BQ848"/>
      <c r="BR848"/>
      <c r="BS848"/>
      <c r="BT848"/>
      <c r="BU848"/>
      <c r="BV848"/>
    </row>
    <row r="849" spans="2:74" ht="14.25" x14ac:dyDescent="0.2">
      <c r="B849" s="9" t="s">
        <v>3382</v>
      </c>
      <c r="C849" s="19"/>
      <c r="D849" s="19"/>
      <c r="E849" s="19"/>
      <c r="F849" s="19"/>
      <c r="G849" s="19">
        <v>65</v>
      </c>
      <c r="H849" s="19"/>
      <c r="P849" s="9" t="s">
        <v>2836</v>
      </c>
      <c r="Q849" s="19"/>
      <c r="R849" s="19">
        <v>21.369500024931082</v>
      </c>
      <c r="S849" s="19"/>
      <c r="T849" s="19"/>
      <c r="U849" s="19"/>
      <c r="V849" s="19"/>
      <c r="W849" s="19"/>
      <c r="X849" s="19"/>
      <c r="Y849" s="19"/>
      <c r="Z849"/>
      <c r="AA849"/>
      <c r="AB849"/>
      <c r="AC849"/>
      <c r="AD849"/>
      <c r="AE849"/>
      <c r="AF849"/>
      <c r="AG849"/>
      <c r="AH849"/>
      <c r="AI849"/>
      <c r="AJ849" s="9" t="s">
        <v>2836</v>
      </c>
      <c r="AK849" s="19"/>
      <c r="AL849" s="19"/>
      <c r="AM849" s="19"/>
      <c r="AN849" s="19"/>
      <c r="AO849" s="19"/>
      <c r="AP849" s="19"/>
      <c r="AQ849" s="19"/>
      <c r="AR849" s="19"/>
      <c r="AS849" s="19"/>
      <c r="AT849" s="19"/>
      <c r="AU849" s="19"/>
      <c r="AV849" s="19">
        <v>21.369500024931082</v>
      </c>
      <c r="AW849"/>
      <c r="AX849"/>
      <c r="AY849"/>
      <c r="AZ849"/>
      <c r="BA849"/>
      <c r="BB849"/>
      <c r="BC849"/>
      <c r="BD849"/>
      <c r="BE849"/>
      <c r="BF849"/>
      <c r="BG849"/>
      <c r="BH849"/>
      <c r="BI849"/>
      <c r="BJ849"/>
      <c r="BK849"/>
      <c r="BL849"/>
      <c r="BM849"/>
      <c r="BN849"/>
      <c r="BO849"/>
      <c r="BP849"/>
      <c r="BQ849"/>
      <c r="BR849"/>
      <c r="BS849"/>
      <c r="BT849"/>
      <c r="BU849"/>
      <c r="BV849"/>
    </row>
    <row r="850" spans="2:74" ht="14.25" x14ac:dyDescent="0.2">
      <c r="B850" s="9" t="s">
        <v>3383</v>
      </c>
      <c r="C850" s="19">
        <v>55</v>
      </c>
      <c r="D850" s="19"/>
      <c r="E850" s="19"/>
      <c r="F850" s="19"/>
      <c r="G850" s="19"/>
      <c r="H850" s="19"/>
      <c r="P850" s="9" t="s">
        <v>2837</v>
      </c>
      <c r="Q850" s="19"/>
      <c r="R850" s="19"/>
      <c r="S850" s="19"/>
      <c r="T850" s="19"/>
      <c r="U850" s="19"/>
      <c r="V850" s="19"/>
      <c r="W850" s="19"/>
      <c r="X850" s="19"/>
      <c r="Y850" s="19">
        <v>3.5615833374885137</v>
      </c>
      <c r="Z850"/>
      <c r="AA850"/>
      <c r="AB850"/>
      <c r="AC850"/>
      <c r="AD850"/>
      <c r="AE850"/>
      <c r="AF850"/>
      <c r="AG850"/>
      <c r="AH850"/>
      <c r="AI850"/>
      <c r="AJ850" s="9" t="s">
        <v>2837</v>
      </c>
      <c r="AK850" s="19"/>
      <c r="AL850" s="19"/>
      <c r="AM850" s="19"/>
      <c r="AN850" s="19"/>
      <c r="AO850" s="19"/>
      <c r="AP850" s="19"/>
      <c r="AQ850" s="19"/>
      <c r="AR850" s="19"/>
      <c r="AS850" s="19"/>
      <c r="AT850" s="19"/>
      <c r="AU850" s="19"/>
      <c r="AV850" s="19">
        <v>3.5615833374885137</v>
      </c>
      <c r="AW850"/>
      <c r="AX850"/>
      <c r="AY850"/>
      <c r="AZ850"/>
      <c r="BA850"/>
      <c r="BB850"/>
      <c r="BC850"/>
      <c r="BD850"/>
      <c r="BE850"/>
      <c r="BF850"/>
      <c r="BG850"/>
      <c r="BH850"/>
      <c r="BI850"/>
      <c r="BJ850"/>
      <c r="BK850"/>
      <c r="BL850"/>
      <c r="BM850"/>
      <c r="BN850"/>
      <c r="BO850"/>
      <c r="BP850"/>
      <c r="BQ850"/>
      <c r="BR850"/>
      <c r="BS850"/>
      <c r="BT850"/>
      <c r="BU850"/>
      <c r="BV850"/>
    </row>
    <row r="851" spans="2:74" ht="14.25" x14ac:dyDescent="0.2">
      <c r="B851" s="9" t="s">
        <v>3384</v>
      </c>
      <c r="C851" s="19">
        <v>40</v>
      </c>
      <c r="D851" s="19"/>
      <c r="E851" s="19"/>
      <c r="F851" s="19"/>
      <c r="G851" s="19"/>
      <c r="H851" s="19"/>
      <c r="P851" s="9" t="s">
        <v>2838</v>
      </c>
      <c r="Q851" s="19"/>
      <c r="R851" s="19">
        <v>5</v>
      </c>
      <c r="S851" s="19"/>
      <c r="T851" s="19"/>
      <c r="U851" s="19"/>
      <c r="V851" s="19"/>
      <c r="W851" s="19"/>
      <c r="X851" s="19"/>
      <c r="Y851" s="19"/>
      <c r="Z851"/>
      <c r="AA851"/>
      <c r="AB851"/>
      <c r="AC851"/>
      <c r="AD851"/>
      <c r="AE851"/>
      <c r="AF851"/>
      <c r="AG851"/>
      <c r="AH851"/>
      <c r="AI851"/>
      <c r="AJ851" s="9" t="s">
        <v>2838</v>
      </c>
      <c r="AK851" s="19"/>
      <c r="AL851" s="19"/>
      <c r="AM851" s="19"/>
      <c r="AN851" s="19"/>
      <c r="AO851" s="19"/>
      <c r="AP851" s="19"/>
      <c r="AQ851" s="19"/>
      <c r="AR851" s="19"/>
      <c r="AS851" s="19"/>
      <c r="AT851" s="19"/>
      <c r="AU851" s="19"/>
      <c r="AV851" s="19">
        <v>5</v>
      </c>
      <c r="AW851"/>
      <c r="AX851"/>
      <c r="AY851"/>
      <c r="AZ851"/>
      <c r="BA851"/>
      <c r="BB851"/>
      <c r="BC851"/>
      <c r="BD851"/>
      <c r="BE851"/>
      <c r="BF851"/>
      <c r="BG851"/>
      <c r="BH851"/>
      <c r="BI851"/>
      <c r="BJ851"/>
      <c r="BK851"/>
      <c r="BL851"/>
      <c r="BM851"/>
      <c r="BN851"/>
      <c r="BO851"/>
      <c r="BP851"/>
      <c r="BQ851"/>
      <c r="BR851"/>
      <c r="BS851"/>
      <c r="BT851"/>
      <c r="BU851"/>
      <c r="BV851"/>
    </row>
    <row r="852" spans="2:74" ht="14.25" x14ac:dyDescent="0.2">
      <c r="B852" s="9" t="s">
        <v>3385</v>
      </c>
      <c r="C852" s="19"/>
      <c r="D852" s="19"/>
      <c r="E852" s="19"/>
      <c r="F852" s="19"/>
      <c r="G852" s="19">
        <v>60</v>
      </c>
      <c r="H852" s="19"/>
      <c r="P852" s="9" t="s">
        <v>2839</v>
      </c>
      <c r="Q852" s="19">
        <v>3.5615833374885137</v>
      </c>
      <c r="R852" s="19"/>
      <c r="S852" s="19"/>
      <c r="T852" s="19"/>
      <c r="U852" s="19"/>
      <c r="V852" s="19"/>
      <c r="W852" s="19"/>
      <c r="X852" s="19"/>
      <c r="Y852" s="19"/>
      <c r="Z852"/>
      <c r="AA852"/>
      <c r="AB852"/>
      <c r="AC852"/>
      <c r="AD852"/>
      <c r="AE852"/>
      <c r="AF852"/>
      <c r="AG852"/>
      <c r="AH852"/>
      <c r="AI852"/>
      <c r="AJ852" s="9" t="s">
        <v>2839</v>
      </c>
      <c r="AK852" s="19"/>
      <c r="AL852" s="19"/>
      <c r="AM852" s="19"/>
      <c r="AN852" s="19"/>
      <c r="AO852" s="19"/>
      <c r="AP852" s="19"/>
      <c r="AQ852" s="19"/>
      <c r="AR852" s="19"/>
      <c r="AS852" s="19"/>
      <c r="AT852" s="19"/>
      <c r="AU852" s="19"/>
      <c r="AV852" s="19">
        <v>3.5615833374885137</v>
      </c>
      <c r="AW852"/>
      <c r="AX852"/>
      <c r="AY852"/>
      <c r="AZ852"/>
      <c r="BA852"/>
      <c r="BB852"/>
      <c r="BC852"/>
      <c r="BD852"/>
      <c r="BE852"/>
      <c r="BF852"/>
      <c r="BG852"/>
      <c r="BH852"/>
      <c r="BI852"/>
      <c r="BJ852"/>
      <c r="BK852"/>
      <c r="BL852"/>
      <c r="BM852"/>
      <c r="BN852"/>
      <c r="BO852"/>
      <c r="BP852"/>
      <c r="BQ852"/>
      <c r="BR852"/>
      <c r="BS852"/>
      <c r="BT852"/>
      <c r="BU852"/>
      <c r="BV852"/>
    </row>
    <row r="853" spans="2:74" ht="14.25" x14ac:dyDescent="0.2">
      <c r="B853" s="9" t="s">
        <v>3386</v>
      </c>
      <c r="C853" s="19"/>
      <c r="D853" s="19"/>
      <c r="E853" s="19">
        <v>45.734379803697877</v>
      </c>
      <c r="F853" s="19"/>
      <c r="G853" s="19"/>
      <c r="H853" s="19"/>
      <c r="P853" s="9" t="s">
        <v>2840</v>
      </c>
      <c r="Q853" s="19"/>
      <c r="R853" s="19"/>
      <c r="S853" s="19"/>
      <c r="T853" s="19">
        <v>38.111983169748235</v>
      </c>
      <c r="U853" s="19"/>
      <c r="V853" s="19"/>
      <c r="W853" s="19"/>
      <c r="X853" s="19"/>
      <c r="Y853" s="19"/>
      <c r="Z853"/>
      <c r="AA853"/>
      <c r="AB853"/>
      <c r="AC853"/>
      <c r="AD853"/>
      <c r="AE853"/>
      <c r="AF853"/>
      <c r="AG853"/>
      <c r="AH853"/>
      <c r="AI853"/>
      <c r="AJ853" s="9" t="s">
        <v>2840</v>
      </c>
      <c r="AK853" s="19"/>
      <c r="AL853" s="19"/>
      <c r="AM853" s="19"/>
      <c r="AN853" s="19"/>
      <c r="AO853" s="19"/>
      <c r="AP853" s="19">
        <v>38.111983169748235</v>
      </c>
      <c r="AQ853" s="19"/>
      <c r="AR853" s="19"/>
      <c r="AS853" s="19"/>
      <c r="AT853" s="19"/>
      <c r="AU853" s="19"/>
      <c r="AV853" s="19"/>
      <c r="AW853"/>
      <c r="AX853"/>
      <c r="AY853"/>
      <c r="AZ853"/>
      <c r="BA853"/>
      <c r="BB853"/>
      <c r="BC853"/>
      <c r="BD853"/>
      <c r="BE853"/>
      <c r="BF853"/>
      <c r="BG853"/>
      <c r="BH853"/>
      <c r="BI853"/>
      <c r="BJ853"/>
      <c r="BK853"/>
      <c r="BL853"/>
      <c r="BM853"/>
      <c r="BN853"/>
      <c r="BO853"/>
      <c r="BP853"/>
      <c r="BQ853"/>
      <c r="BR853"/>
      <c r="BS853"/>
      <c r="BT853"/>
      <c r="BU853"/>
      <c r="BV853"/>
    </row>
    <row r="854" spans="2:74" ht="14.25" x14ac:dyDescent="0.2">
      <c r="B854" s="9" t="s">
        <v>3387</v>
      </c>
      <c r="C854" s="19"/>
      <c r="D854" s="19"/>
      <c r="E854" s="19"/>
      <c r="F854" s="19"/>
      <c r="G854" s="19"/>
      <c r="H854" s="19">
        <v>150</v>
      </c>
      <c r="P854" s="9" t="s">
        <v>2841</v>
      </c>
      <c r="Q854" s="19">
        <v>17.807916687442567</v>
      </c>
      <c r="R854" s="19"/>
      <c r="S854" s="19"/>
      <c r="T854" s="19"/>
      <c r="U854" s="19"/>
      <c r="V854" s="19"/>
      <c r="W854" s="19"/>
      <c r="X854" s="19"/>
      <c r="Y854" s="19"/>
      <c r="Z854"/>
      <c r="AA854"/>
      <c r="AB854"/>
      <c r="AC854"/>
      <c r="AD854"/>
      <c r="AE854"/>
      <c r="AF854"/>
      <c r="AG854"/>
      <c r="AH854"/>
      <c r="AI854"/>
      <c r="AJ854" s="9" t="s">
        <v>2841</v>
      </c>
      <c r="AK854" s="19"/>
      <c r="AL854" s="19"/>
      <c r="AM854" s="19"/>
      <c r="AN854" s="19"/>
      <c r="AO854" s="19"/>
      <c r="AP854" s="19"/>
      <c r="AQ854" s="19"/>
      <c r="AR854" s="19"/>
      <c r="AS854" s="19"/>
      <c r="AT854" s="19"/>
      <c r="AU854" s="19"/>
      <c r="AV854" s="19">
        <v>17.807916687442567</v>
      </c>
      <c r="AW854"/>
      <c r="AX854"/>
      <c r="AY854"/>
      <c r="AZ854"/>
      <c r="BA854"/>
      <c r="BB854"/>
      <c r="BC854"/>
      <c r="BD854"/>
      <c r="BE854"/>
      <c r="BF854"/>
      <c r="BG854"/>
      <c r="BH854"/>
      <c r="BI854"/>
      <c r="BJ854"/>
      <c r="BK854"/>
      <c r="BL854"/>
      <c r="BM854"/>
      <c r="BN854"/>
      <c r="BO854"/>
      <c r="BP854"/>
      <c r="BQ854"/>
      <c r="BR854"/>
      <c r="BS854"/>
      <c r="BT854"/>
      <c r="BU854"/>
      <c r="BV854"/>
    </row>
    <row r="855" spans="2:74" ht="14.25" x14ac:dyDescent="0.2">
      <c r="B855" s="9" t="s">
        <v>3388</v>
      </c>
      <c r="C855" s="19"/>
      <c r="D855" s="19"/>
      <c r="E855" s="19"/>
      <c r="F855" s="19"/>
      <c r="G855" s="19"/>
      <c r="H855" s="19">
        <v>88</v>
      </c>
      <c r="P855" s="9" t="s">
        <v>2842</v>
      </c>
      <c r="Q855" s="19">
        <v>11.575145846837669</v>
      </c>
      <c r="R855" s="19"/>
      <c r="S855" s="19"/>
      <c r="T855" s="19"/>
      <c r="U855" s="19"/>
      <c r="V855" s="19"/>
      <c r="W855" s="19"/>
      <c r="X855" s="19"/>
      <c r="Y855" s="19"/>
      <c r="Z855"/>
      <c r="AA855"/>
      <c r="AB855"/>
      <c r="AC855"/>
      <c r="AD855"/>
      <c r="AE855"/>
      <c r="AF855"/>
      <c r="AG855"/>
      <c r="AH855"/>
      <c r="AI855"/>
      <c r="AJ855" s="9" t="s">
        <v>2842</v>
      </c>
      <c r="AK855" s="19"/>
      <c r="AL855" s="19"/>
      <c r="AM855" s="19"/>
      <c r="AN855" s="19"/>
      <c r="AO855" s="19"/>
      <c r="AP855" s="19"/>
      <c r="AQ855" s="19"/>
      <c r="AR855" s="19"/>
      <c r="AS855" s="19"/>
      <c r="AT855" s="19"/>
      <c r="AU855" s="19"/>
      <c r="AV855" s="19">
        <v>11.575145846837669</v>
      </c>
      <c r="AW855"/>
      <c r="AX855"/>
      <c r="AY855"/>
      <c r="AZ855"/>
      <c r="BA855"/>
      <c r="BB855"/>
      <c r="BC855"/>
      <c r="BD855"/>
      <c r="BE855"/>
      <c r="BF855"/>
      <c r="BG855"/>
      <c r="BH855"/>
      <c r="BI855"/>
      <c r="BJ855"/>
      <c r="BK855"/>
      <c r="BL855"/>
      <c r="BM855"/>
      <c r="BN855"/>
      <c r="BO855"/>
      <c r="BP855"/>
      <c r="BQ855"/>
      <c r="BR855"/>
      <c r="BS855"/>
      <c r="BT855"/>
      <c r="BU855"/>
      <c r="BV855"/>
    </row>
    <row r="856" spans="2:74" ht="14.25" x14ac:dyDescent="0.2">
      <c r="B856" s="9" t="s">
        <v>3389</v>
      </c>
      <c r="C856" s="19"/>
      <c r="D856" s="19"/>
      <c r="E856" s="19"/>
      <c r="F856" s="19"/>
      <c r="G856" s="19">
        <v>64.5</v>
      </c>
      <c r="H856" s="19"/>
      <c r="P856" s="9" t="s">
        <v>2843</v>
      </c>
      <c r="Q856" s="19"/>
      <c r="R856" s="19">
        <v>98.336152303032691</v>
      </c>
      <c r="S856" s="19"/>
      <c r="T856" s="19"/>
      <c r="U856" s="19"/>
      <c r="V856" s="19"/>
      <c r="W856" s="19"/>
      <c r="X856" s="19"/>
      <c r="Y856" s="19"/>
      <c r="Z856"/>
      <c r="AA856"/>
      <c r="AB856"/>
      <c r="AC856"/>
      <c r="AD856"/>
      <c r="AE856"/>
      <c r="AF856"/>
      <c r="AG856"/>
      <c r="AH856"/>
      <c r="AI856"/>
      <c r="AJ856" s="9" t="s">
        <v>2843</v>
      </c>
      <c r="AK856" s="19"/>
      <c r="AL856" s="19"/>
      <c r="AM856" s="19">
        <v>98.336152303032691</v>
      </c>
      <c r="AN856" s="19"/>
      <c r="AO856" s="19"/>
      <c r="AP856" s="19"/>
      <c r="AQ856" s="19"/>
      <c r="AR856" s="19"/>
      <c r="AS856" s="19"/>
      <c r="AT856" s="19"/>
      <c r="AU856" s="19"/>
      <c r="AV856" s="19"/>
      <c r="AW856"/>
      <c r="AX856"/>
      <c r="AY856"/>
      <c r="AZ856"/>
      <c r="BA856"/>
      <c r="BB856"/>
      <c r="BC856"/>
      <c r="BD856"/>
      <c r="BE856"/>
      <c r="BF856"/>
      <c r="BG856"/>
      <c r="BH856"/>
      <c r="BI856"/>
      <c r="BJ856"/>
      <c r="BK856"/>
      <c r="BL856"/>
      <c r="BM856"/>
      <c r="BN856"/>
      <c r="BO856"/>
      <c r="BP856"/>
      <c r="BQ856"/>
      <c r="BR856"/>
      <c r="BS856"/>
      <c r="BT856"/>
      <c r="BU856"/>
      <c r="BV856"/>
    </row>
    <row r="857" spans="2:74" ht="14.25" x14ac:dyDescent="0.2">
      <c r="B857" s="9" t="s">
        <v>3390</v>
      </c>
      <c r="C857" s="19"/>
      <c r="D857" s="19"/>
      <c r="E857" s="19"/>
      <c r="F857" s="19"/>
      <c r="G857" s="19"/>
      <c r="H857" s="19">
        <v>57.6</v>
      </c>
      <c r="P857" s="9" t="s">
        <v>2844</v>
      </c>
      <c r="Q857" s="19">
        <v>92.5</v>
      </c>
      <c r="R857" s="19"/>
      <c r="S857" s="19"/>
      <c r="T857" s="19"/>
      <c r="U857" s="19"/>
      <c r="V857" s="19"/>
      <c r="W857" s="19"/>
      <c r="X857" s="19"/>
      <c r="Y857" s="19"/>
      <c r="Z857"/>
      <c r="AA857"/>
      <c r="AB857"/>
      <c r="AC857"/>
      <c r="AD857"/>
      <c r="AE857"/>
      <c r="AF857"/>
      <c r="AG857"/>
      <c r="AH857"/>
      <c r="AI857"/>
      <c r="AJ857" s="9" t="s">
        <v>2844</v>
      </c>
      <c r="AK857" s="19"/>
      <c r="AL857" s="19">
        <v>92.5</v>
      </c>
      <c r="AM857" s="19"/>
      <c r="AN857" s="19"/>
      <c r="AO857" s="19"/>
      <c r="AP857" s="19"/>
      <c r="AQ857" s="19"/>
      <c r="AR857" s="19"/>
      <c r="AS857" s="19"/>
      <c r="AT857" s="19"/>
      <c r="AU857" s="19"/>
      <c r="AV857" s="19"/>
      <c r="AW857"/>
      <c r="AX857"/>
      <c r="AY857"/>
      <c r="AZ857"/>
      <c r="BA857"/>
      <c r="BB857"/>
      <c r="BC857"/>
      <c r="BD857"/>
      <c r="BE857"/>
      <c r="BF857"/>
      <c r="BG857"/>
      <c r="BH857"/>
      <c r="BI857"/>
      <c r="BJ857"/>
      <c r="BK857"/>
      <c r="BL857"/>
      <c r="BM857"/>
      <c r="BN857"/>
      <c r="BO857"/>
      <c r="BP857"/>
      <c r="BQ857"/>
      <c r="BR857"/>
      <c r="BS857"/>
      <c r="BT857"/>
      <c r="BU857"/>
      <c r="BV857"/>
    </row>
    <row r="858" spans="2:74" ht="14.25" x14ac:dyDescent="0.2">
      <c r="B858" s="9" t="s">
        <v>3391</v>
      </c>
      <c r="C858" s="19"/>
      <c r="D858" s="19"/>
      <c r="E858" s="19"/>
      <c r="F858" s="19"/>
      <c r="G858" s="19">
        <v>50</v>
      </c>
      <c r="H858" s="19"/>
      <c r="P858" s="9" t="s">
        <v>2845</v>
      </c>
      <c r="Q858" s="19">
        <v>9.7943541780934122</v>
      </c>
      <c r="R858" s="19"/>
      <c r="S858" s="19"/>
      <c r="T858" s="19"/>
      <c r="U858" s="19"/>
      <c r="V858" s="19"/>
      <c r="W858" s="19"/>
      <c r="X858" s="19"/>
      <c r="Y858" s="19"/>
      <c r="Z858"/>
      <c r="AA858"/>
      <c r="AB858"/>
      <c r="AC858"/>
      <c r="AD858"/>
      <c r="AE858"/>
      <c r="AF858"/>
      <c r="AG858"/>
      <c r="AH858"/>
      <c r="AI858"/>
      <c r="AJ858" s="9" t="s">
        <v>2845</v>
      </c>
      <c r="AK858" s="19"/>
      <c r="AL858" s="19"/>
      <c r="AM858" s="19"/>
      <c r="AN858" s="19"/>
      <c r="AO858" s="19"/>
      <c r="AP858" s="19"/>
      <c r="AQ858" s="19"/>
      <c r="AR858" s="19"/>
      <c r="AS858" s="19"/>
      <c r="AT858" s="19"/>
      <c r="AU858" s="19"/>
      <c r="AV858" s="19">
        <v>9.7943541780934122</v>
      </c>
      <c r="AW858"/>
      <c r="AX858"/>
      <c r="AY858"/>
      <c r="AZ858"/>
      <c r="BA858"/>
      <c r="BB858"/>
      <c r="BC858"/>
      <c r="BD858"/>
      <c r="BE858"/>
      <c r="BF858"/>
      <c r="BG858"/>
      <c r="BH858"/>
      <c r="BI858"/>
      <c r="BJ858"/>
      <c r="BK858"/>
      <c r="BL858"/>
      <c r="BM858"/>
      <c r="BN858"/>
      <c r="BO858"/>
      <c r="BP858"/>
      <c r="BQ858"/>
      <c r="BR858"/>
      <c r="BS858"/>
      <c r="BT858"/>
      <c r="BU858"/>
      <c r="BV858"/>
    </row>
    <row r="859" spans="2:74" ht="14.25" x14ac:dyDescent="0.2">
      <c r="B859" s="9" t="s">
        <v>3392</v>
      </c>
      <c r="C859" s="19"/>
      <c r="D859" s="19"/>
      <c r="E859" s="19"/>
      <c r="F859" s="19">
        <v>120</v>
      </c>
      <c r="G859" s="19"/>
      <c r="H859" s="19"/>
      <c r="P859" s="9" t="s">
        <v>2846</v>
      </c>
      <c r="Q859" s="19"/>
      <c r="R859" s="19">
        <v>32</v>
      </c>
      <c r="S859" s="19"/>
      <c r="T859" s="19"/>
      <c r="U859" s="19"/>
      <c r="V859" s="19"/>
      <c r="W859" s="19"/>
      <c r="X859" s="19"/>
      <c r="Y859" s="19"/>
      <c r="Z859"/>
      <c r="AA859"/>
      <c r="AB859"/>
      <c r="AC859"/>
      <c r="AD859"/>
      <c r="AE859"/>
      <c r="AF859"/>
      <c r="AG859"/>
      <c r="AH859"/>
      <c r="AI859"/>
      <c r="AJ859" s="9" t="s">
        <v>2846</v>
      </c>
      <c r="AK859" s="19"/>
      <c r="AL859" s="19">
        <v>32</v>
      </c>
      <c r="AM859" s="19"/>
      <c r="AN859" s="19"/>
      <c r="AO859" s="19"/>
      <c r="AP859" s="19"/>
      <c r="AQ859" s="19"/>
      <c r="AR859" s="19"/>
      <c r="AS859" s="19"/>
      <c r="AT859" s="19"/>
      <c r="AU859" s="19"/>
      <c r="AV859" s="19"/>
      <c r="AW859"/>
      <c r="AX859"/>
      <c r="AY859"/>
      <c r="AZ859"/>
      <c r="BA859"/>
      <c r="BB859"/>
      <c r="BC859"/>
      <c r="BD859"/>
      <c r="BE859"/>
      <c r="BF859"/>
      <c r="BG859"/>
      <c r="BH859"/>
      <c r="BI859"/>
      <c r="BJ859"/>
      <c r="BK859"/>
      <c r="BL859"/>
      <c r="BM859"/>
      <c r="BN859"/>
      <c r="BO859"/>
      <c r="BP859"/>
      <c r="BQ859"/>
      <c r="BR859"/>
      <c r="BS859"/>
      <c r="BT859"/>
      <c r="BU859"/>
      <c r="BV859"/>
    </row>
    <row r="860" spans="2:74" ht="14.25" x14ac:dyDescent="0.2">
      <c r="B860" s="9" t="s">
        <v>3393</v>
      </c>
      <c r="C860" s="19"/>
      <c r="D860" s="19"/>
      <c r="E860" s="19"/>
      <c r="F860" s="19"/>
      <c r="G860" s="19"/>
      <c r="H860" s="19">
        <v>107</v>
      </c>
      <c r="P860" s="9" t="s">
        <v>2847</v>
      </c>
      <c r="Q860" s="19">
        <v>55</v>
      </c>
      <c r="R860" s="19"/>
      <c r="S860" s="19"/>
      <c r="T860" s="19"/>
      <c r="U860" s="19"/>
      <c r="V860" s="19"/>
      <c r="W860" s="19"/>
      <c r="X860" s="19"/>
      <c r="Y860" s="19"/>
      <c r="Z860"/>
      <c r="AA860"/>
      <c r="AB860"/>
      <c r="AC860"/>
      <c r="AD860"/>
      <c r="AE860"/>
      <c r="AF860"/>
      <c r="AG860"/>
      <c r="AH860"/>
      <c r="AI860"/>
      <c r="AJ860" s="9" t="s">
        <v>2847</v>
      </c>
      <c r="AK860" s="19"/>
      <c r="AL860" s="19">
        <v>55</v>
      </c>
      <c r="AM860" s="19"/>
      <c r="AN860" s="19"/>
      <c r="AO860" s="19"/>
      <c r="AP860" s="19"/>
      <c r="AQ860" s="19"/>
      <c r="AR860" s="19"/>
      <c r="AS860" s="19"/>
      <c r="AT860" s="19"/>
      <c r="AU860" s="19"/>
      <c r="AV860" s="19"/>
      <c r="AW860"/>
      <c r="AX860"/>
      <c r="AY860"/>
      <c r="AZ860"/>
      <c r="BA860"/>
      <c r="BB860"/>
      <c r="BC860"/>
      <c r="BD860"/>
      <c r="BE860"/>
      <c r="BF860"/>
      <c r="BG860"/>
      <c r="BH860"/>
      <c r="BI860"/>
      <c r="BJ860"/>
      <c r="BK860"/>
      <c r="BL860"/>
      <c r="BM860"/>
      <c r="BN860"/>
      <c r="BO860"/>
      <c r="BP860"/>
      <c r="BQ860"/>
      <c r="BR860"/>
      <c r="BS860"/>
      <c r="BT860"/>
      <c r="BU860"/>
      <c r="BV860"/>
    </row>
    <row r="861" spans="2:74" ht="14.25" x14ac:dyDescent="0.2">
      <c r="B861" s="9" t="s">
        <v>3394</v>
      </c>
      <c r="C861" s="19"/>
      <c r="D861" s="19"/>
      <c r="E861" s="19">
        <v>40</v>
      </c>
      <c r="F861" s="19"/>
      <c r="G861" s="19"/>
      <c r="H861" s="19"/>
      <c r="P861" s="9" t="s">
        <v>2848</v>
      </c>
      <c r="Q861" s="19">
        <v>40</v>
      </c>
      <c r="R861" s="19"/>
      <c r="S861" s="19"/>
      <c r="T861" s="19"/>
      <c r="U861" s="19"/>
      <c r="V861" s="19"/>
      <c r="W861" s="19"/>
      <c r="X861" s="19"/>
      <c r="Y861" s="19"/>
      <c r="Z861"/>
      <c r="AA861"/>
      <c r="AB861"/>
      <c r="AC861"/>
      <c r="AD861"/>
      <c r="AE861"/>
      <c r="AF861"/>
      <c r="AG861"/>
      <c r="AH861"/>
      <c r="AI861"/>
      <c r="AJ861" s="9" t="s">
        <v>2848</v>
      </c>
      <c r="AK861" s="19"/>
      <c r="AL861" s="19">
        <v>40</v>
      </c>
      <c r="AM861" s="19"/>
      <c r="AN861" s="19"/>
      <c r="AO861" s="19"/>
      <c r="AP861" s="19"/>
      <c r="AQ861" s="19"/>
      <c r="AR861" s="19"/>
      <c r="AS861" s="19"/>
      <c r="AT861" s="19"/>
      <c r="AU861" s="19"/>
      <c r="AV861" s="19"/>
      <c r="AW861"/>
      <c r="AX861"/>
      <c r="AY861"/>
      <c r="AZ861"/>
      <c r="BA861"/>
      <c r="BB861"/>
      <c r="BC861"/>
      <c r="BD861"/>
      <c r="BE861"/>
      <c r="BF861"/>
      <c r="BG861"/>
      <c r="BH861"/>
      <c r="BI861"/>
      <c r="BJ861"/>
      <c r="BK861"/>
      <c r="BL861"/>
      <c r="BM861"/>
      <c r="BN861"/>
      <c r="BO861"/>
      <c r="BP861"/>
      <c r="BQ861"/>
      <c r="BR861"/>
      <c r="BS861"/>
      <c r="BT861"/>
      <c r="BU861"/>
      <c r="BV861"/>
    </row>
    <row r="862" spans="2:74" ht="14.25" x14ac:dyDescent="0.2">
      <c r="B862" s="9" t="s">
        <v>3395</v>
      </c>
      <c r="C862" s="19"/>
      <c r="D862" s="19"/>
      <c r="E862" s="19"/>
      <c r="F862" s="19"/>
      <c r="G862" s="19">
        <v>81</v>
      </c>
      <c r="H862" s="19"/>
      <c r="P862" s="9" t="s">
        <v>2849</v>
      </c>
      <c r="Q862" s="19">
        <v>3</v>
      </c>
      <c r="R862" s="19"/>
      <c r="S862" s="19"/>
      <c r="T862" s="19"/>
      <c r="U862" s="19"/>
      <c r="V862" s="19"/>
      <c r="W862" s="19"/>
      <c r="X862" s="19"/>
      <c r="Y862" s="19"/>
      <c r="Z862"/>
      <c r="AA862"/>
      <c r="AB862"/>
      <c r="AC862"/>
      <c r="AD862"/>
      <c r="AE862"/>
      <c r="AF862"/>
      <c r="AG862"/>
      <c r="AH862"/>
      <c r="AI862"/>
      <c r="AJ862" s="9" t="s">
        <v>2849</v>
      </c>
      <c r="AK862" s="19"/>
      <c r="AL862" s="19"/>
      <c r="AM862" s="19"/>
      <c r="AN862" s="19"/>
      <c r="AO862" s="19"/>
      <c r="AP862" s="19"/>
      <c r="AQ862" s="19"/>
      <c r="AR862" s="19"/>
      <c r="AS862" s="19"/>
      <c r="AT862" s="19"/>
      <c r="AU862" s="19">
        <v>3</v>
      </c>
      <c r="AV862" s="19"/>
      <c r="AW862"/>
      <c r="AX862"/>
      <c r="AY862"/>
      <c r="AZ862"/>
      <c r="BA862"/>
      <c r="BB862"/>
      <c r="BC862"/>
      <c r="BD862"/>
      <c r="BE862"/>
      <c r="BF862"/>
      <c r="BG862"/>
      <c r="BH862"/>
      <c r="BI862"/>
      <c r="BJ862"/>
      <c r="BK862"/>
      <c r="BL862"/>
      <c r="BM862"/>
      <c r="BN862"/>
      <c r="BO862"/>
      <c r="BP862"/>
      <c r="BQ862"/>
      <c r="BR862"/>
      <c r="BS862"/>
      <c r="BT862"/>
      <c r="BU862"/>
      <c r="BV862"/>
    </row>
    <row r="863" spans="2:74" ht="14.25" x14ac:dyDescent="0.2">
      <c r="B863" s="9" t="s">
        <v>3396</v>
      </c>
      <c r="C863" s="19"/>
      <c r="D863" s="19"/>
      <c r="E863" s="19"/>
      <c r="F863" s="19"/>
      <c r="G863" s="19"/>
      <c r="H863" s="19">
        <v>45</v>
      </c>
      <c r="P863" s="9" t="s">
        <v>2850</v>
      </c>
      <c r="Q863" s="19">
        <v>43.6</v>
      </c>
      <c r="R863" s="19"/>
      <c r="S863" s="19"/>
      <c r="T863" s="19"/>
      <c r="U863" s="19"/>
      <c r="V863" s="19"/>
      <c r="W863" s="19"/>
      <c r="X863" s="19"/>
      <c r="Y863" s="19"/>
      <c r="Z863"/>
      <c r="AA863"/>
      <c r="AB863"/>
      <c r="AC863"/>
      <c r="AD863"/>
      <c r="AE863"/>
      <c r="AF863"/>
      <c r="AG863"/>
      <c r="AH863"/>
      <c r="AI863"/>
      <c r="AJ863" s="9" t="s">
        <v>2850</v>
      </c>
      <c r="AK863" s="19"/>
      <c r="AL863" s="19">
        <v>43.6</v>
      </c>
      <c r="AM863" s="19"/>
      <c r="AN863" s="19"/>
      <c r="AO863" s="19"/>
      <c r="AP863" s="19"/>
      <c r="AQ863" s="19"/>
      <c r="AR863" s="19"/>
      <c r="AS863" s="19"/>
      <c r="AT863" s="19"/>
      <c r="AU863" s="19"/>
      <c r="AV863" s="19"/>
      <c r="AW863"/>
      <c r="AX863"/>
      <c r="AY863"/>
      <c r="AZ863"/>
      <c r="BA863"/>
      <c r="BB863"/>
      <c r="BC863"/>
      <c r="BD863"/>
      <c r="BE863"/>
      <c r="BF863"/>
      <c r="BG863"/>
      <c r="BH863"/>
      <c r="BI863"/>
      <c r="BJ863"/>
      <c r="BK863"/>
      <c r="BL863"/>
      <c r="BM863"/>
      <c r="BN863"/>
      <c r="BO863"/>
      <c r="BP863"/>
      <c r="BQ863"/>
      <c r="BR863"/>
      <c r="BS863"/>
      <c r="BT863"/>
      <c r="BU863"/>
      <c r="BV863"/>
    </row>
    <row r="864" spans="2:74" ht="14.25" x14ac:dyDescent="0.2">
      <c r="B864" s="9" t="s">
        <v>3397</v>
      </c>
      <c r="C864" s="19"/>
      <c r="D864" s="19"/>
      <c r="E864" s="19">
        <v>49</v>
      </c>
      <c r="F864" s="19"/>
      <c r="G864" s="19"/>
      <c r="H864" s="19"/>
      <c r="P864" s="9" t="s">
        <v>2851</v>
      </c>
      <c r="Q864" s="19">
        <v>9.6162750112189865</v>
      </c>
      <c r="R864" s="19"/>
      <c r="S864" s="19"/>
      <c r="T864" s="19"/>
      <c r="U864" s="19"/>
      <c r="V864" s="19"/>
      <c r="W864" s="19"/>
      <c r="X864" s="19"/>
      <c r="Y864" s="19"/>
      <c r="Z864"/>
      <c r="AA864"/>
      <c r="AB864"/>
      <c r="AC864"/>
      <c r="AD864"/>
      <c r="AE864"/>
      <c r="AF864"/>
      <c r="AG864"/>
      <c r="AH864"/>
      <c r="AI864"/>
      <c r="AJ864" s="9" t="s">
        <v>2851</v>
      </c>
      <c r="AK864" s="19"/>
      <c r="AL864" s="19"/>
      <c r="AM864" s="19"/>
      <c r="AN864" s="19"/>
      <c r="AO864" s="19"/>
      <c r="AP864" s="19"/>
      <c r="AQ864" s="19"/>
      <c r="AR864" s="19"/>
      <c r="AS864" s="19"/>
      <c r="AT864" s="19"/>
      <c r="AU864" s="19"/>
      <c r="AV864" s="19">
        <v>9.6162750112189865</v>
      </c>
      <c r="AW864"/>
      <c r="AX864"/>
      <c r="AY864"/>
      <c r="AZ864"/>
      <c r="BA864"/>
      <c r="BB864"/>
      <c r="BC864"/>
      <c r="BD864"/>
      <c r="BE864"/>
      <c r="BF864"/>
      <c r="BG864"/>
      <c r="BH864"/>
      <c r="BI864"/>
      <c r="BJ864"/>
      <c r="BK864"/>
      <c r="BL864"/>
      <c r="BM864"/>
      <c r="BN864"/>
      <c r="BO864"/>
      <c r="BP864"/>
      <c r="BQ864"/>
      <c r="BR864"/>
      <c r="BS864"/>
      <c r="BT864"/>
      <c r="BU864"/>
      <c r="BV864"/>
    </row>
    <row r="865" spans="2:74" ht="14.25" x14ac:dyDescent="0.2">
      <c r="B865" s="9" t="s">
        <v>3398</v>
      </c>
      <c r="C865" s="19">
        <v>13.355937515581925</v>
      </c>
      <c r="D865" s="19"/>
      <c r="E865" s="19"/>
      <c r="F865" s="19"/>
      <c r="G865" s="19"/>
      <c r="H865" s="19"/>
      <c r="P865" s="9" t="s">
        <v>2852</v>
      </c>
      <c r="Q865" s="19"/>
      <c r="R865" s="19">
        <v>35</v>
      </c>
      <c r="S865" s="19"/>
      <c r="T865" s="19"/>
      <c r="U865" s="19"/>
      <c r="V865" s="19"/>
      <c r="W865" s="19"/>
      <c r="X865" s="19"/>
      <c r="Y865" s="19"/>
      <c r="Z865"/>
      <c r="AA865"/>
      <c r="AB865"/>
      <c r="AC865"/>
      <c r="AD865"/>
      <c r="AE865"/>
      <c r="AF865"/>
      <c r="AG865"/>
      <c r="AH865"/>
      <c r="AI865"/>
      <c r="AJ865" s="9" t="s">
        <v>2852</v>
      </c>
      <c r="AK865" s="19"/>
      <c r="AL865" s="19"/>
      <c r="AM865" s="19"/>
      <c r="AN865" s="19"/>
      <c r="AO865" s="19"/>
      <c r="AP865" s="19"/>
      <c r="AQ865" s="19"/>
      <c r="AR865" s="19"/>
      <c r="AS865" s="19"/>
      <c r="AT865" s="19">
        <v>35</v>
      </c>
      <c r="AU865" s="19"/>
      <c r="AV865" s="19"/>
      <c r="AW865"/>
      <c r="AX865"/>
      <c r="AY865"/>
      <c r="AZ865"/>
      <c r="BA865"/>
      <c r="BB865"/>
      <c r="BC865"/>
      <c r="BD865"/>
      <c r="BE865"/>
      <c r="BF865"/>
      <c r="BG865"/>
      <c r="BH865"/>
      <c r="BI865"/>
      <c r="BJ865"/>
      <c r="BK865"/>
      <c r="BL865"/>
      <c r="BM865"/>
      <c r="BN865"/>
      <c r="BO865"/>
      <c r="BP865"/>
      <c r="BQ865"/>
      <c r="BR865"/>
      <c r="BS865"/>
      <c r="BT865"/>
      <c r="BU865"/>
      <c r="BV865"/>
    </row>
    <row r="866" spans="2:74" ht="14.25" x14ac:dyDescent="0.2">
      <c r="B866" s="9" t="s">
        <v>3399</v>
      </c>
      <c r="C866" s="19"/>
      <c r="D866" s="19"/>
      <c r="E866" s="19"/>
      <c r="F866" s="19"/>
      <c r="G866" s="19"/>
      <c r="H866" s="19">
        <v>72</v>
      </c>
      <c r="P866" s="9" t="s">
        <v>2853</v>
      </c>
      <c r="Q866" s="19"/>
      <c r="R866" s="19"/>
      <c r="S866" s="19"/>
      <c r="T866" s="19"/>
      <c r="U866" s="19">
        <v>12</v>
      </c>
      <c r="V866" s="19"/>
      <c r="W866" s="19"/>
      <c r="X866" s="19"/>
      <c r="Y866" s="19"/>
      <c r="Z866"/>
      <c r="AA866"/>
      <c r="AB866"/>
      <c r="AC866"/>
      <c r="AD866"/>
      <c r="AE866"/>
      <c r="AF866"/>
      <c r="AG866"/>
      <c r="AH866"/>
      <c r="AI866"/>
      <c r="AJ866" s="9" t="s">
        <v>2853</v>
      </c>
      <c r="AK866" s="19"/>
      <c r="AL866" s="19"/>
      <c r="AM866" s="19"/>
      <c r="AN866" s="19"/>
      <c r="AO866" s="19"/>
      <c r="AP866" s="19">
        <v>12</v>
      </c>
      <c r="AQ866" s="19"/>
      <c r="AR866" s="19"/>
      <c r="AS866" s="19"/>
      <c r="AT866" s="19"/>
      <c r="AU866" s="19"/>
      <c r="AV866" s="19"/>
      <c r="AW866"/>
      <c r="AX866"/>
      <c r="AY866"/>
      <c r="AZ866"/>
      <c r="BA866"/>
      <c r="BB866"/>
      <c r="BC866"/>
      <c r="BD866"/>
      <c r="BE866"/>
      <c r="BF866"/>
      <c r="BG866"/>
      <c r="BH866"/>
      <c r="BI866"/>
      <c r="BJ866"/>
      <c r="BK866"/>
      <c r="BL866"/>
      <c r="BM866"/>
      <c r="BN866"/>
      <c r="BO866"/>
      <c r="BP866"/>
      <c r="BQ866"/>
      <c r="BR866"/>
      <c r="BS866"/>
      <c r="BT866"/>
      <c r="BU866"/>
      <c r="BV866"/>
    </row>
    <row r="867" spans="2:74" ht="14.25" x14ac:dyDescent="0.2">
      <c r="B867" s="9" t="s">
        <v>3400</v>
      </c>
      <c r="C867" s="19"/>
      <c r="D867" s="19"/>
      <c r="E867" s="19"/>
      <c r="F867" s="19">
        <v>50</v>
      </c>
      <c r="G867" s="19"/>
      <c r="H867" s="19"/>
      <c r="P867" s="9" t="s">
        <v>2854</v>
      </c>
      <c r="Q867" s="19"/>
      <c r="R867" s="19"/>
      <c r="S867" s="19"/>
      <c r="T867" s="19"/>
      <c r="U867" s="19">
        <v>5</v>
      </c>
      <c r="V867" s="19"/>
      <c r="W867" s="19"/>
      <c r="X867" s="19"/>
      <c r="Y867" s="19"/>
      <c r="Z867"/>
      <c r="AA867"/>
      <c r="AB867"/>
      <c r="AC867"/>
      <c r="AD867"/>
      <c r="AE867"/>
      <c r="AF867"/>
      <c r="AG867"/>
      <c r="AH867"/>
      <c r="AI867"/>
      <c r="AJ867" s="9" t="s">
        <v>2854</v>
      </c>
      <c r="AK867" s="19"/>
      <c r="AL867" s="19"/>
      <c r="AM867" s="19"/>
      <c r="AN867" s="19"/>
      <c r="AO867" s="19"/>
      <c r="AP867" s="19"/>
      <c r="AQ867" s="19"/>
      <c r="AR867" s="19"/>
      <c r="AS867" s="19"/>
      <c r="AT867" s="19">
        <v>5</v>
      </c>
      <c r="AU867" s="19"/>
      <c r="AV867" s="19"/>
      <c r="AW867"/>
      <c r="AX867"/>
      <c r="AY867"/>
      <c r="AZ867"/>
      <c r="BA867"/>
      <c r="BB867"/>
      <c r="BC867"/>
      <c r="BD867"/>
      <c r="BE867"/>
      <c r="BF867"/>
      <c r="BG867"/>
      <c r="BH867"/>
      <c r="BI867"/>
      <c r="BJ867"/>
      <c r="BK867"/>
      <c r="BL867"/>
      <c r="BM867"/>
      <c r="BN867"/>
      <c r="BO867"/>
      <c r="BP867"/>
      <c r="BQ867"/>
      <c r="BR867"/>
      <c r="BS867"/>
      <c r="BT867"/>
      <c r="BU867"/>
      <c r="BV867"/>
    </row>
    <row r="868" spans="2:74" ht="14.25" x14ac:dyDescent="0.2">
      <c r="B868" s="9" t="s">
        <v>3401</v>
      </c>
      <c r="C868" s="19"/>
      <c r="D868" s="19">
        <v>57.677999999999997</v>
      </c>
      <c r="E868" s="19"/>
      <c r="F868" s="19"/>
      <c r="G868" s="19"/>
      <c r="H868" s="19"/>
      <c r="P868" s="9" t="s">
        <v>2855</v>
      </c>
      <c r="Q868" s="19">
        <v>16.337518501630093</v>
      </c>
      <c r="R868" s="19"/>
      <c r="S868" s="19"/>
      <c r="T868" s="19"/>
      <c r="U868" s="19"/>
      <c r="V868" s="19"/>
      <c r="W868" s="19"/>
      <c r="X868" s="19"/>
      <c r="Y868" s="19"/>
      <c r="Z868"/>
      <c r="AA868"/>
      <c r="AB868"/>
      <c r="AC868"/>
      <c r="AD868"/>
      <c r="AE868"/>
      <c r="AF868"/>
      <c r="AG868"/>
      <c r="AH868"/>
      <c r="AI868"/>
      <c r="AJ868" s="9" t="s">
        <v>2855</v>
      </c>
      <c r="AK868" s="19"/>
      <c r="AL868" s="19"/>
      <c r="AM868" s="19"/>
      <c r="AN868" s="19"/>
      <c r="AO868" s="19"/>
      <c r="AP868" s="19"/>
      <c r="AQ868" s="19"/>
      <c r="AR868" s="19">
        <v>16.337518501630093</v>
      </c>
      <c r="AS868" s="19"/>
      <c r="AT868" s="19"/>
      <c r="AU868" s="19"/>
      <c r="AV868" s="19"/>
      <c r="AW868"/>
      <c r="AX868"/>
      <c r="AY868"/>
      <c r="AZ868"/>
      <c r="BA868"/>
      <c r="BB868"/>
      <c r="BC868"/>
      <c r="BD868"/>
      <c r="BE868"/>
      <c r="BF868"/>
      <c r="BG868"/>
      <c r="BH868"/>
      <c r="BI868"/>
      <c r="BJ868"/>
      <c r="BK868"/>
      <c r="BL868"/>
      <c r="BM868"/>
      <c r="BN868"/>
      <c r="BO868"/>
      <c r="BP868"/>
      <c r="BQ868"/>
      <c r="BR868"/>
      <c r="BS868"/>
      <c r="BT868"/>
      <c r="BU868"/>
      <c r="BV868"/>
    </row>
    <row r="869" spans="2:74" ht="14.25" x14ac:dyDescent="0.2">
      <c r="B869" s="9" t="s">
        <v>3402</v>
      </c>
      <c r="C869" s="19"/>
      <c r="D869" s="19"/>
      <c r="E869" s="19"/>
      <c r="F869" s="19"/>
      <c r="G869" s="19"/>
      <c r="H869" s="19">
        <v>80.441999999999993</v>
      </c>
      <c r="P869" s="9" t="s">
        <v>2856</v>
      </c>
      <c r="Q869" s="19">
        <v>65</v>
      </c>
      <c r="R869" s="19"/>
      <c r="S869" s="19"/>
      <c r="T869" s="19"/>
      <c r="U869" s="19"/>
      <c r="V869" s="19"/>
      <c r="W869" s="19"/>
      <c r="X869" s="19"/>
      <c r="Y869" s="19"/>
      <c r="Z869"/>
      <c r="AA869"/>
      <c r="AB869"/>
      <c r="AC869"/>
      <c r="AD869"/>
      <c r="AE869"/>
      <c r="AF869"/>
      <c r="AG869"/>
      <c r="AH869"/>
      <c r="AI869"/>
      <c r="AJ869" s="9" t="s">
        <v>2856</v>
      </c>
      <c r="AK869" s="19"/>
      <c r="AL869" s="19">
        <v>65</v>
      </c>
      <c r="AM869" s="19"/>
      <c r="AN869" s="19"/>
      <c r="AO869" s="19"/>
      <c r="AP869" s="19"/>
      <c r="AQ869" s="19"/>
      <c r="AR869" s="19"/>
      <c r="AS869" s="19"/>
      <c r="AT869" s="19"/>
      <c r="AU869" s="19"/>
      <c r="AV869" s="19"/>
      <c r="AW869"/>
      <c r="AX869"/>
      <c r="AY869"/>
      <c r="AZ869"/>
      <c r="BA869"/>
      <c r="BB869"/>
      <c r="BC869"/>
      <c r="BD869"/>
      <c r="BE869"/>
      <c r="BF869"/>
      <c r="BG869"/>
      <c r="BH869"/>
      <c r="BI869"/>
      <c r="BJ869"/>
      <c r="BK869"/>
      <c r="BL869"/>
      <c r="BM869"/>
      <c r="BN869"/>
      <c r="BO869"/>
      <c r="BP869"/>
      <c r="BQ869"/>
      <c r="BR869"/>
      <c r="BS869"/>
      <c r="BT869"/>
      <c r="BU869"/>
      <c r="BV869"/>
    </row>
    <row r="870" spans="2:74" ht="14.25" x14ac:dyDescent="0.2">
      <c r="B870" s="9" t="s">
        <v>3403</v>
      </c>
      <c r="C870" s="19"/>
      <c r="D870" s="19"/>
      <c r="E870" s="19"/>
      <c r="F870" s="19">
        <v>75</v>
      </c>
      <c r="G870" s="19"/>
      <c r="H870" s="19"/>
      <c r="P870" s="9" t="s">
        <v>2857</v>
      </c>
      <c r="Q870" s="19">
        <v>40</v>
      </c>
      <c r="R870" s="19"/>
      <c r="S870" s="19"/>
      <c r="T870" s="19"/>
      <c r="U870" s="19"/>
      <c r="V870" s="19"/>
      <c r="W870" s="19"/>
      <c r="X870" s="19"/>
      <c r="Y870" s="19"/>
      <c r="Z870"/>
      <c r="AA870"/>
      <c r="AB870"/>
      <c r="AC870"/>
      <c r="AD870"/>
      <c r="AE870"/>
      <c r="AF870"/>
      <c r="AG870"/>
      <c r="AH870"/>
      <c r="AI870"/>
      <c r="AJ870" s="9" t="s">
        <v>2857</v>
      </c>
      <c r="AK870" s="19"/>
      <c r="AL870" s="19">
        <v>40</v>
      </c>
      <c r="AM870" s="19"/>
      <c r="AN870" s="19"/>
      <c r="AO870" s="19"/>
      <c r="AP870" s="19"/>
      <c r="AQ870" s="19"/>
      <c r="AR870" s="19"/>
      <c r="AS870" s="19"/>
      <c r="AT870" s="19"/>
      <c r="AU870" s="19"/>
      <c r="AV870" s="19"/>
      <c r="AW870"/>
      <c r="AX870"/>
      <c r="AY870"/>
      <c r="AZ870"/>
      <c r="BA870"/>
      <c r="BB870"/>
      <c r="BC870"/>
      <c r="BD870"/>
      <c r="BE870"/>
      <c r="BF870"/>
      <c r="BG870"/>
      <c r="BH870"/>
      <c r="BI870"/>
      <c r="BJ870"/>
      <c r="BK870"/>
      <c r="BL870"/>
      <c r="BM870"/>
      <c r="BN870"/>
      <c r="BO870"/>
      <c r="BP870"/>
      <c r="BQ870"/>
      <c r="BR870"/>
      <c r="BS870"/>
      <c r="BT870"/>
      <c r="BU870"/>
      <c r="BV870"/>
    </row>
    <row r="871" spans="2:74" ht="14.25" x14ac:dyDescent="0.2">
      <c r="B871" s="9" t="s">
        <v>3404</v>
      </c>
      <c r="C871" s="19"/>
      <c r="D871" s="19"/>
      <c r="E871" s="19"/>
      <c r="F871" s="19"/>
      <c r="G871" s="19">
        <v>61</v>
      </c>
      <c r="H871" s="19"/>
      <c r="P871" s="9" t="s">
        <v>2858</v>
      </c>
      <c r="Q871" s="19"/>
      <c r="R871" s="19">
        <v>98</v>
      </c>
      <c r="S871" s="19"/>
      <c r="T871" s="19"/>
      <c r="U871" s="19"/>
      <c r="V871" s="19"/>
      <c r="W871" s="19"/>
      <c r="X871" s="19"/>
      <c r="Y871" s="19"/>
      <c r="Z871"/>
      <c r="AA871"/>
      <c r="AB871"/>
      <c r="AC871"/>
      <c r="AD871"/>
      <c r="AE871"/>
      <c r="AF871"/>
      <c r="AG871"/>
      <c r="AH871"/>
      <c r="AI871"/>
      <c r="AJ871" s="9" t="s">
        <v>2858</v>
      </c>
      <c r="AK871" s="19"/>
      <c r="AL871" s="19"/>
      <c r="AM871" s="19"/>
      <c r="AN871" s="19"/>
      <c r="AO871" s="19"/>
      <c r="AP871" s="19"/>
      <c r="AQ871" s="19"/>
      <c r="AR871" s="19"/>
      <c r="AS871" s="19"/>
      <c r="AT871" s="19"/>
      <c r="AU871" s="19">
        <v>98</v>
      </c>
      <c r="AV871" s="19"/>
      <c r="AW871"/>
      <c r="AX871"/>
      <c r="AY871"/>
      <c r="AZ871"/>
      <c r="BA871"/>
      <c r="BB871"/>
      <c r="BC871"/>
      <c r="BD871"/>
      <c r="BE871"/>
      <c r="BF871"/>
      <c r="BG871"/>
      <c r="BH871"/>
      <c r="BI871"/>
      <c r="BJ871"/>
      <c r="BK871"/>
      <c r="BL871"/>
      <c r="BM871"/>
      <c r="BN871"/>
      <c r="BO871"/>
      <c r="BP871"/>
      <c r="BQ871"/>
      <c r="BR871"/>
      <c r="BS871"/>
      <c r="BT871"/>
      <c r="BU871"/>
      <c r="BV871"/>
    </row>
    <row r="872" spans="2:74" ht="14.25" x14ac:dyDescent="0.2">
      <c r="B872" s="9" t="s">
        <v>3405</v>
      </c>
      <c r="C872" s="19"/>
      <c r="D872" s="19"/>
      <c r="E872" s="19"/>
      <c r="F872" s="19">
        <v>77</v>
      </c>
      <c r="G872" s="19"/>
      <c r="H872" s="19"/>
      <c r="P872" s="9" t="s">
        <v>2859</v>
      </c>
      <c r="Q872" s="19"/>
      <c r="R872" s="19"/>
      <c r="S872" s="19">
        <v>50</v>
      </c>
      <c r="T872" s="19"/>
      <c r="U872" s="19"/>
      <c r="V872" s="19"/>
      <c r="W872" s="19"/>
      <c r="X872" s="19"/>
      <c r="Y872" s="19"/>
      <c r="Z872"/>
      <c r="AA872"/>
      <c r="AB872"/>
      <c r="AC872"/>
      <c r="AD872"/>
      <c r="AE872"/>
      <c r="AF872"/>
      <c r="AG872"/>
      <c r="AH872"/>
      <c r="AI872"/>
      <c r="AJ872" s="9" t="s">
        <v>2859</v>
      </c>
      <c r="AK872" s="19"/>
      <c r="AL872" s="19">
        <v>50</v>
      </c>
      <c r="AM872" s="19"/>
      <c r="AN872" s="19"/>
      <c r="AO872" s="19"/>
      <c r="AP872" s="19"/>
      <c r="AQ872" s="19"/>
      <c r="AR872" s="19"/>
      <c r="AS872" s="19"/>
      <c r="AT872" s="19"/>
      <c r="AU872" s="19"/>
      <c r="AV872" s="19"/>
      <c r="AW872"/>
      <c r="AX872"/>
      <c r="AY872"/>
      <c r="AZ872"/>
      <c r="BA872"/>
      <c r="BB872"/>
      <c r="BC872"/>
      <c r="BD872"/>
      <c r="BE872"/>
      <c r="BF872"/>
      <c r="BG872"/>
      <c r="BH872"/>
      <c r="BI872"/>
      <c r="BJ872"/>
      <c r="BK872"/>
      <c r="BL872"/>
      <c r="BM872"/>
      <c r="BN872"/>
      <c r="BO872"/>
      <c r="BP872"/>
      <c r="BQ872"/>
      <c r="BR872"/>
      <c r="BS872"/>
      <c r="BT872"/>
      <c r="BU872"/>
      <c r="BV872"/>
    </row>
    <row r="873" spans="2:74" ht="14.25" x14ac:dyDescent="0.2">
      <c r="B873" s="9" t="s">
        <v>3406</v>
      </c>
      <c r="C873" s="19"/>
      <c r="D873" s="19"/>
      <c r="E873" s="19"/>
      <c r="F873" s="19">
        <v>92</v>
      </c>
      <c r="G873" s="19"/>
      <c r="H873" s="19"/>
      <c r="P873" s="9" t="s">
        <v>2860</v>
      </c>
      <c r="Q873" s="19"/>
      <c r="R873" s="19"/>
      <c r="S873" s="19">
        <v>135</v>
      </c>
      <c r="T873" s="19"/>
      <c r="U873" s="19"/>
      <c r="V873" s="19"/>
      <c r="W873" s="19"/>
      <c r="X873" s="19"/>
      <c r="Y873" s="19"/>
      <c r="Z873"/>
      <c r="AA873"/>
      <c r="AB873"/>
      <c r="AC873"/>
      <c r="AD873"/>
      <c r="AE873"/>
      <c r="AF873"/>
      <c r="AG873"/>
      <c r="AH873"/>
      <c r="AI873"/>
      <c r="AJ873" s="9" t="s">
        <v>2860</v>
      </c>
      <c r="AK873" s="19"/>
      <c r="AL873" s="19">
        <v>135</v>
      </c>
      <c r="AM873" s="19"/>
      <c r="AN873" s="19"/>
      <c r="AO873" s="19"/>
      <c r="AP873" s="19"/>
      <c r="AQ873" s="19"/>
      <c r="AR873" s="19"/>
      <c r="AS873" s="19"/>
      <c r="AT873" s="19"/>
      <c r="AU873" s="19"/>
      <c r="AV873" s="19"/>
      <c r="AW873"/>
      <c r="AX873"/>
      <c r="AY873"/>
      <c r="AZ873"/>
      <c r="BA873"/>
      <c r="BB873"/>
      <c r="BC873"/>
      <c r="BD873"/>
      <c r="BE873"/>
      <c r="BF873"/>
      <c r="BG873"/>
      <c r="BH873"/>
      <c r="BI873"/>
      <c r="BJ873"/>
      <c r="BK873"/>
      <c r="BL873"/>
      <c r="BM873"/>
      <c r="BN873"/>
      <c r="BO873"/>
      <c r="BP873"/>
      <c r="BQ873"/>
      <c r="BR873"/>
      <c r="BS873"/>
      <c r="BT873"/>
      <c r="BU873"/>
      <c r="BV873"/>
    </row>
    <row r="874" spans="2:74" ht="14.25" x14ac:dyDescent="0.2">
      <c r="B874" s="9" t="s">
        <v>3407</v>
      </c>
      <c r="C874" s="19"/>
      <c r="D874" s="19"/>
      <c r="E874" s="19"/>
      <c r="F874" s="19">
        <v>72</v>
      </c>
      <c r="G874" s="19"/>
      <c r="H874" s="19"/>
      <c r="P874" s="9" t="s">
        <v>2861</v>
      </c>
      <c r="Q874" s="19"/>
      <c r="R874" s="19">
        <v>125</v>
      </c>
      <c r="S874" s="19"/>
      <c r="T874" s="19"/>
      <c r="U874" s="19"/>
      <c r="V874" s="19"/>
      <c r="W874" s="19"/>
      <c r="X874" s="19"/>
      <c r="Y874" s="19"/>
      <c r="Z874"/>
      <c r="AA874"/>
      <c r="AB874"/>
      <c r="AC874"/>
      <c r="AD874"/>
      <c r="AE874"/>
      <c r="AF874"/>
      <c r="AG874"/>
      <c r="AH874"/>
      <c r="AI874"/>
      <c r="AJ874" s="9" t="s">
        <v>2861</v>
      </c>
      <c r="AK874" s="19"/>
      <c r="AL874" s="19"/>
      <c r="AM874" s="19"/>
      <c r="AN874" s="19"/>
      <c r="AO874" s="19">
        <v>125</v>
      </c>
      <c r="AP874" s="19"/>
      <c r="AQ874" s="19"/>
      <c r="AR874" s="19"/>
      <c r="AS874" s="19"/>
      <c r="AT874" s="19"/>
      <c r="AU874" s="19"/>
      <c r="AV874" s="19"/>
      <c r="AW874"/>
      <c r="AX874"/>
      <c r="AY874"/>
      <c r="AZ874"/>
      <c r="BA874"/>
      <c r="BB874"/>
      <c r="BC874"/>
      <c r="BD874"/>
      <c r="BE874"/>
      <c r="BF874"/>
      <c r="BG874"/>
      <c r="BH874"/>
      <c r="BI874"/>
      <c r="BJ874"/>
      <c r="BK874"/>
      <c r="BL874"/>
      <c r="BM874"/>
      <c r="BN874"/>
      <c r="BO874"/>
      <c r="BP874"/>
      <c r="BQ874"/>
      <c r="BR874"/>
      <c r="BS874"/>
      <c r="BT874"/>
      <c r="BU874"/>
      <c r="BV874"/>
    </row>
    <row r="875" spans="2:74" ht="14.25" x14ac:dyDescent="0.2">
      <c r="B875" s="9" t="s">
        <v>3408</v>
      </c>
      <c r="C875" s="19"/>
      <c r="D875" s="19">
        <v>14</v>
      </c>
      <c r="E875" s="19"/>
      <c r="F875" s="19"/>
      <c r="G875" s="19"/>
      <c r="H875" s="19"/>
      <c r="P875" s="9" t="s">
        <v>2862</v>
      </c>
      <c r="Q875" s="19">
        <v>4.5</v>
      </c>
      <c r="R875" s="19"/>
      <c r="S875" s="19"/>
      <c r="T875" s="19"/>
      <c r="U875" s="19"/>
      <c r="V875" s="19"/>
      <c r="W875" s="19"/>
      <c r="X875" s="19"/>
      <c r="Y875" s="19"/>
      <c r="Z875"/>
      <c r="AA875"/>
      <c r="AB875"/>
      <c r="AC875"/>
      <c r="AD875"/>
      <c r="AE875"/>
      <c r="AF875"/>
      <c r="AG875"/>
      <c r="AH875"/>
      <c r="AI875"/>
      <c r="AJ875" s="9" t="s">
        <v>2862</v>
      </c>
      <c r="AK875" s="19"/>
      <c r="AL875" s="19"/>
      <c r="AM875" s="19"/>
      <c r="AN875" s="19"/>
      <c r="AO875" s="19"/>
      <c r="AP875" s="19"/>
      <c r="AQ875" s="19"/>
      <c r="AR875" s="19"/>
      <c r="AS875" s="19"/>
      <c r="AT875" s="19"/>
      <c r="AU875" s="19">
        <v>4.5</v>
      </c>
      <c r="AV875" s="19"/>
      <c r="AW875"/>
      <c r="AX875"/>
      <c r="AY875"/>
      <c r="AZ875"/>
      <c r="BA875"/>
      <c r="BB875"/>
      <c r="BC875"/>
      <c r="BD875"/>
      <c r="BE875"/>
      <c r="BF875"/>
      <c r="BG875"/>
      <c r="BH875"/>
      <c r="BI875"/>
      <c r="BJ875"/>
      <c r="BK875"/>
      <c r="BL875"/>
      <c r="BM875"/>
      <c r="BN875"/>
      <c r="BO875"/>
      <c r="BP875"/>
      <c r="BQ875"/>
      <c r="BR875"/>
      <c r="BS875"/>
      <c r="BT875"/>
      <c r="BU875"/>
      <c r="BV875"/>
    </row>
    <row r="876" spans="2:74" ht="14.25" x14ac:dyDescent="0.2">
      <c r="B876" s="9" t="s">
        <v>3409</v>
      </c>
      <c r="C876" s="19"/>
      <c r="D876" s="19"/>
      <c r="E876" s="19"/>
      <c r="F876" s="19">
        <v>111</v>
      </c>
      <c r="G876" s="19"/>
      <c r="H876" s="19"/>
      <c r="P876" s="9" t="s">
        <v>2863</v>
      </c>
      <c r="Q876" s="19">
        <v>115</v>
      </c>
      <c r="R876" s="19"/>
      <c r="S876" s="19"/>
      <c r="T876" s="19"/>
      <c r="U876" s="19"/>
      <c r="V876" s="19"/>
      <c r="W876" s="19"/>
      <c r="X876" s="19"/>
      <c r="Y876" s="19"/>
      <c r="Z876"/>
      <c r="AA876"/>
      <c r="AB876"/>
      <c r="AC876"/>
      <c r="AD876"/>
      <c r="AE876"/>
      <c r="AF876"/>
      <c r="AG876"/>
      <c r="AH876"/>
      <c r="AI876"/>
      <c r="AJ876" s="9" t="s">
        <v>2863</v>
      </c>
      <c r="AK876" s="19"/>
      <c r="AL876" s="19">
        <v>115</v>
      </c>
      <c r="AM876" s="19"/>
      <c r="AN876" s="19"/>
      <c r="AO876" s="19"/>
      <c r="AP876" s="19"/>
      <c r="AQ876" s="19"/>
      <c r="AR876" s="19"/>
      <c r="AS876" s="19"/>
      <c r="AT876" s="19"/>
      <c r="AU876" s="19"/>
      <c r="AV876" s="19"/>
      <c r="AW876"/>
      <c r="AX876"/>
      <c r="AY876"/>
      <c r="AZ876"/>
      <c r="BA876"/>
      <c r="BB876"/>
      <c r="BC876"/>
      <c r="BD876"/>
      <c r="BE876"/>
      <c r="BF876"/>
      <c r="BG876"/>
      <c r="BH876"/>
      <c r="BI876"/>
      <c r="BJ876"/>
      <c r="BK876"/>
      <c r="BL876"/>
      <c r="BM876"/>
      <c r="BN876"/>
      <c r="BO876"/>
      <c r="BP876"/>
      <c r="BQ876"/>
      <c r="BR876"/>
      <c r="BS876"/>
      <c r="BT876"/>
      <c r="BU876"/>
      <c r="BV876"/>
    </row>
    <row r="877" spans="2:74" ht="14.25" x14ac:dyDescent="0.2">
      <c r="B877" s="9" t="s">
        <v>3410</v>
      </c>
      <c r="C877" s="19"/>
      <c r="D877" s="19"/>
      <c r="E877" s="19"/>
      <c r="F877" s="19"/>
      <c r="G877" s="19"/>
      <c r="H877" s="19">
        <v>80</v>
      </c>
      <c r="P877" s="9" t="s">
        <v>2864</v>
      </c>
      <c r="Q877" s="19">
        <v>70</v>
      </c>
      <c r="R877" s="19"/>
      <c r="S877" s="19"/>
      <c r="T877" s="19"/>
      <c r="U877" s="19"/>
      <c r="V877" s="19"/>
      <c r="W877" s="19"/>
      <c r="X877" s="19"/>
      <c r="Y877" s="19"/>
      <c r="Z877"/>
      <c r="AA877"/>
      <c r="AB877"/>
      <c r="AC877"/>
      <c r="AD877"/>
      <c r="AE877"/>
      <c r="AF877"/>
      <c r="AG877"/>
      <c r="AH877"/>
      <c r="AI877"/>
      <c r="AJ877" s="9" t="s">
        <v>2864</v>
      </c>
      <c r="AK877" s="19"/>
      <c r="AL877" s="19">
        <v>70</v>
      </c>
      <c r="AM877" s="19"/>
      <c r="AN877" s="19"/>
      <c r="AO877" s="19"/>
      <c r="AP877" s="19"/>
      <c r="AQ877" s="19"/>
      <c r="AR877" s="19"/>
      <c r="AS877" s="19"/>
      <c r="AT877" s="19"/>
      <c r="AU877" s="19"/>
      <c r="AV877" s="19"/>
      <c r="AW877"/>
      <c r="AX877"/>
      <c r="AY877"/>
      <c r="AZ877"/>
      <c r="BA877"/>
      <c r="BB877"/>
      <c r="BC877"/>
      <c r="BD877"/>
      <c r="BE877"/>
      <c r="BF877"/>
      <c r="BG877"/>
      <c r="BH877"/>
      <c r="BI877"/>
      <c r="BJ877"/>
      <c r="BK877"/>
      <c r="BL877"/>
      <c r="BM877"/>
      <c r="BN877"/>
      <c r="BO877"/>
      <c r="BP877"/>
      <c r="BQ877"/>
      <c r="BR877"/>
      <c r="BS877"/>
      <c r="BT877"/>
      <c r="BU877"/>
      <c r="BV877"/>
    </row>
    <row r="878" spans="2:74" ht="14.25" x14ac:dyDescent="0.2">
      <c r="B878" s="9" t="s">
        <v>3411</v>
      </c>
      <c r="C878" s="19"/>
      <c r="D878" s="19"/>
      <c r="E878" s="19">
        <v>57.875729234188341</v>
      </c>
      <c r="F878" s="19"/>
      <c r="G878" s="19"/>
      <c r="H878" s="19"/>
      <c r="P878" s="9" t="s">
        <v>2865</v>
      </c>
      <c r="Q878" s="19">
        <v>60</v>
      </c>
      <c r="R878" s="19"/>
      <c r="S878" s="19"/>
      <c r="T878" s="19"/>
      <c r="U878" s="19"/>
      <c r="V878" s="19"/>
      <c r="W878" s="19"/>
      <c r="X878" s="19"/>
      <c r="Y878" s="19"/>
      <c r="Z878"/>
      <c r="AA878"/>
      <c r="AB878"/>
      <c r="AC878"/>
      <c r="AD878"/>
      <c r="AE878"/>
      <c r="AF878"/>
      <c r="AG878"/>
      <c r="AH878"/>
      <c r="AI878"/>
      <c r="AJ878" s="9" t="s">
        <v>2865</v>
      </c>
      <c r="AK878" s="19"/>
      <c r="AL878" s="19">
        <v>60</v>
      </c>
      <c r="AM878" s="19"/>
      <c r="AN878" s="19"/>
      <c r="AO878" s="19"/>
      <c r="AP878" s="19"/>
      <c r="AQ878" s="19"/>
      <c r="AR878" s="19"/>
      <c r="AS878" s="19"/>
      <c r="AT878" s="19"/>
      <c r="AU878" s="19"/>
      <c r="AV878" s="19"/>
      <c r="AW878"/>
      <c r="AX878"/>
      <c r="AY878"/>
      <c r="AZ878"/>
      <c r="BA878"/>
      <c r="BB878"/>
      <c r="BC878"/>
      <c r="BD878"/>
      <c r="BE878"/>
      <c r="BF878"/>
      <c r="BG878"/>
      <c r="BH878"/>
      <c r="BI878"/>
      <c r="BJ878"/>
      <c r="BK878"/>
      <c r="BL878"/>
      <c r="BM878"/>
      <c r="BN878"/>
      <c r="BO878"/>
      <c r="BP878"/>
      <c r="BQ878"/>
      <c r="BR878"/>
      <c r="BS878"/>
      <c r="BT878"/>
      <c r="BU878"/>
      <c r="BV878"/>
    </row>
    <row r="879" spans="2:74" ht="14.25" x14ac:dyDescent="0.2">
      <c r="B879" s="9" t="s">
        <v>3412</v>
      </c>
      <c r="C879" s="19"/>
      <c r="D879" s="19"/>
      <c r="E879" s="19"/>
      <c r="F879" s="19">
        <v>25</v>
      </c>
      <c r="G879" s="19"/>
      <c r="H879" s="19"/>
      <c r="P879" s="9" t="s">
        <v>2866</v>
      </c>
      <c r="Q879" s="19"/>
      <c r="R879" s="19">
        <v>87.456000000000003</v>
      </c>
      <c r="S879" s="19"/>
      <c r="T879" s="19"/>
      <c r="U879" s="19"/>
      <c r="V879" s="19"/>
      <c r="W879" s="19"/>
      <c r="X879" s="19"/>
      <c r="Y879" s="19"/>
      <c r="Z879"/>
      <c r="AA879"/>
      <c r="AB879"/>
      <c r="AC879"/>
      <c r="AD879"/>
      <c r="AE879"/>
      <c r="AF879"/>
      <c r="AG879"/>
      <c r="AH879"/>
      <c r="AI879"/>
      <c r="AJ879" s="9" t="s">
        <v>2866</v>
      </c>
      <c r="AK879" s="19"/>
      <c r="AL879" s="19">
        <v>87.456000000000003</v>
      </c>
      <c r="AM879" s="19"/>
      <c r="AN879" s="19"/>
      <c r="AO879" s="19"/>
      <c r="AP879" s="19"/>
      <c r="AQ879" s="19"/>
      <c r="AR879" s="19"/>
      <c r="AS879" s="19"/>
      <c r="AT879" s="19"/>
      <c r="AU879" s="19"/>
      <c r="AV879" s="19"/>
      <c r="AW879"/>
      <c r="AX879"/>
      <c r="AY879"/>
      <c r="AZ879"/>
      <c r="BA879"/>
      <c r="BB879"/>
      <c r="BC879"/>
      <c r="BD879"/>
      <c r="BE879"/>
      <c r="BF879"/>
      <c r="BG879"/>
      <c r="BH879"/>
      <c r="BI879"/>
      <c r="BJ879"/>
      <c r="BK879"/>
      <c r="BL879"/>
      <c r="BM879"/>
      <c r="BN879"/>
      <c r="BO879"/>
      <c r="BP879"/>
      <c r="BQ879"/>
      <c r="BR879"/>
      <c r="BS879"/>
      <c r="BT879"/>
      <c r="BU879"/>
      <c r="BV879"/>
    </row>
    <row r="880" spans="2:74" ht="14.25" x14ac:dyDescent="0.2">
      <c r="B880" s="9" t="s">
        <v>3413</v>
      </c>
      <c r="C880" s="19"/>
      <c r="D880" s="19">
        <v>24</v>
      </c>
      <c r="E880" s="19"/>
      <c r="F880" s="19"/>
      <c r="G880" s="19"/>
      <c r="H880" s="19"/>
      <c r="P880" s="9" t="s">
        <v>2867</v>
      </c>
      <c r="Q880" s="19">
        <v>26.4</v>
      </c>
      <c r="R880" s="19"/>
      <c r="S880" s="19"/>
      <c r="T880" s="19"/>
      <c r="U880" s="19"/>
      <c r="V880" s="19"/>
      <c r="W880" s="19"/>
      <c r="X880" s="19"/>
      <c r="Y880" s="19"/>
      <c r="Z880"/>
      <c r="AA880"/>
      <c r="AB880"/>
      <c r="AC880"/>
      <c r="AD880"/>
      <c r="AE880"/>
      <c r="AF880"/>
      <c r="AG880"/>
      <c r="AH880"/>
      <c r="AI880"/>
      <c r="AJ880" s="9" t="s">
        <v>2867</v>
      </c>
      <c r="AK880" s="19"/>
      <c r="AL880" s="19"/>
      <c r="AM880" s="19"/>
      <c r="AN880" s="19"/>
      <c r="AO880" s="19"/>
      <c r="AP880" s="19"/>
      <c r="AQ880" s="19"/>
      <c r="AR880" s="19"/>
      <c r="AS880" s="19">
        <v>26.4</v>
      </c>
      <c r="AT880" s="19"/>
      <c r="AU880" s="19"/>
      <c r="AV880" s="19"/>
      <c r="AW880"/>
      <c r="AX880"/>
      <c r="AY880"/>
      <c r="AZ880"/>
      <c r="BA880"/>
      <c r="BB880"/>
      <c r="BC880"/>
      <c r="BD880"/>
      <c r="BE880"/>
      <c r="BF880"/>
      <c r="BG880"/>
      <c r="BH880"/>
      <c r="BI880"/>
      <c r="BJ880"/>
      <c r="BK880"/>
      <c r="BL880"/>
      <c r="BM880"/>
      <c r="BN880"/>
      <c r="BO880"/>
      <c r="BP880"/>
      <c r="BQ880"/>
      <c r="BR880"/>
      <c r="BS880"/>
      <c r="BT880"/>
      <c r="BU880"/>
      <c r="BV880"/>
    </row>
    <row r="881" spans="2:74" ht="14.25" x14ac:dyDescent="0.2">
      <c r="B881" s="9" t="s">
        <v>3414</v>
      </c>
      <c r="C881" s="19"/>
      <c r="D881" s="19"/>
      <c r="E881" s="19"/>
      <c r="F881" s="19"/>
      <c r="G881" s="19"/>
      <c r="H881" s="19">
        <v>61</v>
      </c>
      <c r="P881" s="9" t="s">
        <v>2868</v>
      </c>
      <c r="Q881" s="19"/>
      <c r="R881" s="19">
        <v>12</v>
      </c>
      <c r="S881" s="19"/>
      <c r="T881" s="19"/>
      <c r="U881" s="19"/>
      <c r="V881" s="19"/>
      <c r="W881" s="19"/>
      <c r="X881" s="19"/>
      <c r="Y881" s="19"/>
      <c r="Z881"/>
      <c r="AA881"/>
      <c r="AB881"/>
      <c r="AC881"/>
      <c r="AD881"/>
      <c r="AE881"/>
      <c r="AF881"/>
      <c r="AG881"/>
      <c r="AH881"/>
      <c r="AI881"/>
      <c r="AJ881" s="9" t="s">
        <v>2868</v>
      </c>
      <c r="AK881" s="19"/>
      <c r="AL881" s="19"/>
      <c r="AM881" s="19"/>
      <c r="AN881" s="19"/>
      <c r="AO881" s="19"/>
      <c r="AP881" s="19"/>
      <c r="AQ881" s="19"/>
      <c r="AR881" s="19"/>
      <c r="AS881" s="19">
        <v>12</v>
      </c>
      <c r="AT881" s="19"/>
      <c r="AU881" s="19"/>
      <c r="AV881" s="19"/>
      <c r="AW881"/>
      <c r="AX881"/>
      <c r="AY881"/>
      <c r="AZ881"/>
      <c r="BA881"/>
      <c r="BB881"/>
      <c r="BC881"/>
      <c r="BD881"/>
      <c r="BE881"/>
      <c r="BF881"/>
      <c r="BG881"/>
      <c r="BH881"/>
      <c r="BI881"/>
      <c r="BJ881"/>
      <c r="BK881"/>
      <c r="BL881"/>
      <c r="BM881"/>
      <c r="BN881"/>
      <c r="BO881"/>
      <c r="BP881"/>
      <c r="BQ881"/>
      <c r="BR881"/>
      <c r="BS881"/>
      <c r="BT881"/>
      <c r="BU881"/>
      <c r="BV881"/>
    </row>
    <row r="882" spans="2:74" ht="14.25" x14ac:dyDescent="0.2">
      <c r="B882" s="9" t="s">
        <v>3415</v>
      </c>
      <c r="C882" s="19"/>
      <c r="D882" s="19"/>
      <c r="E882" s="19"/>
      <c r="F882" s="19"/>
      <c r="G882" s="19">
        <v>56.095031102144965</v>
      </c>
      <c r="H882" s="19"/>
      <c r="P882" s="9" t="s">
        <v>2869</v>
      </c>
      <c r="Q882" s="19">
        <v>2.5643400029917296</v>
      </c>
      <c r="R882" s="19"/>
      <c r="S882" s="19"/>
      <c r="T882" s="19"/>
      <c r="U882" s="19"/>
      <c r="V882" s="19"/>
      <c r="W882" s="19"/>
      <c r="X882" s="19"/>
      <c r="Y882" s="19"/>
      <c r="Z882"/>
      <c r="AA882"/>
      <c r="AB882"/>
      <c r="AC882"/>
      <c r="AD882"/>
      <c r="AE882"/>
      <c r="AF882"/>
      <c r="AG882"/>
      <c r="AH882"/>
      <c r="AI882"/>
      <c r="AJ882" s="9" t="s">
        <v>2869</v>
      </c>
      <c r="AK882" s="19"/>
      <c r="AL882" s="19"/>
      <c r="AM882" s="19"/>
      <c r="AN882" s="19"/>
      <c r="AO882" s="19"/>
      <c r="AP882" s="19"/>
      <c r="AQ882" s="19"/>
      <c r="AR882" s="19"/>
      <c r="AS882" s="19"/>
      <c r="AT882" s="19"/>
      <c r="AU882" s="19"/>
      <c r="AV882" s="19">
        <v>2.5643400029917296</v>
      </c>
      <c r="AW882"/>
      <c r="AX882"/>
      <c r="AY882"/>
      <c r="AZ882"/>
      <c r="BA882"/>
      <c r="BB882"/>
      <c r="BC882"/>
      <c r="BD882"/>
      <c r="BE882"/>
      <c r="BF882"/>
      <c r="BG882"/>
      <c r="BH882"/>
      <c r="BI882"/>
      <c r="BJ882"/>
      <c r="BK882"/>
      <c r="BL882"/>
      <c r="BM882"/>
      <c r="BN882"/>
      <c r="BO882"/>
      <c r="BP882"/>
      <c r="BQ882"/>
      <c r="BR882"/>
      <c r="BS882"/>
      <c r="BT882"/>
      <c r="BU882"/>
      <c r="BV882"/>
    </row>
    <row r="883" spans="2:74" ht="14.25" x14ac:dyDescent="0.2">
      <c r="B883" s="9" t="s">
        <v>3416</v>
      </c>
      <c r="C883" s="19"/>
      <c r="D883" s="19"/>
      <c r="E883" s="19">
        <v>71.393675948184509</v>
      </c>
      <c r="F883" s="19"/>
      <c r="G883" s="19"/>
      <c r="H883" s="19"/>
      <c r="P883" s="9" t="s">
        <v>2870</v>
      </c>
      <c r="Q883" s="19"/>
      <c r="R883" s="19">
        <v>62</v>
      </c>
      <c r="S883" s="19"/>
      <c r="T883" s="19"/>
      <c r="U883" s="19"/>
      <c r="V883" s="19"/>
      <c r="W883" s="19"/>
      <c r="X883" s="19"/>
      <c r="Y883" s="19"/>
      <c r="Z883"/>
      <c r="AA883"/>
      <c r="AB883"/>
      <c r="AC883"/>
      <c r="AD883"/>
      <c r="AE883"/>
      <c r="AF883"/>
      <c r="AG883"/>
      <c r="AH883"/>
      <c r="AI883"/>
      <c r="AJ883" s="9" t="s">
        <v>2870</v>
      </c>
      <c r="AK883" s="19"/>
      <c r="AL883" s="19"/>
      <c r="AM883" s="19"/>
      <c r="AN883" s="19"/>
      <c r="AO883" s="19"/>
      <c r="AP883" s="19"/>
      <c r="AQ883" s="19"/>
      <c r="AR883" s="19"/>
      <c r="AS883" s="19">
        <v>62</v>
      </c>
      <c r="AT883" s="19"/>
      <c r="AU883" s="19"/>
      <c r="AV883" s="19"/>
      <c r="AW883"/>
      <c r="AX883"/>
      <c r="AY883"/>
      <c r="AZ883"/>
      <c r="BA883"/>
      <c r="BB883"/>
      <c r="BC883"/>
      <c r="BD883"/>
      <c r="BE883"/>
      <c r="BF883"/>
      <c r="BG883"/>
      <c r="BH883"/>
      <c r="BI883"/>
      <c r="BJ883"/>
      <c r="BK883"/>
      <c r="BL883"/>
      <c r="BM883"/>
      <c r="BN883"/>
      <c r="BO883"/>
      <c r="BP883"/>
      <c r="BQ883"/>
      <c r="BR883"/>
      <c r="BS883"/>
      <c r="BT883"/>
      <c r="BU883"/>
      <c r="BV883"/>
    </row>
    <row r="884" spans="2:74" ht="14.25" x14ac:dyDescent="0.2">
      <c r="B884" s="9" t="s">
        <v>3417</v>
      </c>
      <c r="C884" s="19"/>
      <c r="D884" s="19"/>
      <c r="E884" s="19"/>
      <c r="F884" s="19"/>
      <c r="G884" s="19"/>
      <c r="H884" s="19">
        <v>96.23</v>
      </c>
      <c r="P884" s="9" t="s">
        <v>2871</v>
      </c>
      <c r="Q884" s="19">
        <v>5.3423750062327704</v>
      </c>
      <c r="R884" s="19"/>
      <c r="S884" s="19"/>
      <c r="T884" s="19"/>
      <c r="U884" s="19"/>
      <c r="V884" s="19"/>
      <c r="W884" s="19"/>
      <c r="X884" s="19"/>
      <c r="Y884" s="19"/>
      <c r="Z884"/>
      <c r="AA884"/>
      <c r="AB884"/>
      <c r="AC884"/>
      <c r="AD884"/>
      <c r="AE884"/>
      <c r="AF884"/>
      <c r="AG884"/>
      <c r="AH884"/>
      <c r="AI884"/>
      <c r="AJ884" s="9" t="s">
        <v>2871</v>
      </c>
      <c r="AK884" s="19"/>
      <c r="AL884" s="19"/>
      <c r="AM884" s="19"/>
      <c r="AN884" s="19"/>
      <c r="AO884" s="19"/>
      <c r="AP884" s="19"/>
      <c r="AQ884" s="19"/>
      <c r="AR884" s="19"/>
      <c r="AS884" s="19"/>
      <c r="AT884" s="19"/>
      <c r="AU884" s="19"/>
      <c r="AV884" s="19">
        <v>5.3423750062327704</v>
      </c>
      <c r="AW884"/>
      <c r="AX884"/>
      <c r="AY884"/>
      <c r="AZ884"/>
      <c r="BA884"/>
      <c r="BB884"/>
      <c r="BC884"/>
      <c r="BD884"/>
      <c r="BE884"/>
      <c r="BF884"/>
      <c r="BG884"/>
      <c r="BH884"/>
      <c r="BI884"/>
      <c r="BJ884"/>
      <c r="BK884"/>
      <c r="BL884"/>
      <c r="BM884"/>
      <c r="BN884"/>
      <c r="BO884"/>
      <c r="BP884"/>
      <c r="BQ884"/>
      <c r="BR884"/>
      <c r="BS884"/>
      <c r="BT884"/>
      <c r="BU884"/>
      <c r="BV884"/>
    </row>
    <row r="885" spans="2:74" ht="14.25" x14ac:dyDescent="0.2">
      <c r="B885" s="9" t="s">
        <v>3418</v>
      </c>
      <c r="C885" s="19"/>
      <c r="D885" s="19">
        <v>75</v>
      </c>
      <c r="E885" s="19"/>
      <c r="F885" s="19"/>
      <c r="G885" s="19"/>
      <c r="H885" s="19"/>
      <c r="P885" s="9" t="s">
        <v>2872</v>
      </c>
      <c r="Q885" s="19">
        <v>50.815977559664312</v>
      </c>
      <c r="R885" s="19"/>
      <c r="S885" s="19"/>
      <c r="T885" s="19"/>
      <c r="U885" s="19"/>
      <c r="V885" s="19"/>
      <c r="W885" s="19"/>
      <c r="X885" s="19"/>
      <c r="Y885" s="19"/>
      <c r="Z885"/>
      <c r="AA885"/>
      <c r="AB885"/>
      <c r="AC885"/>
      <c r="AD885"/>
      <c r="AE885"/>
      <c r="AF885"/>
      <c r="AG885"/>
      <c r="AH885"/>
      <c r="AI885"/>
      <c r="AJ885" s="9" t="s">
        <v>2872</v>
      </c>
      <c r="AK885" s="19"/>
      <c r="AL885" s="19"/>
      <c r="AM885" s="19"/>
      <c r="AN885" s="19"/>
      <c r="AO885" s="19"/>
      <c r="AP885" s="19">
        <v>50.815977559664312</v>
      </c>
      <c r="AQ885" s="19"/>
      <c r="AR885" s="19"/>
      <c r="AS885" s="19"/>
      <c r="AT885" s="19"/>
      <c r="AU885" s="19"/>
      <c r="AV885" s="19"/>
      <c r="AW885"/>
      <c r="AX885"/>
      <c r="AY885"/>
      <c r="AZ885"/>
      <c r="BA885"/>
      <c r="BB885"/>
      <c r="BC885"/>
      <c r="BD885"/>
      <c r="BE885"/>
      <c r="BF885"/>
      <c r="BG885"/>
      <c r="BH885"/>
      <c r="BI885"/>
      <c r="BJ885"/>
      <c r="BK885"/>
      <c r="BL885"/>
      <c r="BM885"/>
      <c r="BN885"/>
      <c r="BO885"/>
      <c r="BP885"/>
      <c r="BQ885"/>
      <c r="BR885"/>
      <c r="BS885"/>
      <c r="BT885"/>
      <c r="BU885"/>
      <c r="BV885"/>
    </row>
    <row r="886" spans="2:74" ht="14.25" x14ac:dyDescent="0.2">
      <c r="B886" s="9" t="s">
        <v>3419</v>
      </c>
      <c r="C886" s="19"/>
      <c r="D886" s="19"/>
      <c r="E886" s="19">
        <v>102</v>
      </c>
      <c r="F886" s="19"/>
      <c r="G886" s="19"/>
      <c r="H886" s="19"/>
      <c r="P886" s="9" t="s">
        <v>2873</v>
      </c>
      <c r="Q886" s="19"/>
      <c r="R886" s="19">
        <v>25.56</v>
      </c>
      <c r="S886" s="19"/>
      <c r="T886" s="19"/>
      <c r="U886" s="19"/>
      <c r="V886" s="19"/>
      <c r="W886" s="19"/>
      <c r="X886" s="19"/>
      <c r="Y886" s="19"/>
      <c r="Z886"/>
      <c r="AA886"/>
      <c r="AB886"/>
      <c r="AC886"/>
      <c r="AD886"/>
      <c r="AE886"/>
      <c r="AF886"/>
      <c r="AG886"/>
      <c r="AH886"/>
      <c r="AI886"/>
      <c r="AJ886" s="9" t="s">
        <v>2873</v>
      </c>
      <c r="AK886" s="19"/>
      <c r="AL886" s="19"/>
      <c r="AM886" s="19"/>
      <c r="AN886" s="19"/>
      <c r="AO886" s="19"/>
      <c r="AP886" s="19"/>
      <c r="AQ886" s="19"/>
      <c r="AR886" s="19"/>
      <c r="AS886" s="19">
        <v>25.56</v>
      </c>
      <c r="AT886" s="19"/>
      <c r="AU886" s="19"/>
      <c r="AV886" s="19"/>
      <c r="AW886"/>
      <c r="AX886"/>
      <c r="AY886"/>
      <c r="AZ886"/>
      <c r="BA886"/>
      <c r="BB886"/>
      <c r="BC886"/>
      <c r="BD886"/>
      <c r="BE886"/>
      <c r="BF886"/>
      <c r="BG886"/>
      <c r="BH886"/>
      <c r="BI886"/>
      <c r="BJ886"/>
      <c r="BK886"/>
      <c r="BL886"/>
      <c r="BM886"/>
      <c r="BN886"/>
      <c r="BO886"/>
      <c r="BP886"/>
      <c r="BQ886"/>
      <c r="BR886"/>
      <c r="BS886"/>
      <c r="BT886"/>
      <c r="BU886"/>
      <c r="BV886"/>
    </row>
    <row r="887" spans="2:74" ht="14.25" x14ac:dyDescent="0.2">
      <c r="B887" s="9" t="s">
        <v>3420</v>
      </c>
      <c r="C887" s="19"/>
      <c r="D887" s="19">
        <v>19.008034062397041</v>
      </c>
      <c r="E887" s="19"/>
      <c r="F887" s="19"/>
      <c r="G887" s="19"/>
      <c r="H887" s="19"/>
      <c r="P887" s="9" t="s">
        <v>2874</v>
      </c>
      <c r="Q887" s="19"/>
      <c r="R887" s="19"/>
      <c r="S887" s="19"/>
      <c r="T887" s="19">
        <v>12.821700014958649</v>
      </c>
      <c r="U887" s="19"/>
      <c r="V887" s="19"/>
      <c r="W887" s="19"/>
      <c r="X887" s="19"/>
      <c r="Y887" s="19"/>
      <c r="Z887"/>
      <c r="AA887"/>
      <c r="AB887"/>
      <c r="AC887"/>
      <c r="AD887"/>
      <c r="AE887"/>
      <c r="AF887"/>
      <c r="AG887"/>
      <c r="AH887"/>
      <c r="AI887"/>
      <c r="AJ887" s="9" t="s">
        <v>2874</v>
      </c>
      <c r="AK887" s="19"/>
      <c r="AL887" s="19"/>
      <c r="AM887" s="19"/>
      <c r="AN887" s="19"/>
      <c r="AO887" s="19"/>
      <c r="AP887" s="19"/>
      <c r="AQ887" s="19"/>
      <c r="AR887" s="19"/>
      <c r="AS887" s="19"/>
      <c r="AT887" s="19"/>
      <c r="AU887" s="19"/>
      <c r="AV887" s="19">
        <v>12.821700014958649</v>
      </c>
      <c r="AW887"/>
      <c r="AX887"/>
      <c r="AY887"/>
      <c r="AZ887"/>
      <c r="BA887"/>
      <c r="BB887"/>
      <c r="BC887"/>
      <c r="BD887"/>
      <c r="BE887"/>
      <c r="BF887"/>
      <c r="BG887"/>
      <c r="BH887"/>
      <c r="BI887"/>
      <c r="BJ887"/>
      <c r="BK887"/>
      <c r="BL887"/>
      <c r="BM887"/>
      <c r="BN887"/>
      <c r="BO887"/>
      <c r="BP887"/>
      <c r="BQ887"/>
      <c r="BR887"/>
      <c r="BS887"/>
      <c r="BT887"/>
      <c r="BU887"/>
      <c r="BV887"/>
    </row>
    <row r="888" spans="2:74" ht="14.25" x14ac:dyDescent="0.2">
      <c r="B888" s="9" t="s">
        <v>3421</v>
      </c>
      <c r="C888" s="19"/>
      <c r="D888" s="19"/>
      <c r="E888" s="19">
        <v>4.3559999999999999</v>
      </c>
      <c r="F888" s="19"/>
      <c r="G888" s="19"/>
      <c r="H888" s="19"/>
      <c r="P888" s="9" t="s">
        <v>2875</v>
      </c>
      <c r="Q888" s="19"/>
      <c r="R888" s="19">
        <v>10.684750012465541</v>
      </c>
      <c r="S888" s="19"/>
      <c r="T888" s="19"/>
      <c r="U888" s="19"/>
      <c r="V888" s="19"/>
      <c r="W888" s="19"/>
      <c r="X888" s="19"/>
      <c r="Y888" s="19"/>
      <c r="Z888"/>
      <c r="AA888"/>
      <c r="AB888"/>
      <c r="AC888"/>
      <c r="AD888"/>
      <c r="AE888"/>
      <c r="AF888"/>
      <c r="AG888"/>
      <c r="AH888"/>
      <c r="AI888"/>
      <c r="AJ888" s="9" t="s">
        <v>2875</v>
      </c>
      <c r="AK888" s="19"/>
      <c r="AL888" s="19"/>
      <c r="AM888" s="19"/>
      <c r="AN888" s="19"/>
      <c r="AO888" s="19"/>
      <c r="AP888" s="19"/>
      <c r="AQ888" s="19"/>
      <c r="AR888" s="19"/>
      <c r="AS888" s="19"/>
      <c r="AT888" s="19"/>
      <c r="AU888" s="19"/>
      <c r="AV888" s="19">
        <v>10.684750012465541</v>
      </c>
      <c r="AW888"/>
      <c r="AX888"/>
      <c r="AY888"/>
      <c r="AZ888"/>
      <c r="BA888"/>
      <c r="BB888"/>
      <c r="BC888"/>
      <c r="BD888"/>
      <c r="BE888"/>
      <c r="BF888"/>
      <c r="BG888"/>
      <c r="BH888"/>
      <c r="BI888"/>
      <c r="BJ888"/>
      <c r="BK888"/>
      <c r="BL888"/>
      <c r="BM888"/>
      <c r="BN888"/>
      <c r="BO888"/>
      <c r="BP888"/>
      <c r="BQ888"/>
      <c r="BR888"/>
      <c r="BS888"/>
      <c r="BT888"/>
      <c r="BU888"/>
      <c r="BV888"/>
    </row>
    <row r="889" spans="2:74" ht="14.25" x14ac:dyDescent="0.2">
      <c r="B889" s="9" t="s">
        <v>3422</v>
      </c>
      <c r="C889" s="19"/>
      <c r="D889" s="19"/>
      <c r="E889" s="19">
        <v>5.3423750062327704</v>
      </c>
      <c r="F889" s="19"/>
      <c r="G889" s="19"/>
      <c r="H889" s="19"/>
      <c r="P889" s="9" t="s">
        <v>2876</v>
      </c>
      <c r="Q889" s="19"/>
      <c r="R889" s="19">
        <v>4.457917261055635</v>
      </c>
      <c r="S889" s="19"/>
      <c r="T889" s="19"/>
      <c r="U889" s="19"/>
      <c r="V889" s="19"/>
      <c r="W889" s="19"/>
      <c r="X889" s="19"/>
      <c r="Y889" s="19"/>
      <c r="Z889"/>
      <c r="AA889"/>
      <c r="AB889"/>
      <c r="AC889"/>
      <c r="AD889"/>
      <c r="AE889"/>
      <c r="AF889"/>
      <c r="AG889"/>
      <c r="AH889"/>
      <c r="AI889"/>
      <c r="AJ889" s="9" t="s">
        <v>2876</v>
      </c>
      <c r="AK889" s="19"/>
      <c r="AL889" s="19"/>
      <c r="AM889" s="19"/>
      <c r="AN889" s="19"/>
      <c r="AO889" s="19"/>
      <c r="AP889" s="19"/>
      <c r="AQ889" s="19"/>
      <c r="AR889" s="19"/>
      <c r="AS889" s="19"/>
      <c r="AT889" s="19"/>
      <c r="AU889" s="19">
        <v>4.457917261055635</v>
      </c>
      <c r="AV889" s="19"/>
      <c r="AW889"/>
      <c r="AX889"/>
      <c r="AY889"/>
      <c r="AZ889"/>
      <c r="BA889"/>
      <c r="BB889"/>
      <c r="BC889"/>
      <c r="BD889"/>
      <c r="BE889"/>
      <c r="BF889"/>
      <c r="BG889"/>
      <c r="BH889"/>
      <c r="BI889"/>
      <c r="BJ889"/>
      <c r="BK889"/>
      <c r="BL889"/>
      <c r="BM889"/>
      <c r="BN889"/>
      <c r="BO889"/>
      <c r="BP889"/>
      <c r="BQ889"/>
      <c r="BR889"/>
      <c r="BS889"/>
      <c r="BT889"/>
      <c r="BU889"/>
      <c r="BV889"/>
    </row>
    <row r="890" spans="2:74" ht="14.25" x14ac:dyDescent="0.2">
      <c r="B890" s="9" t="s">
        <v>3423</v>
      </c>
      <c r="C890" s="19"/>
      <c r="D890" s="19"/>
      <c r="E890" s="19"/>
      <c r="F890" s="19"/>
      <c r="G890" s="19"/>
      <c r="H890" s="19">
        <v>67</v>
      </c>
      <c r="P890" s="9" t="s">
        <v>2877</v>
      </c>
      <c r="Q890" s="19"/>
      <c r="R890" s="19"/>
      <c r="S890" s="19">
        <v>125</v>
      </c>
      <c r="T890" s="19"/>
      <c r="U890" s="19"/>
      <c r="V890" s="19"/>
      <c r="W890" s="19"/>
      <c r="X890" s="19"/>
      <c r="Y890" s="19"/>
      <c r="Z890"/>
      <c r="AA890"/>
      <c r="AB890"/>
      <c r="AC890"/>
      <c r="AD890"/>
      <c r="AE890"/>
      <c r="AF890"/>
      <c r="AG890"/>
      <c r="AH890"/>
      <c r="AI890"/>
      <c r="AJ890" s="9" t="s">
        <v>2877</v>
      </c>
      <c r="AK890" s="19"/>
      <c r="AL890" s="19"/>
      <c r="AM890" s="19"/>
      <c r="AN890" s="19"/>
      <c r="AO890" s="19"/>
      <c r="AP890" s="19"/>
      <c r="AQ890" s="19"/>
      <c r="AR890" s="19">
        <v>125</v>
      </c>
      <c r="AS890" s="19"/>
      <c r="AT890" s="19"/>
      <c r="AU890" s="19"/>
      <c r="AV890" s="19"/>
      <c r="AW890"/>
      <c r="AX890"/>
      <c r="AY890"/>
      <c r="AZ890"/>
      <c r="BA890"/>
      <c r="BB890"/>
      <c r="BC890"/>
      <c r="BD890"/>
      <c r="BE890"/>
      <c r="BF890"/>
      <c r="BG890"/>
      <c r="BH890"/>
      <c r="BI890"/>
      <c r="BJ890"/>
      <c r="BK890"/>
      <c r="BL890"/>
      <c r="BM890"/>
      <c r="BN890"/>
      <c r="BO890"/>
      <c r="BP890"/>
      <c r="BQ890"/>
      <c r="BR890"/>
      <c r="BS890"/>
      <c r="BT890"/>
      <c r="BU890"/>
      <c r="BV890"/>
    </row>
    <row r="891" spans="2:74" ht="14.25" x14ac:dyDescent="0.2">
      <c r="B891" s="9" t="s">
        <v>3424</v>
      </c>
      <c r="C891" s="19"/>
      <c r="D891" s="19"/>
      <c r="E891" s="19"/>
      <c r="F891" s="19">
        <v>8.5478000099724323</v>
      </c>
      <c r="G891" s="19"/>
      <c r="H891" s="19"/>
      <c r="P891" s="9" t="s">
        <v>2878</v>
      </c>
      <c r="Q891" s="19">
        <v>43</v>
      </c>
      <c r="R891" s="19"/>
      <c r="S891" s="19"/>
      <c r="T891" s="19"/>
      <c r="U891" s="19"/>
      <c r="V891" s="19"/>
      <c r="W891" s="19"/>
      <c r="X891" s="19"/>
      <c r="Y891" s="19"/>
      <c r="Z891"/>
      <c r="AA891"/>
      <c r="AB891"/>
      <c r="AC891"/>
      <c r="AD891"/>
      <c r="AE891"/>
      <c r="AF891"/>
      <c r="AG891"/>
      <c r="AH891"/>
      <c r="AI891"/>
      <c r="AJ891" s="9" t="s">
        <v>2878</v>
      </c>
      <c r="AK891" s="19"/>
      <c r="AL891" s="19">
        <v>43</v>
      </c>
      <c r="AM891" s="19"/>
      <c r="AN891" s="19"/>
      <c r="AO891" s="19"/>
      <c r="AP891" s="19"/>
      <c r="AQ891" s="19"/>
      <c r="AR891" s="19"/>
      <c r="AS891" s="19"/>
      <c r="AT891" s="19"/>
      <c r="AU891" s="19"/>
      <c r="AV891" s="19"/>
      <c r="AW891"/>
      <c r="AX891"/>
      <c r="AY891"/>
      <c r="AZ891"/>
      <c r="BA891"/>
      <c r="BB891"/>
      <c r="BC891"/>
      <c r="BD891"/>
      <c r="BE891"/>
      <c r="BF891"/>
      <c r="BG891"/>
      <c r="BH891"/>
      <c r="BI891"/>
      <c r="BJ891"/>
      <c r="BK891"/>
      <c r="BL891"/>
      <c r="BM891"/>
      <c r="BN891"/>
      <c r="BO891"/>
      <c r="BP891"/>
      <c r="BQ891"/>
      <c r="BR891"/>
      <c r="BS891"/>
      <c r="BT891"/>
      <c r="BU891"/>
      <c r="BV891"/>
    </row>
    <row r="892" spans="2:74" ht="14.25" x14ac:dyDescent="0.2">
      <c r="B892" s="9" t="s">
        <v>3425</v>
      </c>
      <c r="C892" s="19"/>
      <c r="D892" s="19"/>
      <c r="E892" s="19">
        <v>16.02712501869831</v>
      </c>
      <c r="F892" s="19"/>
      <c r="G892" s="19"/>
      <c r="H892" s="19"/>
      <c r="P892" s="9" t="s">
        <v>2879</v>
      </c>
      <c r="Q892" s="19"/>
      <c r="R892" s="19"/>
      <c r="S892" s="19"/>
      <c r="T892" s="19"/>
      <c r="U892" s="19"/>
      <c r="V892" s="19"/>
      <c r="W892" s="19">
        <v>7.1231666749770275</v>
      </c>
      <c r="X892" s="19"/>
      <c r="Y892" s="19"/>
      <c r="Z892"/>
      <c r="AA892"/>
      <c r="AB892"/>
      <c r="AC892"/>
      <c r="AD892"/>
      <c r="AE892"/>
      <c r="AF892"/>
      <c r="AG892"/>
      <c r="AH892"/>
      <c r="AI892"/>
      <c r="AJ892" s="9" t="s">
        <v>2879</v>
      </c>
      <c r="AK892" s="19"/>
      <c r="AL892" s="19"/>
      <c r="AM892" s="19"/>
      <c r="AN892" s="19"/>
      <c r="AO892" s="19"/>
      <c r="AP892" s="19"/>
      <c r="AQ892" s="19"/>
      <c r="AR892" s="19"/>
      <c r="AS892" s="19"/>
      <c r="AT892" s="19"/>
      <c r="AU892" s="19"/>
      <c r="AV892" s="19">
        <v>7.1231666749770275</v>
      </c>
      <c r="AW892"/>
      <c r="AX892"/>
      <c r="AY892"/>
      <c r="AZ892"/>
      <c r="BA892"/>
      <c r="BB892"/>
      <c r="BC892"/>
      <c r="BD892"/>
      <c r="BE892"/>
      <c r="BF892"/>
      <c r="BG892"/>
      <c r="BH892"/>
      <c r="BI892"/>
      <c r="BJ892"/>
      <c r="BK892"/>
      <c r="BL892"/>
      <c r="BM892"/>
      <c r="BN892"/>
      <c r="BO892"/>
      <c r="BP892"/>
      <c r="BQ892"/>
      <c r="BR892"/>
      <c r="BS892"/>
      <c r="BT892"/>
      <c r="BU892"/>
      <c r="BV892"/>
    </row>
    <row r="893" spans="2:74" ht="14.25" x14ac:dyDescent="0.2">
      <c r="B893" s="9" t="s">
        <v>3426</v>
      </c>
      <c r="C893" s="19"/>
      <c r="D893" s="19"/>
      <c r="E893" s="19"/>
      <c r="F893" s="19"/>
      <c r="G893" s="19"/>
      <c r="H893" s="19">
        <v>10.684750012465541</v>
      </c>
      <c r="P893" s="9" t="s">
        <v>2880</v>
      </c>
      <c r="Q893" s="19"/>
      <c r="R893" s="19"/>
      <c r="S893" s="19"/>
      <c r="T893" s="19">
        <v>10</v>
      </c>
      <c r="U893" s="19"/>
      <c r="V893" s="19"/>
      <c r="W893" s="19"/>
      <c r="X893" s="19"/>
      <c r="Y893" s="19"/>
      <c r="Z893"/>
      <c r="AA893"/>
      <c r="AB893"/>
      <c r="AC893"/>
      <c r="AD893"/>
      <c r="AE893"/>
      <c r="AF893"/>
      <c r="AG893"/>
      <c r="AH893"/>
      <c r="AI893"/>
      <c r="AJ893" s="9" t="s">
        <v>2880</v>
      </c>
      <c r="AK893" s="19"/>
      <c r="AL893" s="19"/>
      <c r="AM893" s="19"/>
      <c r="AN893" s="19"/>
      <c r="AO893" s="19"/>
      <c r="AP893" s="19"/>
      <c r="AQ893" s="19"/>
      <c r="AR893" s="19"/>
      <c r="AS893" s="19"/>
      <c r="AT893" s="19"/>
      <c r="AU893" s="19">
        <v>10</v>
      </c>
      <c r="AV893" s="19"/>
      <c r="AW893"/>
      <c r="AX893"/>
      <c r="AY893"/>
      <c r="AZ893"/>
      <c r="BA893"/>
      <c r="BB893"/>
      <c r="BC893"/>
      <c r="BD893"/>
      <c r="BE893"/>
      <c r="BF893"/>
      <c r="BG893"/>
      <c r="BH893"/>
      <c r="BI893"/>
      <c r="BJ893"/>
      <c r="BK893"/>
      <c r="BL893"/>
      <c r="BM893"/>
      <c r="BN893"/>
      <c r="BO893"/>
      <c r="BP893"/>
      <c r="BQ893"/>
      <c r="BR893"/>
      <c r="BS893"/>
      <c r="BT893"/>
      <c r="BU893"/>
      <c r="BV893"/>
    </row>
    <row r="894" spans="2:74" ht="14.25" x14ac:dyDescent="0.2">
      <c r="B894" s="9" t="s">
        <v>3427</v>
      </c>
      <c r="C894" s="19"/>
      <c r="D894" s="19"/>
      <c r="E894" s="19"/>
      <c r="F894" s="19">
        <v>30</v>
      </c>
      <c r="G894" s="19"/>
      <c r="H894" s="19"/>
      <c r="P894" s="9" t="s">
        <v>2881</v>
      </c>
      <c r="Q894" s="19"/>
      <c r="R894" s="19">
        <v>8.9039583437212837</v>
      </c>
      <c r="S894" s="19"/>
      <c r="T894" s="19"/>
      <c r="U894" s="19"/>
      <c r="V894" s="19"/>
      <c r="W894" s="19"/>
      <c r="X894" s="19"/>
      <c r="Y894" s="19"/>
      <c r="Z894"/>
      <c r="AA894"/>
      <c r="AB894"/>
      <c r="AC894"/>
      <c r="AD894"/>
      <c r="AE894"/>
      <c r="AF894"/>
      <c r="AG894"/>
      <c r="AH894"/>
      <c r="AI894"/>
      <c r="AJ894" s="9" t="s">
        <v>2881</v>
      </c>
      <c r="AK894" s="19"/>
      <c r="AL894" s="19"/>
      <c r="AM894" s="19"/>
      <c r="AN894" s="19"/>
      <c r="AO894" s="19"/>
      <c r="AP894" s="19"/>
      <c r="AQ894" s="19"/>
      <c r="AR894" s="19"/>
      <c r="AS894" s="19"/>
      <c r="AT894" s="19"/>
      <c r="AU894" s="19"/>
      <c r="AV894" s="19">
        <v>8.9039583437212837</v>
      </c>
      <c r="AW894"/>
      <c r="AX894"/>
      <c r="AY894"/>
      <c r="AZ894"/>
      <c r="BA894"/>
      <c r="BB894"/>
      <c r="BC894"/>
      <c r="BD894"/>
      <c r="BE894"/>
      <c r="BF894"/>
      <c r="BG894"/>
      <c r="BH894"/>
      <c r="BI894"/>
      <c r="BJ894"/>
      <c r="BK894"/>
      <c r="BL894"/>
      <c r="BM894"/>
      <c r="BN894"/>
      <c r="BO894"/>
      <c r="BP894"/>
      <c r="BQ894"/>
      <c r="BR894"/>
      <c r="BS894"/>
      <c r="BT894"/>
      <c r="BU894"/>
      <c r="BV894"/>
    </row>
    <row r="895" spans="2:74" ht="14.25" x14ac:dyDescent="0.2">
      <c r="B895" s="9" t="s">
        <v>3428</v>
      </c>
      <c r="C895" s="19">
        <v>8.9039583437212837</v>
      </c>
      <c r="D895" s="19"/>
      <c r="E895" s="19"/>
      <c r="F895" s="19"/>
      <c r="G895" s="19"/>
      <c r="H895" s="19"/>
      <c r="P895" s="9" t="s">
        <v>2882</v>
      </c>
      <c r="Q895" s="19"/>
      <c r="R895" s="19"/>
      <c r="S895" s="19"/>
      <c r="T895" s="19">
        <v>36.5</v>
      </c>
      <c r="U895" s="19"/>
      <c r="V895" s="19"/>
      <c r="W895" s="19"/>
      <c r="X895" s="19"/>
      <c r="Y895" s="19"/>
      <c r="Z895"/>
      <c r="AA895"/>
      <c r="AB895"/>
      <c r="AC895"/>
      <c r="AD895"/>
      <c r="AE895"/>
      <c r="AF895"/>
      <c r="AG895"/>
      <c r="AH895"/>
      <c r="AI895"/>
      <c r="AJ895" s="9" t="s">
        <v>2882</v>
      </c>
      <c r="AK895" s="19"/>
      <c r="AL895" s="19"/>
      <c r="AM895" s="19"/>
      <c r="AN895" s="19"/>
      <c r="AO895" s="19"/>
      <c r="AP895" s="19"/>
      <c r="AQ895" s="19"/>
      <c r="AR895" s="19"/>
      <c r="AS895" s="19">
        <v>36.5</v>
      </c>
      <c r="AT895" s="19"/>
      <c r="AU895" s="19"/>
      <c r="AV895" s="19"/>
      <c r="AW895"/>
      <c r="AX895"/>
      <c r="AY895"/>
      <c r="AZ895"/>
      <c r="BA895"/>
      <c r="BB895"/>
      <c r="BC895"/>
      <c r="BD895"/>
      <c r="BE895"/>
      <c r="BF895"/>
      <c r="BG895"/>
      <c r="BH895"/>
      <c r="BI895"/>
      <c r="BJ895"/>
      <c r="BK895"/>
      <c r="BL895"/>
      <c r="BM895"/>
      <c r="BN895"/>
      <c r="BO895"/>
      <c r="BP895"/>
      <c r="BQ895"/>
      <c r="BR895"/>
      <c r="BS895"/>
      <c r="BT895"/>
      <c r="BU895"/>
      <c r="BV895"/>
    </row>
    <row r="896" spans="2:74" ht="14.25" x14ac:dyDescent="0.2">
      <c r="B896" s="9" t="s">
        <v>3429</v>
      </c>
      <c r="C896" s="19"/>
      <c r="D896" s="19"/>
      <c r="E896" s="19"/>
      <c r="F896" s="19">
        <v>20</v>
      </c>
      <c r="G896" s="19"/>
      <c r="H896" s="19"/>
      <c r="P896" s="9" t="s">
        <v>2883</v>
      </c>
      <c r="Q896" s="19"/>
      <c r="R896" s="19"/>
      <c r="S896" s="19">
        <v>100</v>
      </c>
      <c r="T896" s="19"/>
      <c r="U896" s="19"/>
      <c r="V896" s="19"/>
      <c r="W896" s="19"/>
      <c r="X896" s="19"/>
      <c r="Y896" s="19"/>
      <c r="Z896"/>
      <c r="AA896"/>
      <c r="AB896"/>
      <c r="AC896"/>
      <c r="AD896"/>
      <c r="AE896"/>
      <c r="AF896"/>
      <c r="AG896"/>
      <c r="AH896"/>
      <c r="AI896"/>
      <c r="AJ896" s="9" t="s">
        <v>2883</v>
      </c>
      <c r="AK896" s="19"/>
      <c r="AL896" s="19"/>
      <c r="AM896" s="19"/>
      <c r="AN896" s="19"/>
      <c r="AO896" s="19"/>
      <c r="AP896" s="19"/>
      <c r="AQ896" s="19"/>
      <c r="AR896" s="19"/>
      <c r="AS896" s="19"/>
      <c r="AT896" s="19">
        <v>100</v>
      </c>
      <c r="AU896" s="19"/>
      <c r="AV896" s="19"/>
      <c r="AW896"/>
      <c r="AX896"/>
      <c r="AY896"/>
      <c r="AZ896"/>
      <c r="BA896"/>
      <c r="BB896"/>
      <c r="BC896"/>
      <c r="BD896"/>
      <c r="BE896"/>
      <c r="BF896"/>
      <c r="BG896"/>
      <c r="BH896"/>
      <c r="BI896"/>
      <c r="BJ896"/>
      <c r="BK896"/>
      <c r="BL896"/>
      <c r="BM896"/>
      <c r="BN896"/>
      <c r="BO896"/>
      <c r="BP896"/>
      <c r="BQ896"/>
      <c r="BR896"/>
      <c r="BS896"/>
      <c r="BT896"/>
      <c r="BU896"/>
      <c r="BV896"/>
    </row>
    <row r="897" spans="2:74" ht="14.25" x14ac:dyDescent="0.2">
      <c r="B897" s="9" t="s">
        <v>3430</v>
      </c>
      <c r="C897" s="19"/>
      <c r="D897" s="19"/>
      <c r="E897" s="19"/>
      <c r="F897" s="19">
        <v>87.712230450626677</v>
      </c>
      <c r="G897" s="19"/>
      <c r="H897" s="19"/>
      <c r="P897" s="9" t="s">
        <v>2884</v>
      </c>
      <c r="Q897" s="19"/>
      <c r="R897" s="19"/>
      <c r="S897" s="19"/>
      <c r="T897" s="19">
        <v>7.1231666749770275</v>
      </c>
      <c r="U897" s="19"/>
      <c r="V897" s="19"/>
      <c r="W897" s="19"/>
      <c r="X897" s="19"/>
      <c r="Y897" s="19"/>
      <c r="Z897"/>
      <c r="AA897"/>
      <c r="AB897"/>
      <c r="AC897"/>
      <c r="AD897"/>
      <c r="AE897"/>
      <c r="AF897"/>
      <c r="AG897"/>
      <c r="AH897"/>
      <c r="AI897"/>
      <c r="AJ897" s="9" t="s">
        <v>2884</v>
      </c>
      <c r="AK897" s="19"/>
      <c r="AL897" s="19"/>
      <c r="AM897" s="19"/>
      <c r="AN897" s="19"/>
      <c r="AO897" s="19"/>
      <c r="AP897" s="19"/>
      <c r="AQ897" s="19"/>
      <c r="AR897" s="19"/>
      <c r="AS897" s="19"/>
      <c r="AT897" s="19"/>
      <c r="AU897" s="19"/>
      <c r="AV897" s="19">
        <v>7.1231666749770275</v>
      </c>
      <c r="AW897"/>
      <c r="AX897"/>
      <c r="AY897"/>
      <c r="AZ897"/>
      <c r="BA897"/>
      <c r="BB897"/>
      <c r="BC897"/>
      <c r="BD897"/>
      <c r="BE897"/>
      <c r="BF897"/>
      <c r="BG897"/>
      <c r="BH897"/>
      <c r="BI897"/>
      <c r="BJ897"/>
      <c r="BK897"/>
      <c r="BL897"/>
      <c r="BM897"/>
      <c r="BN897"/>
      <c r="BO897"/>
      <c r="BP897"/>
      <c r="BQ897"/>
      <c r="BR897"/>
      <c r="BS897"/>
      <c r="BT897"/>
      <c r="BU897"/>
      <c r="BV897"/>
    </row>
    <row r="898" spans="2:74" ht="14.25" x14ac:dyDescent="0.2">
      <c r="B898" s="9" t="s">
        <v>3431</v>
      </c>
      <c r="C898" s="19"/>
      <c r="D898" s="19"/>
      <c r="E898" s="19">
        <v>17.807916687442567</v>
      </c>
      <c r="F898" s="19"/>
      <c r="G898" s="19"/>
      <c r="H898" s="19"/>
      <c r="P898" s="9" t="s">
        <v>2885</v>
      </c>
      <c r="Q898" s="19"/>
      <c r="R898" s="19">
        <v>40.958208381117906</v>
      </c>
      <c r="S898" s="19"/>
      <c r="T898" s="19"/>
      <c r="U898" s="19"/>
      <c r="V898" s="19"/>
      <c r="W898" s="19"/>
      <c r="X898" s="19"/>
      <c r="Y898" s="19"/>
      <c r="Z898"/>
      <c r="AA898"/>
      <c r="AB898"/>
      <c r="AC898"/>
      <c r="AD898"/>
      <c r="AE898"/>
      <c r="AF898"/>
      <c r="AG898"/>
      <c r="AH898"/>
      <c r="AI898"/>
      <c r="AJ898" s="9" t="s">
        <v>2885</v>
      </c>
      <c r="AK898" s="19"/>
      <c r="AL898" s="19"/>
      <c r="AM898" s="19"/>
      <c r="AN898" s="19"/>
      <c r="AO898" s="19"/>
      <c r="AP898" s="19"/>
      <c r="AQ898" s="19"/>
      <c r="AR898" s="19"/>
      <c r="AS898" s="19"/>
      <c r="AT898" s="19"/>
      <c r="AU898" s="19"/>
      <c r="AV898" s="19">
        <v>40.958208381117906</v>
      </c>
      <c r="AW898"/>
      <c r="AX898"/>
      <c r="AY898"/>
      <c r="AZ898"/>
      <c r="BA898"/>
      <c r="BB898"/>
      <c r="BC898"/>
      <c r="BD898"/>
      <c r="BE898"/>
      <c r="BF898"/>
      <c r="BG898"/>
      <c r="BH898"/>
      <c r="BI898"/>
      <c r="BJ898"/>
      <c r="BK898"/>
      <c r="BL898"/>
      <c r="BM898"/>
      <c r="BN898"/>
      <c r="BO898"/>
      <c r="BP898"/>
      <c r="BQ898"/>
      <c r="BR898"/>
      <c r="BS898"/>
      <c r="BT898"/>
      <c r="BU898"/>
      <c r="BV898"/>
    </row>
    <row r="899" spans="2:74" ht="14.25" x14ac:dyDescent="0.2">
      <c r="B899" s="9" t="s">
        <v>3432</v>
      </c>
      <c r="C899" s="19"/>
      <c r="D899" s="19">
        <v>41</v>
      </c>
      <c r="E899" s="19"/>
      <c r="F899" s="19"/>
      <c r="G899" s="19"/>
      <c r="H899" s="19"/>
      <c r="P899" s="9" t="s">
        <v>2886</v>
      </c>
      <c r="Q899" s="19"/>
      <c r="R899" s="19"/>
      <c r="S899" s="19">
        <v>21.369500024931082</v>
      </c>
      <c r="T899" s="19"/>
      <c r="U899" s="19"/>
      <c r="V899" s="19"/>
      <c r="W899" s="19"/>
      <c r="X899" s="19"/>
      <c r="Y899" s="19"/>
      <c r="Z899"/>
      <c r="AA899"/>
      <c r="AB899"/>
      <c r="AC899"/>
      <c r="AD899"/>
      <c r="AE899"/>
      <c r="AF899"/>
      <c r="AG899"/>
      <c r="AH899"/>
      <c r="AI899"/>
      <c r="AJ899" s="9" t="s">
        <v>2886</v>
      </c>
      <c r="AK899" s="19"/>
      <c r="AL899" s="19"/>
      <c r="AM899" s="19"/>
      <c r="AN899" s="19"/>
      <c r="AO899" s="19"/>
      <c r="AP899" s="19"/>
      <c r="AQ899" s="19"/>
      <c r="AR899" s="19"/>
      <c r="AS899" s="19"/>
      <c r="AT899" s="19"/>
      <c r="AU899" s="19"/>
      <c r="AV899" s="19">
        <v>21.369500024931082</v>
      </c>
      <c r="AW899"/>
      <c r="AX899"/>
      <c r="AY899"/>
      <c r="AZ899"/>
      <c r="BA899"/>
      <c r="BB899"/>
      <c r="BC899"/>
      <c r="BD899"/>
      <c r="BE899"/>
      <c r="BF899"/>
      <c r="BG899"/>
      <c r="BH899"/>
      <c r="BI899"/>
      <c r="BJ899"/>
      <c r="BK899"/>
      <c r="BL899"/>
      <c r="BM899"/>
      <c r="BN899"/>
      <c r="BO899"/>
      <c r="BP899"/>
      <c r="BQ899"/>
      <c r="BR899"/>
      <c r="BS899"/>
      <c r="BT899"/>
      <c r="BU899"/>
      <c r="BV899"/>
    </row>
    <row r="900" spans="2:74" ht="14.25" x14ac:dyDescent="0.2">
      <c r="B900" s="9" t="s">
        <v>3433</v>
      </c>
      <c r="C900" s="19"/>
      <c r="D900" s="19"/>
      <c r="E900" s="19">
        <v>60</v>
      </c>
      <c r="F900" s="19"/>
      <c r="G900" s="19"/>
      <c r="H900" s="19"/>
      <c r="P900" s="9" t="s">
        <v>2887</v>
      </c>
      <c r="Q900" s="19"/>
      <c r="R900" s="19">
        <v>2.1369500024931081</v>
      </c>
      <c r="S900" s="19"/>
      <c r="T900" s="19"/>
      <c r="U900" s="19"/>
      <c r="V900" s="19"/>
      <c r="W900" s="19"/>
      <c r="X900" s="19"/>
      <c r="Y900" s="19"/>
      <c r="Z900"/>
      <c r="AA900"/>
      <c r="AB900"/>
      <c r="AC900"/>
      <c r="AD900"/>
      <c r="AE900"/>
      <c r="AF900"/>
      <c r="AG900"/>
      <c r="AH900"/>
      <c r="AI900"/>
      <c r="AJ900" s="9" t="s">
        <v>2887</v>
      </c>
      <c r="AK900" s="19"/>
      <c r="AL900" s="19"/>
      <c r="AM900" s="19"/>
      <c r="AN900" s="19"/>
      <c r="AO900" s="19"/>
      <c r="AP900" s="19"/>
      <c r="AQ900" s="19"/>
      <c r="AR900" s="19"/>
      <c r="AS900" s="19"/>
      <c r="AT900" s="19"/>
      <c r="AU900" s="19"/>
      <c r="AV900" s="19">
        <v>2.1369500024931081</v>
      </c>
      <c r="AW900"/>
      <c r="AX900"/>
      <c r="AY900"/>
      <c r="AZ900"/>
      <c r="BA900"/>
      <c r="BB900"/>
      <c r="BC900"/>
      <c r="BD900"/>
      <c r="BE900"/>
      <c r="BF900"/>
      <c r="BG900"/>
      <c r="BH900"/>
      <c r="BI900"/>
      <c r="BJ900"/>
      <c r="BK900"/>
      <c r="BL900"/>
      <c r="BM900"/>
      <c r="BN900"/>
      <c r="BO900"/>
      <c r="BP900"/>
      <c r="BQ900"/>
      <c r="BR900"/>
      <c r="BS900"/>
      <c r="BT900"/>
      <c r="BU900"/>
      <c r="BV900"/>
    </row>
    <row r="901" spans="2:74" ht="14.25" x14ac:dyDescent="0.2">
      <c r="B901" s="9" t="s">
        <v>3434</v>
      </c>
      <c r="C901" s="19"/>
      <c r="D901" s="19">
        <v>32.187349883808537</v>
      </c>
      <c r="E901" s="19"/>
      <c r="F901" s="19"/>
      <c r="G901" s="19"/>
      <c r="H901" s="19"/>
      <c r="P901" s="9" t="s">
        <v>2888</v>
      </c>
      <c r="Q901" s="19"/>
      <c r="R901" s="19"/>
      <c r="S901" s="19"/>
      <c r="T901" s="19"/>
      <c r="U901" s="19"/>
      <c r="V901" s="19"/>
      <c r="W901" s="19">
        <v>8.9039583437212837</v>
      </c>
      <c r="X901" s="19"/>
      <c r="Y901" s="19"/>
      <c r="Z901"/>
      <c r="AA901"/>
      <c r="AB901"/>
      <c r="AC901"/>
      <c r="AD901"/>
      <c r="AE901"/>
      <c r="AF901"/>
      <c r="AG901"/>
      <c r="AH901"/>
      <c r="AI901"/>
      <c r="AJ901" s="9" t="s">
        <v>2888</v>
      </c>
      <c r="AK901" s="19"/>
      <c r="AL901" s="19"/>
      <c r="AM901" s="19"/>
      <c r="AN901" s="19"/>
      <c r="AO901" s="19"/>
      <c r="AP901" s="19"/>
      <c r="AQ901" s="19"/>
      <c r="AR901" s="19"/>
      <c r="AS901" s="19"/>
      <c r="AT901" s="19"/>
      <c r="AU901" s="19"/>
      <c r="AV901" s="19">
        <v>8.9039583437212837</v>
      </c>
      <c r="AW901"/>
      <c r="AX901"/>
      <c r="AY901"/>
      <c r="AZ901"/>
      <c r="BA901"/>
      <c r="BB901"/>
      <c r="BC901"/>
      <c r="BD901"/>
      <c r="BE901"/>
      <c r="BF901"/>
      <c r="BG901"/>
      <c r="BH901"/>
      <c r="BI901"/>
      <c r="BJ901"/>
      <c r="BK901"/>
      <c r="BL901"/>
      <c r="BM901"/>
      <c r="BN901"/>
      <c r="BO901"/>
      <c r="BP901"/>
      <c r="BQ901"/>
      <c r="BR901"/>
      <c r="BS901"/>
      <c r="BT901"/>
      <c r="BU901"/>
      <c r="BV901"/>
    </row>
    <row r="902" spans="2:74" ht="14.25" x14ac:dyDescent="0.2">
      <c r="B902" s="9" t="s">
        <v>3435</v>
      </c>
      <c r="C902" s="19"/>
      <c r="D902" s="19"/>
      <c r="E902" s="19">
        <v>39.879404680246935</v>
      </c>
      <c r="F902" s="19"/>
      <c r="G902" s="19"/>
      <c r="H902" s="19"/>
      <c r="P902" s="9" t="s">
        <v>2889</v>
      </c>
      <c r="Q902" s="19"/>
      <c r="R902" s="19">
        <v>17.807916687442567</v>
      </c>
      <c r="S902" s="19"/>
      <c r="T902" s="19"/>
      <c r="U902" s="19"/>
      <c r="V902" s="19"/>
      <c r="W902" s="19"/>
      <c r="X902" s="19"/>
      <c r="Y902" s="19"/>
      <c r="Z902"/>
      <c r="AA902"/>
      <c r="AB902"/>
      <c r="AC902"/>
      <c r="AD902"/>
      <c r="AE902"/>
      <c r="AF902"/>
      <c r="AG902"/>
      <c r="AH902"/>
      <c r="AI902"/>
      <c r="AJ902" s="9" t="s">
        <v>2889</v>
      </c>
      <c r="AK902" s="19"/>
      <c r="AL902" s="19"/>
      <c r="AM902" s="19"/>
      <c r="AN902" s="19"/>
      <c r="AO902" s="19"/>
      <c r="AP902" s="19"/>
      <c r="AQ902" s="19"/>
      <c r="AR902" s="19"/>
      <c r="AS902" s="19"/>
      <c r="AT902" s="19"/>
      <c r="AU902" s="19"/>
      <c r="AV902" s="19">
        <v>17.807916687442567</v>
      </c>
      <c r="AW902"/>
      <c r="AX902"/>
      <c r="AY902"/>
      <c r="AZ902"/>
      <c r="BA902"/>
      <c r="BB902"/>
      <c r="BC902"/>
      <c r="BD902"/>
      <c r="BE902"/>
      <c r="BF902"/>
      <c r="BG902"/>
      <c r="BH902"/>
      <c r="BI902"/>
      <c r="BJ902"/>
      <c r="BK902"/>
      <c r="BL902"/>
      <c r="BM902"/>
      <c r="BN902"/>
      <c r="BO902"/>
      <c r="BP902"/>
      <c r="BQ902"/>
      <c r="BR902"/>
      <c r="BS902"/>
      <c r="BT902"/>
      <c r="BU902"/>
      <c r="BV902"/>
    </row>
    <row r="903" spans="2:74" ht="14.25" x14ac:dyDescent="0.2">
      <c r="B903" s="9" t="s">
        <v>3436</v>
      </c>
      <c r="C903" s="19"/>
      <c r="D903" s="19">
        <v>5.6985333399816218</v>
      </c>
      <c r="E903" s="19"/>
      <c r="F903" s="19"/>
      <c r="G903" s="19"/>
      <c r="H903" s="19"/>
      <c r="P903" s="9" t="s">
        <v>2890</v>
      </c>
      <c r="Q903" s="19"/>
      <c r="R903" s="19">
        <v>15.136729184326184</v>
      </c>
      <c r="S903" s="19"/>
      <c r="T903" s="19"/>
      <c r="U903" s="19"/>
      <c r="V903" s="19"/>
      <c r="W903" s="19"/>
      <c r="X903" s="19"/>
      <c r="Y903" s="19"/>
      <c r="Z903"/>
      <c r="AA903"/>
      <c r="AB903"/>
      <c r="AC903"/>
      <c r="AD903"/>
      <c r="AE903"/>
      <c r="AF903"/>
      <c r="AG903"/>
      <c r="AH903"/>
      <c r="AI903"/>
      <c r="AJ903" s="9" t="s">
        <v>2890</v>
      </c>
      <c r="AK903" s="19"/>
      <c r="AL903" s="19"/>
      <c r="AM903" s="19"/>
      <c r="AN903" s="19"/>
      <c r="AO903" s="19"/>
      <c r="AP903" s="19"/>
      <c r="AQ903" s="19"/>
      <c r="AR903" s="19"/>
      <c r="AS903" s="19"/>
      <c r="AT903" s="19"/>
      <c r="AU903" s="19"/>
      <c r="AV903" s="19">
        <v>15.136729184326184</v>
      </c>
      <c r="AW903"/>
      <c r="AX903"/>
      <c r="AY903"/>
      <c r="AZ903"/>
      <c r="BA903"/>
      <c r="BB903"/>
      <c r="BC903"/>
      <c r="BD903"/>
      <c r="BE903"/>
      <c r="BF903"/>
      <c r="BG903"/>
      <c r="BH903"/>
      <c r="BI903"/>
      <c r="BJ903"/>
      <c r="BK903"/>
      <c r="BL903"/>
      <c r="BM903"/>
      <c r="BN903"/>
      <c r="BO903"/>
      <c r="BP903"/>
      <c r="BQ903"/>
      <c r="BR903"/>
      <c r="BS903"/>
      <c r="BT903"/>
      <c r="BU903"/>
      <c r="BV903"/>
    </row>
    <row r="904" spans="2:74" ht="14.25" x14ac:dyDescent="0.2">
      <c r="B904" s="9" t="s">
        <v>3437</v>
      </c>
      <c r="C904" s="19"/>
      <c r="D904" s="19"/>
      <c r="E904" s="19">
        <v>7.1231666749770275</v>
      </c>
      <c r="F904" s="19"/>
      <c r="G904" s="19"/>
      <c r="H904" s="19"/>
      <c r="P904" s="9" t="s">
        <v>2891</v>
      </c>
      <c r="Q904" s="19">
        <v>3.9824487793083341</v>
      </c>
      <c r="R904" s="19"/>
      <c r="S904" s="19"/>
      <c r="T904" s="19"/>
      <c r="U904" s="19"/>
      <c r="V904" s="19"/>
      <c r="W904" s="19"/>
      <c r="X904" s="19"/>
      <c r="Y904" s="19"/>
      <c r="Z904"/>
      <c r="AA904"/>
      <c r="AB904"/>
      <c r="AC904"/>
      <c r="AD904"/>
      <c r="AE904"/>
      <c r="AF904"/>
      <c r="AG904"/>
      <c r="AH904"/>
      <c r="AI904"/>
      <c r="AJ904" s="9" t="s">
        <v>2891</v>
      </c>
      <c r="AK904" s="19"/>
      <c r="AL904" s="19"/>
      <c r="AM904" s="19"/>
      <c r="AN904" s="19"/>
      <c r="AO904" s="19"/>
      <c r="AP904" s="19"/>
      <c r="AQ904" s="19"/>
      <c r="AR904" s="19"/>
      <c r="AS904" s="19"/>
      <c r="AT904" s="19"/>
      <c r="AU904" s="19">
        <v>3.9824487793083341</v>
      </c>
      <c r="AV904" s="19"/>
      <c r="AW904"/>
      <c r="AX904"/>
      <c r="AY904"/>
      <c r="AZ904"/>
      <c r="BA904"/>
      <c r="BB904"/>
      <c r="BC904"/>
      <c r="BD904"/>
      <c r="BE904"/>
      <c r="BF904"/>
      <c r="BG904"/>
      <c r="BH904"/>
      <c r="BI904"/>
      <c r="BJ904"/>
      <c r="BK904"/>
      <c r="BL904"/>
      <c r="BM904"/>
      <c r="BN904"/>
      <c r="BO904"/>
      <c r="BP904"/>
      <c r="BQ904"/>
      <c r="BR904"/>
      <c r="BS904"/>
      <c r="BT904"/>
      <c r="BU904"/>
      <c r="BV904"/>
    </row>
    <row r="905" spans="2:74" ht="14.25" x14ac:dyDescent="0.2">
      <c r="B905" s="9" t="s">
        <v>3438</v>
      </c>
      <c r="C905" s="19"/>
      <c r="D905" s="19"/>
      <c r="E905" s="19"/>
      <c r="F905" s="19"/>
      <c r="G905" s="19">
        <v>4.4519791718606418</v>
      </c>
      <c r="H905" s="19"/>
      <c r="P905" s="9" t="s">
        <v>2892</v>
      </c>
      <c r="Q905" s="19"/>
      <c r="R905" s="19"/>
      <c r="S905" s="19"/>
      <c r="T905" s="19"/>
      <c r="U905" s="19"/>
      <c r="V905" s="19">
        <v>15.6</v>
      </c>
      <c r="W905" s="19"/>
      <c r="X905" s="19"/>
      <c r="Y905" s="19"/>
      <c r="Z905"/>
      <c r="AA905"/>
      <c r="AB905"/>
      <c r="AC905"/>
      <c r="AD905"/>
      <c r="AE905"/>
      <c r="AF905"/>
      <c r="AG905"/>
      <c r="AH905"/>
      <c r="AI905"/>
      <c r="AJ905" s="9" t="s">
        <v>2892</v>
      </c>
      <c r="AK905" s="19"/>
      <c r="AL905" s="19"/>
      <c r="AM905" s="19"/>
      <c r="AN905" s="19"/>
      <c r="AO905" s="19"/>
      <c r="AP905" s="19"/>
      <c r="AQ905" s="19"/>
      <c r="AR905" s="19"/>
      <c r="AS905" s="19">
        <v>15.6</v>
      </c>
      <c r="AT905" s="19"/>
      <c r="AU905" s="19"/>
      <c r="AV905" s="19"/>
      <c r="AW905"/>
      <c r="AX905"/>
      <c r="AY905"/>
      <c r="AZ905"/>
      <c r="BA905"/>
      <c r="BB905"/>
      <c r="BC905"/>
      <c r="BD905"/>
      <c r="BE905"/>
      <c r="BF905"/>
      <c r="BG905"/>
      <c r="BH905"/>
      <c r="BI905"/>
      <c r="BJ905"/>
      <c r="BK905"/>
      <c r="BL905"/>
      <c r="BM905"/>
      <c r="BN905"/>
      <c r="BO905"/>
      <c r="BP905"/>
      <c r="BQ905"/>
      <c r="BR905"/>
      <c r="BS905"/>
      <c r="BT905"/>
      <c r="BU905"/>
      <c r="BV905"/>
    </row>
    <row r="906" spans="2:74" ht="14.25" x14ac:dyDescent="0.2">
      <c r="B906" s="9" t="s">
        <v>3439</v>
      </c>
      <c r="C906" s="19"/>
      <c r="D906" s="19"/>
      <c r="E906" s="19">
        <v>6.4108500074793247</v>
      </c>
      <c r="F906" s="19"/>
      <c r="G906" s="19"/>
      <c r="H906" s="19"/>
      <c r="P906" s="9" t="s">
        <v>2893</v>
      </c>
      <c r="Q906" s="19">
        <v>3.2054250037396623</v>
      </c>
      <c r="R906" s="19"/>
      <c r="S906" s="19"/>
      <c r="T906" s="19"/>
      <c r="U906" s="19"/>
      <c r="V906" s="19"/>
      <c r="W906" s="19"/>
      <c r="X906" s="19"/>
      <c r="Y906" s="19"/>
      <c r="Z906"/>
      <c r="AA906"/>
      <c r="AB906"/>
      <c r="AC906"/>
      <c r="AD906"/>
      <c r="AE906"/>
      <c r="AF906"/>
      <c r="AG906"/>
      <c r="AH906"/>
      <c r="AI906"/>
      <c r="AJ906" s="9" t="s">
        <v>2893</v>
      </c>
      <c r="AK906" s="19"/>
      <c r="AL906" s="19"/>
      <c r="AM906" s="19"/>
      <c r="AN906" s="19"/>
      <c r="AO906" s="19"/>
      <c r="AP906" s="19"/>
      <c r="AQ906" s="19"/>
      <c r="AR906" s="19"/>
      <c r="AS906" s="19"/>
      <c r="AT906" s="19"/>
      <c r="AU906" s="19"/>
      <c r="AV906" s="19">
        <v>3.2054250037396623</v>
      </c>
      <c r="AW906"/>
      <c r="AX906"/>
      <c r="AY906"/>
      <c r="AZ906"/>
      <c r="BA906"/>
      <c r="BB906"/>
      <c r="BC906"/>
      <c r="BD906"/>
      <c r="BE906"/>
      <c r="BF906"/>
      <c r="BG906"/>
      <c r="BH906"/>
      <c r="BI906"/>
      <c r="BJ906"/>
      <c r="BK906"/>
      <c r="BL906"/>
      <c r="BM906"/>
      <c r="BN906"/>
      <c r="BO906"/>
      <c r="BP906"/>
      <c r="BQ906"/>
      <c r="BR906"/>
      <c r="BS906"/>
      <c r="BT906"/>
      <c r="BU906"/>
      <c r="BV906"/>
    </row>
    <row r="907" spans="2:74" ht="14.25" x14ac:dyDescent="0.2">
      <c r="B907" s="9" t="s">
        <v>3440</v>
      </c>
      <c r="C907" s="19"/>
      <c r="D907" s="19"/>
      <c r="E907" s="19"/>
      <c r="F907" s="19"/>
      <c r="G907" s="19">
        <v>20.479104190558953</v>
      </c>
      <c r="H907" s="19"/>
      <c r="P907" s="9" t="s">
        <v>2894</v>
      </c>
      <c r="Q907" s="19"/>
      <c r="R907" s="19">
        <v>10</v>
      </c>
      <c r="S907" s="19"/>
      <c r="T907" s="19"/>
      <c r="U907" s="19"/>
      <c r="V907" s="19"/>
      <c r="W907" s="19"/>
      <c r="X907" s="19"/>
      <c r="Y907" s="19"/>
      <c r="Z907"/>
      <c r="AA907"/>
      <c r="AB907"/>
      <c r="AC907"/>
      <c r="AD907"/>
      <c r="AE907"/>
      <c r="AF907"/>
      <c r="AG907"/>
      <c r="AH907"/>
      <c r="AI907"/>
      <c r="AJ907" s="9" t="s">
        <v>2894</v>
      </c>
      <c r="AK907" s="19"/>
      <c r="AL907" s="19"/>
      <c r="AM907" s="19"/>
      <c r="AN907" s="19"/>
      <c r="AO907" s="19"/>
      <c r="AP907" s="19"/>
      <c r="AQ907" s="19"/>
      <c r="AR907" s="19"/>
      <c r="AS907" s="19"/>
      <c r="AT907" s="19"/>
      <c r="AU907" s="19"/>
      <c r="AV907" s="19">
        <v>10</v>
      </c>
      <c r="AW907"/>
      <c r="AX907"/>
      <c r="AY907"/>
      <c r="AZ907"/>
      <c r="BA907"/>
      <c r="BB907"/>
      <c r="BC907"/>
      <c r="BD907"/>
      <c r="BE907"/>
      <c r="BF907"/>
      <c r="BG907"/>
      <c r="BH907"/>
      <c r="BI907"/>
      <c r="BJ907"/>
      <c r="BK907"/>
      <c r="BL907"/>
      <c r="BM907"/>
      <c r="BN907"/>
      <c r="BO907"/>
      <c r="BP907"/>
      <c r="BQ907"/>
      <c r="BR907"/>
      <c r="BS907"/>
      <c r="BT907"/>
      <c r="BU907"/>
      <c r="BV907"/>
    </row>
    <row r="908" spans="2:74" ht="14.25" x14ac:dyDescent="0.2">
      <c r="B908" s="9" t="s">
        <v>3441</v>
      </c>
      <c r="C908" s="19"/>
      <c r="D908" s="19"/>
      <c r="E908" s="19">
        <v>11.040908346214392</v>
      </c>
      <c r="F908" s="19"/>
      <c r="G908" s="19"/>
      <c r="H908" s="19"/>
      <c r="P908" s="9" t="s">
        <v>2895</v>
      </c>
      <c r="Q908" s="19">
        <v>75.010000000000005</v>
      </c>
      <c r="R908" s="19"/>
      <c r="S908" s="19"/>
      <c r="T908" s="19"/>
      <c r="U908" s="19"/>
      <c r="V908" s="19"/>
      <c r="W908" s="19"/>
      <c r="X908" s="19"/>
      <c r="Y908" s="19"/>
      <c r="Z908"/>
      <c r="AA908"/>
      <c r="AB908"/>
      <c r="AC908"/>
      <c r="AD908"/>
      <c r="AE908"/>
      <c r="AF908"/>
      <c r="AG908"/>
      <c r="AH908"/>
      <c r="AI908"/>
      <c r="AJ908" s="9" t="s">
        <v>2895</v>
      </c>
      <c r="AK908" s="19"/>
      <c r="AL908" s="19">
        <v>75.010000000000005</v>
      </c>
      <c r="AM908" s="19"/>
      <c r="AN908" s="19"/>
      <c r="AO908" s="19"/>
      <c r="AP908" s="19"/>
      <c r="AQ908" s="19"/>
      <c r="AR908" s="19"/>
      <c r="AS908" s="19"/>
      <c r="AT908" s="19"/>
      <c r="AU908" s="19"/>
      <c r="AV908" s="19"/>
      <c r="AW908"/>
      <c r="AX908"/>
      <c r="AY908"/>
      <c r="AZ908"/>
      <c r="BA908"/>
      <c r="BB908"/>
      <c r="BC908"/>
      <c r="BD908"/>
      <c r="BE908"/>
      <c r="BF908"/>
      <c r="BG908"/>
      <c r="BH908"/>
      <c r="BI908"/>
      <c r="BJ908"/>
      <c r="BK908"/>
      <c r="BL908"/>
      <c r="BM908"/>
      <c r="BN908"/>
      <c r="BO908"/>
      <c r="BP908"/>
      <c r="BQ908"/>
      <c r="BR908"/>
      <c r="BS908"/>
      <c r="BT908"/>
      <c r="BU908"/>
      <c r="BV908"/>
    </row>
    <row r="909" spans="2:74" ht="14.25" x14ac:dyDescent="0.2">
      <c r="B909" s="9" t="s">
        <v>3442</v>
      </c>
      <c r="C909" s="19"/>
      <c r="D909" s="19"/>
      <c r="E909" s="19"/>
      <c r="F909" s="19">
        <v>17.807916687442567</v>
      </c>
      <c r="G909" s="19"/>
      <c r="H909" s="19"/>
      <c r="P909" s="9" t="s">
        <v>2896</v>
      </c>
      <c r="Q909" s="19"/>
      <c r="R909" s="19">
        <v>10.684750012465541</v>
      </c>
      <c r="S909" s="19"/>
      <c r="T909" s="19"/>
      <c r="U909" s="19"/>
      <c r="V909" s="19"/>
      <c r="W909" s="19"/>
      <c r="X909" s="19"/>
      <c r="Y909" s="19"/>
      <c r="Z909"/>
      <c r="AA909"/>
      <c r="AB909"/>
      <c r="AC909"/>
      <c r="AD909"/>
      <c r="AE909"/>
      <c r="AF909"/>
      <c r="AG909"/>
      <c r="AH909"/>
      <c r="AI909"/>
      <c r="AJ909" s="9" t="s">
        <v>2896</v>
      </c>
      <c r="AK909" s="19"/>
      <c r="AL909" s="19"/>
      <c r="AM909" s="19"/>
      <c r="AN909" s="19"/>
      <c r="AO909" s="19"/>
      <c r="AP909" s="19"/>
      <c r="AQ909" s="19"/>
      <c r="AR909" s="19"/>
      <c r="AS909" s="19"/>
      <c r="AT909" s="19"/>
      <c r="AU909" s="19"/>
      <c r="AV909" s="19">
        <v>10.684750012465541</v>
      </c>
      <c r="AW909"/>
      <c r="AX909"/>
      <c r="AY909"/>
      <c r="AZ909"/>
      <c r="BA909"/>
      <c r="BB909"/>
      <c r="BC909"/>
      <c r="BD909"/>
      <c r="BE909"/>
      <c r="BF909"/>
      <c r="BG909"/>
      <c r="BH909"/>
      <c r="BI909"/>
      <c r="BJ909"/>
      <c r="BK909"/>
      <c r="BL909"/>
      <c r="BM909"/>
      <c r="BN909"/>
      <c r="BO909"/>
      <c r="BP909"/>
      <c r="BQ909"/>
      <c r="BR909"/>
      <c r="BS909"/>
      <c r="BT909"/>
      <c r="BU909"/>
      <c r="BV909"/>
    </row>
    <row r="910" spans="2:74" ht="14.25" x14ac:dyDescent="0.2">
      <c r="B910" s="9" t="s">
        <v>3443</v>
      </c>
      <c r="C910" s="19"/>
      <c r="D910" s="19"/>
      <c r="E910" s="19"/>
      <c r="F910" s="19"/>
      <c r="G910" s="19">
        <v>3.5615833374885137</v>
      </c>
      <c r="H910" s="19"/>
      <c r="P910" s="9" t="s">
        <v>2897</v>
      </c>
      <c r="Q910" s="19"/>
      <c r="R910" s="19">
        <v>16.350000000000001</v>
      </c>
      <c r="S910" s="19"/>
      <c r="T910" s="19"/>
      <c r="U910" s="19"/>
      <c r="V910" s="19"/>
      <c r="W910" s="19"/>
      <c r="X910" s="19"/>
      <c r="Y910" s="19"/>
      <c r="Z910"/>
      <c r="AA910"/>
      <c r="AB910"/>
      <c r="AC910"/>
      <c r="AD910"/>
      <c r="AE910"/>
      <c r="AF910"/>
      <c r="AG910"/>
      <c r="AH910"/>
      <c r="AI910"/>
      <c r="AJ910" s="9" t="s">
        <v>2897</v>
      </c>
      <c r="AK910" s="19"/>
      <c r="AL910" s="19"/>
      <c r="AM910" s="19"/>
      <c r="AN910" s="19"/>
      <c r="AO910" s="19"/>
      <c r="AP910" s="19"/>
      <c r="AQ910" s="19"/>
      <c r="AR910" s="19"/>
      <c r="AS910" s="19"/>
      <c r="AT910" s="19"/>
      <c r="AU910" s="19"/>
      <c r="AV910" s="19">
        <v>16.350000000000001</v>
      </c>
      <c r="AW910"/>
      <c r="AX910"/>
      <c r="AY910"/>
      <c r="AZ910"/>
      <c r="BA910"/>
      <c r="BB910"/>
      <c r="BC910"/>
      <c r="BD910"/>
      <c r="BE910"/>
      <c r="BF910"/>
      <c r="BG910"/>
      <c r="BH910"/>
      <c r="BI910"/>
      <c r="BJ910"/>
      <c r="BK910"/>
      <c r="BL910"/>
      <c r="BM910"/>
      <c r="BN910"/>
      <c r="BO910"/>
      <c r="BP910"/>
      <c r="BQ910"/>
      <c r="BR910"/>
      <c r="BS910"/>
      <c r="BT910"/>
      <c r="BU910"/>
      <c r="BV910"/>
    </row>
    <row r="911" spans="2:74" ht="14.25" x14ac:dyDescent="0.2">
      <c r="B911" s="9" t="s">
        <v>3444</v>
      </c>
      <c r="C911" s="19"/>
      <c r="D911" s="19"/>
      <c r="E911" s="19">
        <v>26.795030625143831</v>
      </c>
      <c r="F911" s="19"/>
      <c r="G911" s="19"/>
      <c r="H911" s="19"/>
      <c r="P911" s="9" t="s">
        <v>2898</v>
      </c>
      <c r="Q911" s="19"/>
      <c r="R911" s="19"/>
      <c r="S911" s="19"/>
      <c r="T911" s="19">
        <v>126.09426176538274</v>
      </c>
      <c r="U911" s="19"/>
      <c r="V911" s="19"/>
      <c r="W911" s="19"/>
      <c r="X911" s="19"/>
      <c r="Y911" s="19"/>
      <c r="Z911"/>
      <c r="AA911"/>
      <c r="AB911"/>
      <c r="AC911"/>
      <c r="AD911"/>
      <c r="AE911"/>
      <c r="AF911"/>
      <c r="AG911"/>
      <c r="AH911"/>
      <c r="AI911"/>
      <c r="AJ911" s="9" t="s">
        <v>2898</v>
      </c>
      <c r="AK911" s="19"/>
      <c r="AL911" s="19"/>
      <c r="AM911" s="19"/>
      <c r="AN911" s="19">
        <v>126.09426176538274</v>
      </c>
      <c r="AO911" s="19"/>
      <c r="AP911" s="19"/>
      <c r="AQ911" s="19"/>
      <c r="AR911" s="19"/>
      <c r="AS911" s="19"/>
      <c r="AT911" s="19"/>
      <c r="AU911" s="19"/>
      <c r="AV911" s="19"/>
      <c r="AW911"/>
      <c r="AX911"/>
      <c r="AY911"/>
      <c r="AZ911"/>
      <c r="BA911"/>
      <c r="BB911"/>
      <c r="BC911"/>
      <c r="BD911"/>
      <c r="BE911"/>
      <c r="BF911"/>
      <c r="BG911"/>
      <c r="BH911"/>
      <c r="BI911"/>
      <c r="BJ911"/>
      <c r="BK911"/>
      <c r="BL911"/>
      <c r="BM911"/>
      <c r="BN911"/>
      <c r="BO911"/>
      <c r="BP911"/>
      <c r="BQ911"/>
      <c r="BR911"/>
      <c r="BS911"/>
      <c r="BT911"/>
      <c r="BU911"/>
      <c r="BV911"/>
    </row>
    <row r="912" spans="2:74" ht="14.25" x14ac:dyDescent="0.2">
      <c r="B912" s="9" t="s">
        <v>3446</v>
      </c>
      <c r="C912" s="19"/>
      <c r="D912" s="19"/>
      <c r="E912" s="19"/>
      <c r="F912" s="19"/>
      <c r="G912" s="19"/>
      <c r="H912" s="19">
        <v>39.404456801682102</v>
      </c>
      <c r="P912" s="9" t="s">
        <v>2899</v>
      </c>
      <c r="Q912" s="19"/>
      <c r="R912" s="19"/>
      <c r="S912" s="19"/>
      <c r="T912" s="19">
        <v>60</v>
      </c>
      <c r="U912" s="19"/>
      <c r="V912" s="19"/>
      <c r="W912" s="19"/>
      <c r="X912" s="19"/>
      <c r="Y912" s="19"/>
      <c r="Z912"/>
      <c r="AA912"/>
      <c r="AB912"/>
      <c r="AC912"/>
      <c r="AD912"/>
      <c r="AE912"/>
      <c r="AF912"/>
      <c r="AG912"/>
      <c r="AH912"/>
      <c r="AI912"/>
      <c r="AJ912" s="9" t="s">
        <v>2899</v>
      </c>
      <c r="AK912" s="19"/>
      <c r="AL912" s="19"/>
      <c r="AM912" s="19"/>
      <c r="AN912" s="19"/>
      <c r="AO912" s="19"/>
      <c r="AP912" s="19"/>
      <c r="AQ912" s="19"/>
      <c r="AR912" s="19"/>
      <c r="AS912" s="19"/>
      <c r="AT912" s="19"/>
      <c r="AU912" s="19">
        <v>60</v>
      </c>
      <c r="AV912" s="19"/>
      <c r="AW912"/>
      <c r="AX912"/>
      <c r="AY912"/>
      <c r="AZ912"/>
      <c r="BA912"/>
      <c r="BB912"/>
      <c r="BC912"/>
      <c r="BD912"/>
      <c r="BE912"/>
      <c r="BF912"/>
      <c r="BG912"/>
      <c r="BH912"/>
      <c r="BI912"/>
      <c r="BJ912"/>
      <c r="BK912"/>
      <c r="BL912"/>
      <c r="BM912"/>
      <c r="BN912"/>
      <c r="BO912"/>
      <c r="BP912"/>
      <c r="BQ912"/>
      <c r="BR912"/>
      <c r="BS912"/>
      <c r="BT912"/>
      <c r="BU912"/>
      <c r="BV912"/>
    </row>
    <row r="913" spans="2:74" ht="14.25" x14ac:dyDescent="0.2">
      <c r="B913" s="9" t="s">
        <v>3447</v>
      </c>
      <c r="C913" s="19"/>
      <c r="D913" s="19"/>
      <c r="E913" s="19"/>
      <c r="F913" s="19">
        <v>149.90713380100971</v>
      </c>
      <c r="G913" s="19"/>
      <c r="H913" s="19"/>
      <c r="P913" s="9" t="s">
        <v>2900</v>
      </c>
      <c r="Q913" s="19"/>
      <c r="R913" s="19">
        <v>23.150291693675339</v>
      </c>
      <c r="S913" s="19"/>
      <c r="T913" s="19"/>
      <c r="U913" s="19"/>
      <c r="V913" s="19"/>
      <c r="W913" s="19"/>
      <c r="X913" s="19"/>
      <c r="Y913" s="19"/>
      <c r="Z913"/>
      <c r="AA913"/>
      <c r="AB913"/>
      <c r="AC913"/>
      <c r="AD913"/>
      <c r="AE913"/>
      <c r="AF913"/>
      <c r="AG913"/>
      <c r="AH913"/>
      <c r="AI913"/>
      <c r="AJ913" s="9" t="s">
        <v>2900</v>
      </c>
      <c r="AK913" s="19"/>
      <c r="AL913" s="19"/>
      <c r="AM913" s="19"/>
      <c r="AN913" s="19"/>
      <c r="AO913" s="19"/>
      <c r="AP913" s="19"/>
      <c r="AQ913" s="19"/>
      <c r="AR913" s="19"/>
      <c r="AS913" s="19"/>
      <c r="AT913" s="19"/>
      <c r="AU913" s="19"/>
      <c r="AV913" s="19">
        <v>23.150291693675339</v>
      </c>
      <c r="AW913"/>
      <c r="AX913"/>
      <c r="AY913"/>
      <c r="AZ913"/>
      <c r="BA913"/>
      <c r="BB913"/>
      <c r="BC913"/>
      <c r="BD913"/>
      <c r="BE913"/>
      <c r="BF913"/>
      <c r="BG913"/>
      <c r="BH913"/>
      <c r="BI913"/>
      <c r="BJ913"/>
      <c r="BK913"/>
      <c r="BL913"/>
      <c r="BM913"/>
      <c r="BN913"/>
      <c r="BO913"/>
      <c r="BP913"/>
      <c r="BQ913"/>
      <c r="BR913"/>
      <c r="BS913"/>
      <c r="BT913"/>
      <c r="BU913"/>
      <c r="BV913"/>
    </row>
    <row r="914" spans="2:74" ht="14.25" x14ac:dyDescent="0.2">
      <c r="B914" s="9" t="s">
        <v>3448</v>
      </c>
      <c r="C914" s="19"/>
      <c r="D914" s="19">
        <v>4.0958208381117904</v>
      </c>
      <c r="E914" s="19"/>
      <c r="F914" s="19"/>
      <c r="G914" s="19"/>
      <c r="H914" s="19"/>
      <c r="P914" s="9" t="s">
        <v>2901</v>
      </c>
      <c r="Q914" s="19">
        <v>13.801135432767991</v>
      </c>
      <c r="R914" s="19"/>
      <c r="S914" s="19"/>
      <c r="T914" s="19"/>
      <c r="U914" s="19"/>
      <c r="V914" s="19"/>
      <c r="W914" s="19"/>
      <c r="X914" s="19"/>
      <c r="Y914" s="19"/>
      <c r="Z914"/>
      <c r="AA914"/>
      <c r="AB914"/>
      <c r="AC914"/>
      <c r="AD914"/>
      <c r="AE914"/>
      <c r="AF914"/>
      <c r="AG914"/>
      <c r="AH914"/>
      <c r="AI914"/>
      <c r="AJ914" s="9" t="s">
        <v>2901</v>
      </c>
      <c r="AK914" s="19"/>
      <c r="AL914" s="19"/>
      <c r="AM914" s="19"/>
      <c r="AN914" s="19"/>
      <c r="AO914" s="19"/>
      <c r="AP914" s="19"/>
      <c r="AQ914" s="19"/>
      <c r="AR914" s="19"/>
      <c r="AS914" s="19"/>
      <c r="AT914" s="19"/>
      <c r="AU914" s="19"/>
      <c r="AV914" s="19">
        <v>13.801135432767991</v>
      </c>
      <c r="AW914"/>
      <c r="AX914"/>
      <c r="AY914"/>
      <c r="AZ914"/>
      <c r="BA914"/>
      <c r="BB914"/>
      <c r="BC914"/>
      <c r="BD914"/>
      <c r="BE914"/>
      <c r="BF914"/>
      <c r="BG914"/>
      <c r="BH914"/>
      <c r="BI914"/>
      <c r="BJ914"/>
      <c r="BK914"/>
      <c r="BL914"/>
      <c r="BM914"/>
      <c r="BN914"/>
      <c r="BO914"/>
      <c r="BP914"/>
      <c r="BQ914"/>
      <c r="BR914"/>
      <c r="BS914"/>
      <c r="BT914"/>
      <c r="BU914"/>
      <c r="BV914"/>
    </row>
    <row r="915" spans="2:74" ht="14.25" x14ac:dyDescent="0.2">
      <c r="B915" s="9" t="s">
        <v>3449</v>
      </c>
      <c r="C915" s="19"/>
      <c r="D915" s="19"/>
      <c r="E915" s="19"/>
      <c r="F915" s="19">
        <v>127.48870705032947</v>
      </c>
      <c r="G915" s="19"/>
      <c r="H915" s="19"/>
      <c r="P915" s="9" t="s">
        <v>2902</v>
      </c>
      <c r="Q915" s="19"/>
      <c r="R915" s="19">
        <v>18.698312521814696</v>
      </c>
      <c r="S915" s="19"/>
      <c r="T915" s="19"/>
      <c r="U915" s="19"/>
      <c r="V915" s="19"/>
      <c r="W915" s="19"/>
      <c r="X915" s="19"/>
      <c r="Y915" s="19"/>
      <c r="Z915"/>
      <c r="AA915"/>
      <c r="AB915"/>
      <c r="AC915"/>
      <c r="AD915"/>
      <c r="AE915"/>
      <c r="AF915"/>
      <c r="AG915"/>
      <c r="AH915"/>
      <c r="AI915"/>
      <c r="AJ915" s="9" t="s">
        <v>2902</v>
      </c>
      <c r="AK915" s="19"/>
      <c r="AL915" s="19"/>
      <c r="AM915" s="19"/>
      <c r="AN915" s="19"/>
      <c r="AO915" s="19"/>
      <c r="AP915" s="19"/>
      <c r="AQ915" s="19"/>
      <c r="AR915" s="19"/>
      <c r="AS915" s="19"/>
      <c r="AT915" s="19"/>
      <c r="AU915" s="19"/>
      <c r="AV915" s="19">
        <v>18.698312521814696</v>
      </c>
      <c r="AW915"/>
      <c r="AX915"/>
      <c r="AY915"/>
      <c r="AZ915"/>
      <c r="BA915"/>
      <c r="BB915"/>
      <c r="BC915"/>
      <c r="BD915"/>
      <c r="BE915"/>
      <c r="BF915"/>
      <c r="BG915"/>
      <c r="BH915"/>
      <c r="BI915"/>
      <c r="BJ915"/>
      <c r="BK915"/>
      <c r="BL915"/>
      <c r="BM915"/>
      <c r="BN915"/>
      <c r="BO915"/>
      <c r="BP915"/>
      <c r="BQ915"/>
      <c r="BR915"/>
      <c r="BS915"/>
      <c r="BT915"/>
      <c r="BU915"/>
      <c r="BV915"/>
    </row>
    <row r="916" spans="2:74" ht="14.25" x14ac:dyDescent="0.2">
      <c r="B916" s="9" t="s">
        <v>3450</v>
      </c>
      <c r="C916" s="19"/>
      <c r="D916" s="19"/>
      <c r="E916" s="19"/>
      <c r="F916" s="19"/>
      <c r="G916" s="19"/>
      <c r="H916" s="19">
        <v>58.318596066489512</v>
      </c>
      <c r="P916" s="9" t="s">
        <v>2903</v>
      </c>
      <c r="Q916" s="19"/>
      <c r="R916" s="19"/>
      <c r="S916" s="19"/>
      <c r="T916" s="19"/>
      <c r="U916" s="19"/>
      <c r="V916" s="19">
        <v>36</v>
      </c>
      <c r="W916" s="19"/>
      <c r="X916" s="19"/>
      <c r="Y916" s="19"/>
      <c r="Z916"/>
      <c r="AA916"/>
      <c r="AB916"/>
      <c r="AC916"/>
      <c r="AD916"/>
      <c r="AE916"/>
      <c r="AF916"/>
      <c r="AG916"/>
      <c r="AH916"/>
      <c r="AI916"/>
      <c r="AJ916" s="9" t="s">
        <v>2903</v>
      </c>
      <c r="AK916" s="19"/>
      <c r="AL916" s="19"/>
      <c r="AM916" s="19"/>
      <c r="AN916" s="19"/>
      <c r="AO916" s="19">
        <v>36</v>
      </c>
      <c r="AP916" s="19"/>
      <c r="AQ916" s="19"/>
      <c r="AR916" s="19"/>
      <c r="AS916" s="19"/>
      <c r="AT916" s="19"/>
      <c r="AU916" s="19"/>
      <c r="AV916" s="19"/>
      <c r="AW916"/>
      <c r="AX916"/>
      <c r="AY916"/>
      <c r="AZ916"/>
      <c r="BA916"/>
      <c r="BB916"/>
      <c r="BC916"/>
      <c r="BD916"/>
      <c r="BE916"/>
      <c r="BF916"/>
      <c r="BG916"/>
      <c r="BH916"/>
      <c r="BI916"/>
      <c r="BJ916"/>
      <c r="BK916"/>
      <c r="BL916"/>
      <c r="BM916"/>
      <c r="BN916"/>
      <c r="BO916"/>
      <c r="BP916"/>
      <c r="BQ916"/>
      <c r="BR916"/>
      <c r="BS916"/>
      <c r="BT916"/>
      <c r="BU916"/>
      <c r="BV916"/>
    </row>
    <row r="917" spans="2:74" ht="14.25" x14ac:dyDescent="0.2">
      <c r="B917" s="9" t="s">
        <v>3451</v>
      </c>
      <c r="C917" s="19"/>
      <c r="D917" s="19">
        <v>9.509898829307069</v>
      </c>
      <c r="E917" s="19"/>
      <c r="F917" s="19"/>
      <c r="G917" s="19"/>
      <c r="H917" s="19"/>
      <c r="P917" s="9" t="s">
        <v>2904</v>
      </c>
      <c r="Q917" s="19"/>
      <c r="R917" s="19">
        <v>8.654647510097087</v>
      </c>
      <c r="S917" s="19"/>
      <c r="T917" s="19"/>
      <c r="U917" s="19"/>
      <c r="V917" s="19"/>
      <c r="W917" s="19"/>
      <c r="X917" s="19"/>
      <c r="Y917" s="19"/>
      <c r="Z917"/>
      <c r="AA917"/>
      <c r="AB917"/>
      <c r="AC917"/>
      <c r="AD917"/>
      <c r="AE917"/>
      <c r="AF917"/>
      <c r="AG917"/>
      <c r="AH917"/>
      <c r="AI917"/>
      <c r="AJ917" s="9" t="s">
        <v>2904</v>
      </c>
      <c r="AK917" s="19"/>
      <c r="AL917" s="19"/>
      <c r="AM917" s="19"/>
      <c r="AN917" s="19"/>
      <c r="AO917" s="19"/>
      <c r="AP917" s="19"/>
      <c r="AQ917" s="19"/>
      <c r="AR917" s="19"/>
      <c r="AS917" s="19"/>
      <c r="AT917" s="19"/>
      <c r="AU917" s="19"/>
      <c r="AV917" s="19">
        <v>8.654647510097087</v>
      </c>
      <c r="AW917"/>
      <c r="AX917"/>
      <c r="AY917"/>
      <c r="AZ917"/>
      <c r="BA917"/>
      <c r="BB917"/>
      <c r="BC917"/>
      <c r="BD917"/>
      <c r="BE917"/>
      <c r="BF917"/>
      <c r="BG917"/>
      <c r="BH917"/>
      <c r="BI917"/>
      <c r="BJ917"/>
      <c r="BK917"/>
      <c r="BL917"/>
      <c r="BM917"/>
      <c r="BN917"/>
      <c r="BO917"/>
      <c r="BP917"/>
      <c r="BQ917"/>
      <c r="BR917"/>
      <c r="BS917"/>
      <c r="BT917"/>
      <c r="BU917"/>
      <c r="BV917"/>
    </row>
    <row r="918" spans="2:74" ht="14.25" x14ac:dyDescent="0.2">
      <c r="B918" s="9" t="s">
        <v>3452</v>
      </c>
      <c r="C918" s="19"/>
      <c r="D918" s="19">
        <v>12.821700014958649</v>
      </c>
      <c r="E918" s="19"/>
      <c r="F918" s="19"/>
      <c r="G918" s="19"/>
      <c r="H918" s="19"/>
      <c r="P918" s="9" t="s">
        <v>2905</v>
      </c>
      <c r="Q918" s="19"/>
      <c r="R918" s="19">
        <v>102.45158768437348</v>
      </c>
      <c r="S918" s="19"/>
      <c r="T918" s="19"/>
      <c r="U918" s="19"/>
      <c r="V918" s="19"/>
      <c r="W918" s="19"/>
      <c r="X918" s="19"/>
      <c r="Y918" s="19"/>
      <c r="Z918"/>
      <c r="AA918"/>
      <c r="AB918"/>
      <c r="AC918"/>
      <c r="AD918"/>
      <c r="AE918"/>
      <c r="AF918"/>
      <c r="AG918"/>
      <c r="AH918"/>
      <c r="AI918"/>
      <c r="AJ918" s="9" t="s">
        <v>2905</v>
      </c>
      <c r="AK918" s="19"/>
      <c r="AL918" s="19"/>
      <c r="AM918" s="19"/>
      <c r="AN918" s="19">
        <v>102.45158768437348</v>
      </c>
      <c r="AO918" s="19"/>
      <c r="AP918" s="19"/>
      <c r="AQ918" s="19"/>
      <c r="AR918" s="19"/>
      <c r="AS918" s="19"/>
      <c r="AT918" s="19"/>
      <c r="AU918" s="19"/>
      <c r="AV918" s="19"/>
      <c r="AW918"/>
      <c r="AX918"/>
      <c r="AY918"/>
      <c r="AZ918"/>
      <c r="BA918"/>
      <c r="BB918"/>
      <c r="BC918"/>
      <c r="BD918"/>
      <c r="BE918"/>
      <c r="BF918"/>
      <c r="BG918"/>
      <c r="BH918"/>
      <c r="BI918"/>
      <c r="BJ918"/>
      <c r="BK918"/>
      <c r="BL918"/>
      <c r="BM918"/>
      <c r="BN918"/>
      <c r="BO918"/>
      <c r="BP918"/>
      <c r="BQ918"/>
      <c r="BR918"/>
      <c r="BS918"/>
      <c r="BT918"/>
      <c r="BU918"/>
      <c r="BV918"/>
    </row>
    <row r="919" spans="2:74" ht="14.25" x14ac:dyDescent="0.2">
      <c r="B919" s="9" t="s">
        <v>3453</v>
      </c>
      <c r="C919" s="19"/>
      <c r="D919" s="19"/>
      <c r="E919" s="19">
        <v>4</v>
      </c>
      <c r="F919" s="19"/>
      <c r="G919" s="19"/>
      <c r="H919" s="19"/>
      <c r="P919" s="9" t="s">
        <v>2906</v>
      </c>
      <c r="Q919" s="19">
        <v>36.4</v>
      </c>
      <c r="R919" s="19"/>
      <c r="S919" s="19"/>
      <c r="T919" s="19"/>
      <c r="U919" s="19"/>
      <c r="V919" s="19"/>
      <c r="W919" s="19"/>
      <c r="X919" s="19"/>
      <c r="Y919" s="19"/>
      <c r="Z919"/>
      <c r="AA919"/>
      <c r="AB919"/>
      <c r="AC919"/>
      <c r="AD919"/>
      <c r="AE919"/>
      <c r="AF919"/>
      <c r="AG919"/>
      <c r="AH919"/>
      <c r="AI919"/>
      <c r="AJ919" s="9" t="s">
        <v>2906</v>
      </c>
      <c r="AK919" s="19"/>
      <c r="AL919" s="19"/>
      <c r="AM919" s="19"/>
      <c r="AN919" s="19"/>
      <c r="AO919" s="19"/>
      <c r="AP919" s="19"/>
      <c r="AQ919" s="19"/>
      <c r="AR919" s="19">
        <v>36.4</v>
      </c>
      <c r="AS919" s="19"/>
      <c r="AT919" s="19"/>
      <c r="AU919" s="19"/>
      <c r="AV919" s="19"/>
      <c r="AW919"/>
      <c r="AX919"/>
      <c r="AY919"/>
      <c r="AZ919"/>
      <c r="BA919"/>
      <c r="BB919"/>
      <c r="BC919"/>
      <c r="BD919"/>
      <c r="BE919"/>
      <c r="BF919"/>
      <c r="BG919"/>
      <c r="BH919"/>
      <c r="BI919"/>
      <c r="BJ919"/>
      <c r="BK919"/>
      <c r="BL919"/>
      <c r="BM919"/>
      <c r="BN919"/>
      <c r="BO919"/>
      <c r="BP919"/>
      <c r="BQ919"/>
      <c r="BR919"/>
      <c r="BS919"/>
      <c r="BT919"/>
      <c r="BU919"/>
      <c r="BV919"/>
    </row>
    <row r="920" spans="2:74" ht="14.25" x14ac:dyDescent="0.2">
      <c r="B920" s="9" t="s">
        <v>3454</v>
      </c>
      <c r="C920" s="19"/>
      <c r="D920" s="19">
        <v>42</v>
      </c>
      <c r="E920" s="19"/>
      <c r="F920" s="19"/>
      <c r="G920" s="19"/>
      <c r="H920" s="19"/>
      <c r="P920" s="9" t="s">
        <v>2907</v>
      </c>
      <c r="Q920" s="19"/>
      <c r="R920" s="19"/>
      <c r="S920" s="19"/>
      <c r="T920" s="19"/>
      <c r="U920" s="19">
        <v>101.20640684944031</v>
      </c>
      <c r="V920" s="19"/>
      <c r="W920" s="19"/>
      <c r="X920" s="19"/>
      <c r="Y920" s="19"/>
      <c r="Z920"/>
      <c r="AA920"/>
      <c r="AB920"/>
      <c r="AC920"/>
      <c r="AD920"/>
      <c r="AE920"/>
      <c r="AF920"/>
      <c r="AG920"/>
      <c r="AH920"/>
      <c r="AI920"/>
      <c r="AJ920" s="9" t="s">
        <v>2907</v>
      </c>
      <c r="AK920" s="19"/>
      <c r="AL920" s="19"/>
      <c r="AM920" s="19"/>
      <c r="AN920" s="19">
        <v>101.20640684944031</v>
      </c>
      <c r="AO920" s="19"/>
      <c r="AP920" s="19"/>
      <c r="AQ920" s="19"/>
      <c r="AR920" s="19"/>
      <c r="AS920" s="19"/>
      <c r="AT920" s="19"/>
      <c r="AU920" s="19"/>
      <c r="AV920" s="19"/>
      <c r="AW920"/>
      <c r="AX920"/>
      <c r="AY920"/>
      <c r="AZ920"/>
      <c r="BA920"/>
      <c r="BB920"/>
      <c r="BC920"/>
      <c r="BD920"/>
      <c r="BE920"/>
      <c r="BF920"/>
      <c r="BG920"/>
      <c r="BH920"/>
      <c r="BI920"/>
      <c r="BJ920"/>
      <c r="BK920"/>
      <c r="BL920"/>
      <c r="BM920"/>
      <c r="BN920"/>
      <c r="BO920"/>
      <c r="BP920"/>
      <c r="BQ920"/>
      <c r="BR920"/>
      <c r="BS920"/>
      <c r="BT920"/>
      <c r="BU920"/>
      <c r="BV920"/>
    </row>
    <row r="921" spans="2:74" ht="14.25" x14ac:dyDescent="0.2">
      <c r="B921" s="9" t="s">
        <v>3455</v>
      </c>
      <c r="C921" s="19"/>
      <c r="D921" s="19"/>
      <c r="E921" s="19"/>
      <c r="F921" s="19"/>
      <c r="G921" s="19"/>
      <c r="H921" s="19">
        <v>3.2</v>
      </c>
      <c r="P921" s="9" t="s">
        <v>2908</v>
      </c>
      <c r="Q921" s="19">
        <v>5.3423750062327704</v>
      </c>
      <c r="R921" s="19"/>
      <c r="S921" s="19"/>
      <c r="T921" s="19"/>
      <c r="U921" s="19"/>
      <c r="V921" s="19"/>
      <c r="W921" s="19"/>
      <c r="X921" s="19"/>
      <c r="Y921" s="19"/>
      <c r="Z921"/>
      <c r="AA921"/>
      <c r="AB921"/>
      <c r="AC921"/>
      <c r="AD921"/>
      <c r="AE921"/>
      <c r="AF921"/>
      <c r="AG921"/>
      <c r="AH921"/>
      <c r="AI921"/>
      <c r="AJ921" s="9" t="s">
        <v>2908</v>
      </c>
      <c r="AK921" s="19"/>
      <c r="AL921" s="19"/>
      <c r="AM921" s="19"/>
      <c r="AN921" s="19"/>
      <c r="AO921" s="19"/>
      <c r="AP921" s="19"/>
      <c r="AQ921" s="19"/>
      <c r="AR921" s="19"/>
      <c r="AS921" s="19"/>
      <c r="AT921" s="19"/>
      <c r="AU921" s="19"/>
      <c r="AV921" s="19">
        <v>5.3423750062327704</v>
      </c>
      <c r="AW921"/>
      <c r="AX921"/>
      <c r="AY921"/>
      <c r="AZ921"/>
      <c r="BA921"/>
      <c r="BB921"/>
      <c r="BC921"/>
      <c r="BD921"/>
      <c r="BE921"/>
      <c r="BF921"/>
      <c r="BG921"/>
      <c r="BH921"/>
      <c r="BI921"/>
      <c r="BJ921"/>
      <c r="BK921"/>
      <c r="BL921"/>
      <c r="BM921"/>
      <c r="BN921"/>
      <c r="BO921"/>
      <c r="BP921"/>
      <c r="BQ921"/>
      <c r="BR921"/>
      <c r="BS921"/>
      <c r="BT921"/>
      <c r="BU921"/>
      <c r="BV921"/>
    </row>
    <row r="922" spans="2:74" ht="14.25" x14ac:dyDescent="0.2">
      <c r="B922" s="9" t="s">
        <v>3456</v>
      </c>
      <c r="C922" s="19"/>
      <c r="D922" s="19"/>
      <c r="E922" s="19"/>
      <c r="F922" s="19">
        <v>60</v>
      </c>
      <c r="G922" s="19"/>
      <c r="H922" s="19"/>
      <c r="P922" s="9" t="s">
        <v>2909</v>
      </c>
      <c r="Q922" s="19">
        <v>28.310798119509681</v>
      </c>
      <c r="R922" s="19"/>
      <c r="S922" s="19"/>
      <c r="T922" s="19"/>
      <c r="U922" s="19"/>
      <c r="V922" s="19"/>
      <c r="W922" s="19"/>
      <c r="X922" s="19"/>
      <c r="Y922" s="19"/>
      <c r="Z922"/>
      <c r="AA922"/>
      <c r="AB922"/>
      <c r="AC922"/>
      <c r="AD922"/>
      <c r="AE922"/>
      <c r="AF922"/>
      <c r="AG922"/>
      <c r="AH922"/>
      <c r="AI922"/>
      <c r="AJ922" s="9" t="s">
        <v>2909</v>
      </c>
      <c r="AK922" s="19"/>
      <c r="AL922" s="19"/>
      <c r="AM922" s="19"/>
      <c r="AN922" s="19"/>
      <c r="AO922" s="19"/>
      <c r="AP922" s="19"/>
      <c r="AQ922" s="19"/>
      <c r="AR922" s="19"/>
      <c r="AS922" s="19">
        <v>28.310798119509681</v>
      </c>
      <c r="AT922" s="19"/>
      <c r="AU922" s="19"/>
      <c r="AV922" s="19"/>
      <c r="AW922"/>
      <c r="AX922"/>
      <c r="AY922"/>
      <c r="AZ922"/>
      <c r="BA922"/>
      <c r="BB922"/>
      <c r="BC922"/>
      <c r="BD922"/>
      <c r="BE922"/>
      <c r="BF922"/>
      <c r="BG922"/>
      <c r="BH922"/>
      <c r="BI922"/>
      <c r="BJ922"/>
      <c r="BK922"/>
      <c r="BL922"/>
      <c r="BM922"/>
      <c r="BN922"/>
      <c r="BO922"/>
      <c r="BP922"/>
      <c r="BQ922"/>
      <c r="BR922"/>
      <c r="BS922"/>
      <c r="BT922"/>
      <c r="BU922"/>
      <c r="BV922"/>
    </row>
    <row r="923" spans="2:74" ht="14.25" x14ac:dyDescent="0.2">
      <c r="B923" s="9" t="s">
        <v>3457</v>
      </c>
      <c r="C923" s="19"/>
      <c r="D923" s="19"/>
      <c r="E923" s="19"/>
      <c r="F923" s="19">
        <v>85</v>
      </c>
      <c r="G923" s="19"/>
      <c r="H923" s="19"/>
      <c r="P923" s="9" t="s">
        <v>2910</v>
      </c>
      <c r="Q923" s="19"/>
      <c r="R923" s="19">
        <v>26.043188499327961</v>
      </c>
      <c r="S923" s="19"/>
      <c r="T923" s="19"/>
      <c r="U923" s="19"/>
      <c r="V923" s="19"/>
      <c r="W923" s="19"/>
      <c r="X923" s="19"/>
      <c r="Y923" s="19"/>
      <c r="Z923"/>
      <c r="AA923"/>
      <c r="AB923"/>
      <c r="AC923"/>
      <c r="AD923"/>
      <c r="AE923"/>
      <c r="AF923"/>
      <c r="AG923"/>
      <c r="AH923"/>
      <c r="AI923"/>
      <c r="AJ923" s="9" t="s">
        <v>2910</v>
      </c>
      <c r="AK923" s="19"/>
      <c r="AL923" s="19"/>
      <c r="AM923" s="19"/>
      <c r="AN923" s="19"/>
      <c r="AO923" s="19">
        <v>26.043188499327961</v>
      </c>
      <c r="AP923" s="19"/>
      <c r="AQ923" s="19"/>
      <c r="AR923" s="19"/>
      <c r="AS923" s="19"/>
      <c r="AT923" s="19"/>
      <c r="AU923" s="19"/>
      <c r="AV923" s="19"/>
      <c r="AW923"/>
      <c r="AX923"/>
      <c r="AY923"/>
      <c r="AZ923"/>
      <c r="BA923"/>
      <c r="BB923"/>
      <c r="BC923"/>
      <c r="BD923"/>
      <c r="BE923"/>
      <c r="BF923"/>
      <c r="BG923"/>
      <c r="BH923"/>
      <c r="BI923"/>
      <c r="BJ923"/>
      <c r="BK923"/>
      <c r="BL923"/>
      <c r="BM923"/>
      <c r="BN923"/>
      <c r="BO923"/>
      <c r="BP923"/>
      <c r="BQ923"/>
      <c r="BR923"/>
      <c r="BS923"/>
      <c r="BT923"/>
      <c r="BU923"/>
      <c r="BV923"/>
    </row>
    <row r="924" spans="2:74" ht="14.25" x14ac:dyDescent="0.2">
      <c r="B924" s="9" t="s">
        <v>3458</v>
      </c>
      <c r="C924" s="19"/>
      <c r="D924" s="19"/>
      <c r="E924" s="19"/>
      <c r="F924" s="19"/>
      <c r="G924" s="19">
        <v>109</v>
      </c>
      <c r="H924" s="19"/>
      <c r="P924" s="9" t="s">
        <v>2911</v>
      </c>
      <c r="Q924" s="19">
        <v>96.891417358250408</v>
      </c>
      <c r="R924" s="19"/>
      <c r="S924" s="19"/>
      <c r="T924" s="19"/>
      <c r="U924" s="19"/>
      <c r="V924" s="19"/>
      <c r="W924" s="19"/>
      <c r="X924" s="19"/>
      <c r="Y924" s="19"/>
      <c r="Z924"/>
      <c r="AA924"/>
      <c r="AB924"/>
      <c r="AC924"/>
      <c r="AD924"/>
      <c r="AE924"/>
      <c r="AF924"/>
      <c r="AG924"/>
      <c r="AH924"/>
      <c r="AI924"/>
      <c r="AJ924" s="9" t="s">
        <v>2911</v>
      </c>
      <c r="AK924" s="19">
        <v>96.891417358250408</v>
      </c>
      <c r="AL924" s="19"/>
      <c r="AM924" s="19"/>
      <c r="AN924" s="19"/>
      <c r="AO924" s="19"/>
      <c r="AP924" s="19"/>
      <c r="AQ924" s="19"/>
      <c r="AR924" s="19"/>
      <c r="AS924" s="19"/>
      <c r="AT924" s="19"/>
      <c r="AU924" s="19"/>
      <c r="AV924" s="19"/>
      <c r="AW924"/>
      <c r="AX924"/>
      <c r="AY924"/>
      <c r="AZ924"/>
      <c r="BA924"/>
      <c r="BB924"/>
      <c r="BC924"/>
      <c r="BD924"/>
      <c r="BE924"/>
      <c r="BF924"/>
      <c r="BG924"/>
      <c r="BH924"/>
      <c r="BI924"/>
      <c r="BJ924"/>
      <c r="BK924"/>
      <c r="BL924"/>
      <c r="BM924"/>
      <c r="BN924"/>
      <c r="BO924"/>
      <c r="BP924"/>
      <c r="BQ924"/>
      <c r="BR924"/>
      <c r="BS924"/>
      <c r="BT924"/>
      <c r="BU924"/>
      <c r="BV924"/>
    </row>
    <row r="925" spans="2:74" ht="14.25" x14ac:dyDescent="0.2">
      <c r="B925" s="9" t="s">
        <v>3459</v>
      </c>
      <c r="C925" s="19"/>
      <c r="D925" s="19"/>
      <c r="E925" s="19"/>
      <c r="F925" s="19"/>
      <c r="G925" s="19">
        <v>76.223966339496471</v>
      </c>
      <c r="H925" s="19"/>
      <c r="P925" s="9" t="s">
        <v>2912</v>
      </c>
      <c r="Q925" s="19"/>
      <c r="R925" s="19"/>
      <c r="S925" s="19"/>
      <c r="T925" s="19"/>
      <c r="U925" s="19"/>
      <c r="V925" s="19">
        <v>2.5643400029917296</v>
      </c>
      <c r="W925" s="19"/>
      <c r="X925" s="19"/>
      <c r="Y925" s="19"/>
      <c r="Z925"/>
      <c r="AA925"/>
      <c r="AB925"/>
      <c r="AC925"/>
      <c r="AD925"/>
      <c r="AE925"/>
      <c r="AF925"/>
      <c r="AG925"/>
      <c r="AH925"/>
      <c r="AI925"/>
      <c r="AJ925" s="9" t="s">
        <v>2912</v>
      </c>
      <c r="AK925" s="19"/>
      <c r="AL925" s="19"/>
      <c r="AM925" s="19"/>
      <c r="AN925" s="19"/>
      <c r="AO925" s="19"/>
      <c r="AP925" s="19"/>
      <c r="AQ925" s="19"/>
      <c r="AR925" s="19"/>
      <c r="AS925" s="19"/>
      <c r="AT925" s="19"/>
      <c r="AU925" s="19"/>
      <c r="AV925" s="19">
        <v>2.5643400029917296</v>
      </c>
      <c r="AW925"/>
      <c r="AX925"/>
      <c r="AY925"/>
      <c r="AZ925"/>
      <c r="BA925"/>
      <c r="BB925"/>
      <c r="BC925"/>
      <c r="BD925"/>
      <c r="BE925"/>
      <c r="BF925"/>
      <c r="BG925"/>
      <c r="BH925"/>
      <c r="BI925"/>
      <c r="BJ925"/>
      <c r="BK925"/>
      <c r="BL925"/>
      <c r="BM925"/>
      <c r="BN925"/>
      <c r="BO925"/>
      <c r="BP925"/>
      <c r="BQ925"/>
      <c r="BR925"/>
      <c r="BS925"/>
      <c r="BT925"/>
      <c r="BU925"/>
      <c r="BV925"/>
    </row>
    <row r="926" spans="2:74" ht="14.25" x14ac:dyDescent="0.2">
      <c r="B926" s="9" t="s">
        <v>3460</v>
      </c>
      <c r="C926" s="19"/>
      <c r="D926" s="19"/>
      <c r="E926" s="19"/>
      <c r="F926" s="19"/>
      <c r="G926" s="19">
        <v>77</v>
      </c>
      <c r="H926" s="19"/>
      <c r="P926" s="9" t="s">
        <v>2913</v>
      </c>
      <c r="Q926" s="19"/>
      <c r="R926" s="19"/>
      <c r="S926" s="19"/>
      <c r="T926" s="19"/>
      <c r="U926" s="19"/>
      <c r="V926" s="19"/>
      <c r="W926" s="19"/>
      <c r="X926" s="19"/>
      <c r="Y926" s="19">
        <v>3.2054250037396623</v>
      </c>
      <c r="Z926"/>
      <c r="AA926"/>
      <c r="AB926"/>
      <c r="AC926"/>
      <c r="AD926"/>
      <c r="AE926"/>
      <c r="AF926"/>
      <c r="AG926"/>
      <c r="AH926"/>
      <c r="AI926"/>
      <c r="AJ926" s="9" t="s">
        <v>2913</v>
      </c>
      <c r="AK926" s="19"/>
      <c r="AL926" s="19"/>
      <c r="AM926" s="19"/>
      <c r="AN926" s="19"/>
      <c r="AO926" s="19"/>
      <c r="AP926" s="19"/>
      <c r="AQ926" s="19"/>
      <c r="AR926" s="19"/>
      <c r="AS926" s="19"/>
      <c r="AT926" s="19"/>
      <c r="AU926" s="19"/>
      <c r="AV926" s="19">
        <v>3.2054250037396623</v>
      </c>
      <c r="AW926"/>
      <c r="AX926"/>
      <c r="AY926"/>
      <c r="AZ926"/>
      <c r="BA926"/>
      <c r="BB926"/>
      <c r="BC926"/>
      <c r="BD926"/>
      <c r="BE926"/>
      <c r="BF926"/>
      <c r="BG926"/>
      <c r="BH926"/>
      <c r="BI926"/>
      <c r="BJ926"/>
      <c r="BK926"/>
      <c r="BL926"/>
      <c r="BM926"/>
      <c r="BN926"/>
      <c r="BO926"/>
      <c r="BP926"/>
      <c r="BQ926"/>
      <c r="BR926"/>
      <c r="BS926"/>
      <c r="BT926"/>
      <c r="BU926"/>
      <c r="BV926"/>
    </row>
    <row r="927" spans="2:74" ht="14.25" x14ac:dyDescent="0.2">
      <c r="B927" s="9" t="s">
        <v>3461</v>
      </c>
      <c r="C927" s="19"/>
      <c r="D927" s="19"/>
      <c r="E927" s="19">
        <v>25</v>
      </c>
      <c r="F927" s="19"/>
      <c r="G927" s="19"/>
      <c r="H927" s="19"/>
      <c r="P927" s="9" t="s">
        <v>2914</v>
      </c>
      <c r="Q927" s="19">
        <v>10.684750012465541</v>
      </c>
      <c r="R927" s="19"/>
      <c r="S927" s="19"/>
      <c r="T927" s="19"/>
      <c r="U927" s="19"/>
      <c r="V927" s="19"/>
      <c r="W927" s="19"/>
      <c r="X927" s="19"/>
      <c r="Y927" s="19"/>
      <c r="Z927"/>
      <c r="AA927"/>
      <c r="AB927"/>
      <c r="AC927"/>
      <c r="AD927"/>
      <c r="AE927"/>
      <c r="AF927"/>
      <c r="AG927"/>
      <c r="AH927"/>
      <c r="AI927"/>
      <c r="AJ927" s="9" t="s">
        <v>2914</v>
      </c>
      <c r="AK927" s="19"/>
      <c r="AL927" s="19"/>
      <c r="AM927" s="19"/>
      <c r="AN927" s="19"/>
      <c r="AO927" s="19"/>
      <c r="AP927" s="19"/>
      <c r="AQ927" s="19"/>
      <c r="AR927" s="19"/>
      <c r="AS927" s="19"/>
      <c r="AT927" s="19"/>
      <c r="AU927" s="19"/>
      <c r="AV927" s="19">
        <v>10.684750012465541</v>
      </c>
      <c r="AW927"/>
      <c r="AX927"/>
      <c r="AY927"/>
      <c r="AZ927"/>
      <c r="BA927"/>
      <c r="BB927"/>
      <c r="BC927"/>
      <c r="BD927"/>
      <c r="BE927"/>
      <c r="BF927"/>
      <c r="BG927"/>
      <c r="BH927"/>
      <c r="BI927"/>
      <c r="BJ927"/>
      <c r="BK927"/>
      <c r="BL927"/>
      <c r="BM927"/>
      <c r="BN927"/>
      <c r="BO927"/>
      <c r="BP927"/>
      <c r="BQ927"/>
      <c r="BR927"/>
      <c r="BS927"/>
      <c r="BT927"/>
      <c r="BU927"/>
      <c r="BV927"/>
    </row>
    <row r="928" spans="2:74" ht="14.25" x14ac:dyDescent="0.2">
      <c r="B928" s="9" t="s">
        <v>3462</v>
      </c>
      <c r="C928" s="19"/>
      <c r="D928" s="19"/>
      <c r="E928" s="19"/>
      <c r="F928" s="19"/>
      <c r="G928" s="19">
        <v>64</v>
      </c>
      <c r="H928" s="19"/>
      <c r="P928" s="9" t="s">
        <v>2915</v>
      </c>
      <c r="Q928" s="19"/>
      <c r="R928" s="19"/>
      <c r="S928" s="19"/>
      <c r="T928" s="19"/>
      <c r="U928" s="19"/>
      <c r="V928" s="19">
        <v>150</v>
      </c>
      <c r="W928" s="19"/>
      <c r="X928" s="19"/>
      <c r="Y928" s="19"/>
      <c r="Z928"/>
      <c r="AA928"/>
      <c r="AB928"/>
      <c r="AC928"/>
      <c r="AD928"/>
      <c r="AE928"/>
      <c r="AF928"/>
      <c r="AG928"/>
      <c r="AH928"/>
      <c r="AI928"/>
      <c r="AJ928" s="9" t="s">
        <v>2915</v>
      </c>
      <c r="AK928" s="19"/>
      <c r="AL928" s="19">
        <v>150</v>
      </c>
      <c r="AM928" s="19"/>
      <c r="AN928" s="19"/>
      <c r="AO928" s="19"/>
      <c r="AP928" s="19"/>
      <c r="AQ928" s="19"/>
      <c r="AR928" s="19"/>
      <c r="AS928" s="19"/>
      <c r="AT928" s="19"/>
      <c r="AU928" s="19"/>
      <c r="AV928" s="19"/>
      <c r="AW928"/>
      <c r="AX928"/>
      <c r="AY928"/>
      <c r="AZ928"/>
      <c r="BA928"/>
      <c r="BB928"/>
      <c r="BC928"/>
      <c r="BD928"/>
      <c r="BE928"/>
      <c r="BF928"/>
      <c r="BG928"/>
      <c r="BH928"/>
      <c r="BI928"/>
      <c r="BJ928"/>
      <c r="BK928"/>
      <c r="BL928"/>
      <c r="BM928"/>
      <c r="BN928"/>
      <c r="BO928"/>
      <c r="BP928"/>
      <c r="BQ928"/>
      <c r="BR928"/>
      <c r="BS928"/>
      <c r="BT928"/>
      <c r="BU928"/>
      <c r="BV928"/>
    </row>
    <row r="929" spans="2:74" ht="14.25" x14ac:dyDescent="0.2">
      <c r="B929" s="9" t="s">
        <v>3463</v>
      </c>
      <c r="C929" s="19"/>
      <c r="D929" s="19"/>
      <c r="E929" s="19"/>
      <c r="F929" s="19">
        <v>231.11974856804207</v>
      </c>
      <c r="G929" s="19"/>
      <c r="H929" s="19"/>
      <c r="P929" s="9" t="s">
        <v>2916</v>
      </c>
      <c r="Q929" s="19"/>
      <c r="R929" s="19">
        <v>12.465541681209798</v>
      </c>
      <c r="S929" s="19"/>
      <c r="T929" s="19"/>
      <c r="U929" s="19"/>
      <c r="V929" s="19"/>
      <c r="W929" s="19"/>
      <c r="X929" s="19"/>
      <c r="Y929" s="19"/>
      <c r="Z929"/>
      <c r="AA929"/>
      <c r="AB929"/>
      <c r="AC929"/>
      <c r="AD929"/>
      <c r="AE929"/>
      <c r="AF929"/>
      <c r="AG929"/>
      <c r="AH929"/>
      <c r="AI929"/>
      <c r="AJ929" s="9" t="s">
        <v>2916</v>
      </c>
      <c r="AK929" s="19"/>
      <c r="AL929" s="19"/>
      <c r="AM929" s="19"/>
      <c r="AN929" s="19"/>
      <c r="AO929" s="19"/>
      <c r="AP929" s="19"/>
      <c r="AQ929" s="19"/>
      <c r="AR929" s="19"/>
      <c r="AS929" s="19"/>
      <c r="AT929" s="19"/>
      <c r="AU929" s="19"/>
      <c r="AV929" s="19">
        <v>12.465541681209798</v>
      </c>
      <c r="AW929"/>
      <c r="AX929"/>
      <c r="AY929"/>
      <c r="AZ929"/>
      <c r="BA929"/>
      <c r="BB929"/>
      <c r="BC929"/>
      <c r="BD929"/>
      <c r="BE929"/>
      <c r="BF929"/>
      <c r="BG929"/>
      <c r="BH929"/>
      <c r="BI929"/>
      <c r="BJ929"/>
      <c r="BK929"/>
      <c r="BL929"/>
      <c r="BM929"/>
      <c r="BN929"/>
      <c r="BO929"/>
      <c r="BP929"/>
      <c r="BQ929"/>
      <c r="BR929"/>
      <c r="BS929"/>
      <c r="BT929"/>
      <c r="BU929"/>
      <c r="BV929"/>
    </row>
    <row r="930" spans="2:74" ht="14.25" x14ac:dyDescent="0.2">
      <c r="B930" s="9" t="s">
        <v>3464</v>
      </c>
      <c r="C930" s="19"/>
      <c r="D930" s="19"/>
      <c r="E930" s="19"/>
      <c r="F930" s="19">
        <v>76</v>
      </c>
      <c r="G930" s="19"/>
      <c r="H930" s="19"/>
      <c r="P930" s="9" t="s">
        <v>2917</v>
      </c>
      <c r="Q930" s="19">
        <v>19.055991584874118</v>
      </c>
      <c r="R930" s="19"/>
      <c r="S930" s="19"/>
      <c r="T930" s="19"/>
      <c r="U930" s="19"/>
      <c r="V930" s="19"/>
      <c r="W930" s="19"/>
      <c r="X930" s="19"/>
      <c r="Y930" s="19"/>
      <c r="Z930"/>
      <c r="AA930"/>
      <c r="AB930"/>
      <c r="AC930"/>
      <c r="AD930"/>
      <c r="AE930"/>
      <c r="AF930"/>
      <c r="AG930"/>
      <c r="AH930"/>
      <c r="AI930"/>
      <c r="AJ930" s="9" t="s">
        <v>2917</v>
      </c>
      <c r="AK930" s="19"/>
      <c r="AL930" s="19"/>
      <c r="AM930" s="19"/>
      <c r="AN930" s="19"/>
      <c r="AO930" s="19"/>
      <c r="AP930" s="19">
        <v>19.055991584874118</v>
      </c>
      <c r="AQ930" s="19"/>
      <c r="AR930" s="19"/>
      <c r="AS930" s="19"/>
      <c r="AT930" s="19"/>
      <c r="AU930" s="19"/>
      <c r="AV930" s="19"/>
      <c r="AW930"/>
      <c r="AX930"/>
      <c r="AY930"/>
      <c r="AZ930"/>
      <c r="BA930"/>
      <c r="BB930"/>
      <c r="BC930"/>
      <c r="BD930"/>
      <c r="BE930"/>
      <c r="BF930"/>
      <c r="BG930"/>
      <c r="BH930"/>
      <c r="BI930"/>
      <c r="BJ930"/>
      <c r="BK930"/>
      <c r="BL930"/>
      <c r="BM930"/>
      <c r="BN930"/>
      <c r="BO930"/>
      <c r="BP930"/>
      <c r="BQ930"/>
      <c r="BR930"/>
      <c r="BS930"/>
      <c r="BT930"/>
      <c r="BU930"/>
      <c r="BV930"/>
    </row>
    <row r="931" spans="2:74" ht="14.25" x14ac:dyDescent="0.2">
      <c r="B931" s="9" t="s">
        <v>3465</v>
      </c>
      <c r="C931" s="19"/>
      <c r="D931" s="19"/>
      <c r="E931" s="19"/>
      <c r="F931" s="19">
        <v>15.761782720672842</v>
      </c>
      <c r="G931" s="19"/>
      <c r="H931" s="19"/>
      <c r="P931" s="9" t="s">
        <v>2918</v>
      </c>
      <c r="Q931" s="19">
        <v>105</v>
      </c>
      <c r="R931" s="19"/>
      <c r="S931" s="19"/>
      <c r="T931" s="19"/>
      <c r="U931" s="19"/>
      <c r="V931" s="19"/>
      <c r="W931" s="19"/>
      <c r="X931" s="19"/>
      <c r="Y931" s="19"/>
      <c r="Z931"/>
      <c r="AA931"/>
      <c r="AB931"/>
      <c r="AC931"/>
      <c r="AD931"/>
      <c r="AE931"/>
      <c r="AF931"/>
      <c r="AG931"/>
      <c r="AH931"/>
      <c r="AI931"/>
      <c r="AJ931" s="9" t="s">
        <v>2918</v>
      </c>
      <c r="AK931" s="19"/>
      <c r="AL931" s="19">
        <v>105</v>
      </c>
      <c r="AM931" s="19"/>
      <c r="AN931" s="19"/>
      <c r="AO931" s="19"/>
      <c r="AP931" s="19"/>
      <c r="AQ931" s="19"/>
      <c r="AR931" s="19"/>
      <c r="AS931" s="19"/>
      <c r="AT931" s="19"/>
      <c r="AU931" s="19"/>
      <c r="AV931" s="19"/>
      <c r="AW931"/>
      <c r="AX931"/>
      <c r="AY931"/>
      <c r="AZ931"/>
      <c r="BA931"/>
      <c r="BB931"/>
      <c r="BC931"/>
      <c r="BD931"/>
      <c r="BE931"/>
      <c r="BF931"/>
      <c r="BG931"/>
      <c r="BH931"/>
      <c r="BI931"/>
      <c r="BJ931"/>
      <c r="BK931"/>
      <c r="BL931"/>
      <c r="BM931"/>
      <c r="BN931"/>
      <c r="BO931"/>
      <c r="BP931"/>
      <c r="BQ931"/>
      <c r="BR931"/>
      <c r="BS931"/>
      <c r="BT931"/>
      <c r="BU931"/>
      <c r="BV931"/>
    </row>
    <row r="932" spans="2:74" ht="14.25" x14ac:dyDescent="0.2">
      <c r="B932" s="9" t="s">
        <v>3466</v>
      </c>
      <c r="C932" s="19"/>
      <c r="D932" s="19"/>
      <c r="E932" s="19"/>
      <c r="F932" s="19"/>
      <c r="G932" s="19"/>
      <c r="H932" s="19">
        <v>168.2850933064349</v>
      </c>
      <c r="P932" s="9" t="s">
        <v>2919</v>
      </c>
      <c r="Q932" s="19">
        <v>24</v>
      </c>
      <c r="R932" s="19"/>
      <c r="S932" s="19"/>
      <c r="T932" s="19"/>
      <c r="U932" s="19"/>
      <c r="V932" s="19"/>
      <c r="W932" s="19"/>
      <c r="X932" s="19"/>
      <c r="Y932" s="19"/>
      <c r="Z932"/>
      <c r="AA932"/>
      <c r="AB932"/>
      <c r="AC932"/>
      <c r="AD932"/>
      <c r="AE932"/>
      <c r="AF932"/>
      <c r="AG932"/>
      <c r="AH932"/>
      <c r="AI932"/>
      <c r="AJ932" s="9" t="s">
        <v>2919</v>
      </c>
      <c r="AK932" s="19"/>
      <c r="AL932" s="19"/>
      <c r="AM932" s="19"/>
      <c r="AN932" s="19"/>
      <c r="AO932" s="19"/>
      <c r="AP932" s="19"/>
      <c r="AQ932" s="19"/>
      <c r="AR932" s="19"/>
      <c r="AS932" s="19"/>
      <c r="AT932" s="19"/>
      <c r="AU932" s="19"/>
      <c r="AV932" s="19">
        <v>24</v>
      </c>
      <c r="AW932"/>
      <c r="AX932"/>
      <c r="AY932"/>
      <c r="AZ932"/>
      <c r="BA932"/>
      <c r="BB932"/>
      <c r="BC932"/>
      <c r="BD932"/>
      <c r="BE932"/>
      <c r="BF932"/>
      <c r="BG932"/>
      <c r="BH932"/>
      <c r="BI932"/>
      <c r="BJ932"/>
      <c r="BK932"/>
      <c r="BL932"/>
      <c r="BM932"/>
      <c r="BN932"/>
      <c r="BO932"/>
      <c r="BP932"/>
      <c r="BQ932"/>
      <c r="BR932"/>
      <c r="BS932"/>
      <c r="BT932"/>
      <c r="BU932"/>
      <c r="BV932"/>
    </row>
    <row r="933" spans="2:74" ht="14.25" x14ac:dyDescent="0.2">
      <c r="B933" s="9" t="s">
        <v>3467</v>
      </c>
      <c r="C933" s="19"/>
      <c r="D933" s="19"/>
      <c r="E933" s="19"/>
      <c r="F933" s="19"/>
      <c r="G933" s="19">
        <v>50</v>
      </c>
      <c r="H933" s="19"/>
      <c r="P933" s="9" t="s">
        <v>2920</v>
      </c>
      <c r="Q933" s="19">
        <v>78.808913603364203</v>
      </c>
      <c r="R933" s="19"/>
      <c r="S933" s="19"/>
      <c r="T933" s="19"/>
      <c r="U933" s="19"/>
      <c r="V933" s="19"/>
      <c r="W933" s="19"/>
      <c r="X933" s="19"/>
      <c r="Y933" s="19"/>
      <c r="Z933"/>
      <c r="AA933"/>
      <c r="AB933"/>
      <c r="AC933"/>
      <c r="AD933"/>
      <c r="AE933"/>
      <c r="AF933"/>
      <c r="AG933"/>
      <c r="AH933"/>
      <c r="AI933"/>
      <c r="AJ933" s="9" t="s">
        <v>2920</v>
      </c>
      <c r="AK933" s="19"/>
      <c r="AL933" s="19"/>
      <c r="AM933" s="19"/>
      <c r="AN933" s="19">
        <v>78.808913603364203</v>
      </c>
      <c r="AO933" s="19"/>
      <c r="AP933" s="19"/>
      <c r="AQ933" s="19"/>
      <c r="AR933" s="19"/>
      <c r="AS933" s="19"/>
      <c r="AT933" s="19"/>
      <c r="AU933" s="19"/>
      <c r="AV933" s="19"/>
      <c r="AW933"/>
      <c r="AX933"/>
      <c r="AY933"/>
      <c r="AZ933"/>
      <c r="BA933"/>
      <c r="BB933"/>
      <c r="BC933"/>
      <c r="BD933"/>
      <c r="BE933"/>
      <c r="BF933"/>
      <c r="BG933"/>
      <c r="BH933"/>
      <c r="BI933"/>
      <c r="BJ933"/>
      <c r="BK933"/>
      <c r="BL933"/>
      <c r="BM933"/>
      <c r="BN933"/>
      <c r="BO933"/>
      <c r="BP933"/>
      <c r="BQ933"/>
      <c r="BR933"/>
      <c r="BS933"/>
      <c r="BT933"/>
      <c r="BU933"/>
      <c r="BV933"/>
    </row>
    <row r="934" spans="2:74" ht="14.25" x14ac:dyDescent="0.2">
      <c r="B934" s="9" t="s">
        <v>3468</v>
      </c>
      <c r="C934" s="19"/>
      <c r="D934" s="19"/>
      <c r="E934" s="19"/>
      <c r="F934" s="19">
        <v>7.2</v>
      </c>
      <c r="G934" s="19"/>
      <c r="H934" s="19"/>
      <c r="P934" s="9" t="s">
        <v>2921</v>
      </c>
      <c r="Q934" s="19"/>
      <c r="R934" s="19"/>
      <c r="S934" s="19"/>
      <c r="T934" s="19"/>
      <c r="U934" s="19"/>
      <c r="V934" s="19">
        <v>42</v>
      </c>
      <c r="W934" s="19"/>
      <c r="X934" s="19"/>
      <c r="Y934" s="19"/>
      <c r="Z934"/>
      <c r="AA934"/>
      <c r="AB934"/>
      <c r="AC934"/>
      <c r="AD934"/>
      <c r="AE934"/>
      <c r="AF934"/>
      <c r="AG934"/>
      <c r="AH934"/>
      <c r="AI934"/>
      <c r="AJ934" s="9" t="s">
        <v>2921</v>
      </c>
      <c r="AK934" s="19"/>
      <c r="AL934" s="19"/>
      <c r="AM934" s="19"/>
      <c r="AN934" s="19"/>
      <c r="AO934" s="19"/>
      <c r="AP934" s="19"/>
      <c r="AQ934" s="19"/>
      <c r="AR934" s="19"/>
      <c r="AS934" s="19">
        <v>42</v>
      </c>
      <c r="AT934" s="19"/>
      <c r="AU934" s="19"/>
      <c r="AV934" s="19"/>
      <c r="AW934"/>
      <c r="AX934"/>
      <c r="AY934"/>
      <c r="AZ934"/>
      <c r="BA934"/>
      <c r="BB934"/>
      <c r="BC934"/>
      <c r="BD934"/>
      <c r="BE934"/>
      <c r="BF934"/>
      <c r="BG934"/>
      <c r="BH934"/>
      <c r="BI934"/>
      <c r="BJ934"/>
      <c r="BK934"/>
      <c r="BL934"/>
      <c r="BM934"/>
      <c r="BN934"/>
      <c r="BO934"/>
      <c r="BP934"/>
      <c r="BQ934"/>
      <c r="BR934"/>
      <c r="BS934"/>
      <c r="BT934"/>
      <c r="BU934"/>
      <c r="BV934"/>
    </row>
    <row r="935" spans="2:74" ht="14.25" x14ac:dyDescent="0.2">
      <c r="B935" s="9" t="s">
        <v>3469</v>
      </c>
      <c r="C935" s="19"/>
      <c r="D935" s="19"/>
      <c r="E935" s="19"/>
      <c r="F935" s="19">
        <v>53.356776437647525</v>
      </c>
      <c r="G935" s="19"/>
      <c r="H935" s="19"/>
      <c r="P935" s="9" t="s">
        <v>2922</v>
      </c>
      <c r="Q935" s="19">
        <v>9.4901984044603918</v>
      </c>
      <c r="R935" s="19"/>
      <c r="S935" s="19"/>
      <c r="T935" s="19"/>
      <c r="U935" s="19"/>
      <c r="V935" s="19"/>
      <c r="W935" s="19"/>
      <c r="X935" s="19"/>
      <c r="Y935" s="19"/>
      <c r="Z935"/>
      <c r="AA935"/>
      <c r="AB935"/>
      <c r="AC935"/>
      <c r="AD935"/>
      <c r="AE935"/>
      <c r="AF935"/>
      <c r="AG935"/>
      <c r="AH935"/>
      <c r="AI935"/>
      <c r="AJ935" s="9" t="s">
        <v>2922</v>
      </c>
      <c r="AK935" s="19"/>
      <c r="AL935" s="19"/>
      <c r="AM935" s="19"/>
      <c r="AN935" s="19"/>
      <c r="AO935" s="19"/>
      <c r="AP935" s="19"/>
      <c r="AQ935" s="19"/>
      <c r="AR935" s="19"/>
      <c r="AS935" s="19"/>
      <c r="AT935" s="19">
        <v>9.4901984044603918</v>
      </c>
      <c r="AU935" s="19"/>
      <c r="AV935" s="19"/>
      <c r="AW935"/>
      <c r="AX935"/>
      <c r="AY935"/>
      <c r="AZ935"/>
      <c r="BA935"/>
      <c r="BB935"/>
      <c r="BC935"/>
      <c r="BD935"/>
      <c r="BE935"/>
      <c r="BF935"/>
      <c r="BG935"/>
      <c r="BH935"/>
      <c r="BI935"/>
      <c r="BJ935"/>
      <c r="BK935"/>
      <c r="BL935"/>
      <c r="BM935"/>
      <c r="BN935"/>
      <c r="BO935"/>
      <c r="BP935"/>
      <c r="BQ935"/>
      <c r="BR935"/>
      <c r="BS935"/>
      <c r="BT935"/>
      <c r="BU935"/>
      <c r="BV935"/>
    </row>
    <row r="936" spans="2:74" ht="14.25" x14ac:dyDescent="0.2">
      <c r="B936" s="9" t="s">
        <v>3470</v>
      </c>
      <c r="C936" s="19"/>
      <c r="D936" s="19"/>
      <c r="E936" s="19"/>
      <c r="F936" s="19">
        <v>45</v>
      </c>
      <c r="G936" s="19"/>
      <c r="H936" s="19"/>
      <c r="P936" s="9" t="s">
        <v>2923</v>
      </c>
      <c r="Q936" s="19"/>
      <c r="R936" s="19"/>
      <c r="S936" s="19"/>
      <c r="T936" s="19"/>
      <c r="U936" s="19">
        <v>60</v>
      </c>
      <c r="V936" s="19"/>
      <c r="W936" s="19"/>
      <c r="X936" s="19"/>
      <c r="Y936" s="19"/>
      <c r="Z936"/>
      <c r="AA936"/>
      <c r="AB936"/>
      <c r="AC936"/>
      <c r="AD936"/>
      <c r="AE936"/>
      <c r="AF936"/>
      <c r="AG936"/>
      <c r="AH936"/>
      <c r="AI936"/>
      <c r="AJ936" s="9" t="s">
        <v>2923</v>
      </c>
      <c r="AK936" s="19"/>
      <c r="AL936" s="19"/>
      <c r="AM936" s="19"/>
      <c r="AN936" s="19"/>
      <c r="AO936" s="19"/>
      <c r="AP936" s="19"/>
      <c r="AQ936" s="19"/>
      <c r="AR936" s="19"/>
      <c r="AS936" s="19"/>
      <c r="AT936" s="19"/>
      <c r="AU936" s="19">
        <v>60</v>
      </c>
      <c r="AV936" s="19"/>
      <c r="AW936"/>
      <c r="AX936"/>
      <c r="AY936"/>
      <c r="AZ936"/>
      <c r="BA936"/>
      <c r="BB936"/>
      <c r="BC936"/>
      <c r="BD936"/>
      <c r="BE936"/>
      <c r="BF936"/>
      <c r="BG936"/>
      <c r="BH936"/>
      <c r="BI936"/>
      <c r="BJ936"/>
      <c r="BK936"/>
      <c r="BL936"/>
      <c r="BM936"/>
      <c r="BN936"/>
      <c r="BO936"/>
      <c r="BP936"/>
      <c r="BQ936"/>
      <c r="BR936"/>
      <c r="BS936"/>
      <c r="BT936"/>
      <c r="BU936"/>
      <c r="BV936"/>
    </row>
    <row r="937" spans="2:74" ht="14.25" x14ac:dyDescent="0.2">
      <c r="B937" s="9" t="s">
        <v>3471</v>
      </c>
      <c r="C937" s="19"/>
      <c r="D937" s="19"/>
      <c r="E937" s="19">
        <v>5</v>
      </c>
      <c r="F937" s="19"/>
      <c r="G937" s="19"/>
      <c r="H937" s="19"/>
      <c r="P937" s="9" t="s">
        <v>2924</v>
      </c>
      <c r="Q937" s="19"/>
      <c r="R937" s="19">
        <v>17.807916687442567</v>
      </c>
      <c r="S937" s="19"/>
      <c r="T937" s="19"/>
      <c r="U937" s="19"/>
      <c r="V937" s="19"/>
      <c r="W937" s="19"/>
      <c r="X937" s="19"/>
      <c r="Y937" s="19"/>
      <c r="Z937"/>
      <c r="AA937"/>
      <c r="AB937"/>
      <c r="AC937"/>
      <c r="AD937"/>
      <c r="AE937"/>
      <c r="AF937"/>
      <c r="AG937"/>
      <c r="AH937"/>
      <c r="AI937"/>
      <c r="AJ937" s="9" t="s">
        <v>2924</v>
      </c>
      <c r="AK937" s="19"/>
      <c r="AL937" s="19"/>
      <c r="AM937" s="19"/>
      <c r="AN937" s="19"/>
      <c r="AO937" s="19"/>
      <c r="AP937" s="19"/>
      <c r="AQ937" s="19"/>
      <c r="AR937" s="19"/>
      <c r="AS937" s="19"/>
      <c r="AT937" s="19"/>
      <c r="AU937" s="19"/>
      <c r="AV937" s="19">
        <v>17.807916687442567</v>
      </c>
      <c r="AW937"/>
      <c r="AX937"/>
      <c r="AY937"/>
      <c r="AZ937"/>
      <c r="BA937"/>
      <c r="BB937"/>
      <c r="BC937"/>
      <c r="BD937"/>
      <c r="BE937"/>
      <c r="BF937"/>
      <c r="BG937"/>
      <c r="BH937"/>
      <c r="BI937"/>
      <c r="BJ937"/>
      <c r="BK937"/>
      <c r="BL937"/>
      <c r="BM937"/>
      <c r="BN937"/>
      <c r="BO937"/>
      <c r="BP937"/>
      <c r="BQ937"/>
      <c r="BR937"/>
      <c r="BS937"/>
      <c r="BT937"/>
      <c r="BU937"/>
      <c r="BV937"/>
    </row>
    <row r="938" spans="2:74" ht="14.25" x14ac:dyDescent="0.2">
      <c r="B938" s="9" t="s">
        <v>3472</v>
      </c>
      <c r="C938" s="19"/>
      <c r="D938" s="19"/>
      <c r="E938" s="19"/>
      <c r="F938" s="19"/>
      <c r="G938" s="19"/>
      <c r="H938" s="19">
        <v>75.473314573795037</v>
      </c>
      <c r="P938" s="9" t="s">
        <v>2925</v>
      </c>
      <c r="Q938" s="19">
        <v>12.465541681209798</v>
      </c>
      <c r="R938" s="19"/>
      <c r="S938" s="19"/>
      <c r="T938" s="19"/>
      <c r="U938" s="19"/>
      <c r="V938" s="19"/>
      <c r="W938" s="19"/>
      <c r="X938" s="19"/>
      <c r="Y938" s="19"/>
      <c r="Z938"/>
      <c r="AA938"/>
      <c r="AB938"/>
      <c r="AC938"/>
      <c r="AD938"/>
      <c r="AE938"/>
      <c r="AF938"/>
      <c r="AG938"/>
      <c r="AH938"/>
      <c r="AI938"/>
      <c r="AJ938" s="9" t="s">
        <v>2925</v>
      </c>
      <c r="AK938" s="19"/>
      <c r="AL938" s="19"/>
      <c r="AM938" s="19"/>
      <c r="AN938" s="19"/>
      <c r="AO938" s="19"/>
      <c r="AP938" s="19"/>
      <c r="AQ938" s="19"/>
      <c r="AR938" s="19"/>
      <c r="AS938" s="19"/>
      <c r="AT938" s="19"/>
      <c r="AU938" s="19"/>
      <c r="AV938" s="19">
        <v>12.465541681209798</v>
      </c>
      <c r="AW938"/>
      <c r="AX938"/>
      <c r="AY938"/>
      <c r="AZ938"/>
      <c r="BA938"/>
      <c r="BB938"/>
      <c r="BC938"/>
      <c r="BD938"/>
      <c r="BE938"/>
      <c r="BF938"/>
      <c r="BG938"/>
      <c r="BH938"/>
      <c r="BI938"/>
      <c r="BJ938"/>
      <c r="BK938"/>
      <c r="BL938"/>
      <c r="BM938"/>
      <c r="BN938"/>
      <c r="BO938"/>
      <c r="BP938"/>
      <c r="BQ938"/>
      <c r="BR938"/>
      <c r="BS938"/>
      <c r="BT938"/>
      <c r="BU938"/>
      <c r="BV938"/>
    </row>
    <row r="939" spans="2:74" ht="14.25" x14ac:dyDescent="0.2">
      <c r="B939" s="9" t="s">
        <v>3473</v>
      </c>
      <c r="C939" s="19"/>
      <c r="D939" s="19"/>
      <c r="E939" s="19">
        <v>15</v>
      </c>
      <c r="F939" s="19"/>
      <c r="G939" s="19"/>
      <c r="H939" s="19"/>
      <c r="P939" s="9" t="s">
        <v>2926</v>
      </c>
      <c r="Q939" s="19"/>
      <c r="R939" s="19"/>
      <c r="S939" s="19">
        <v>20.571000000000002</v>
      </c>
      <c r="T939" s="19"/>
      <c r="U939" s="19"/>
      <c r="V939" s="19"/>
      <c r="W939" s="19"/>
      <c r="X939" s="19"/>
      <c r="Y939" s="19"/>
      <c r="Z939"/>
      <c r="AA939"/>
      <c r="AB939"/>
      <c r="AC939"/>
      <c r="AD939"/>
      <c r="AE939"/>
      <c r="AF939"/>
      <c r="AG939"/>
      <c r="AH939"/>
      <c r="AI939"/>
      <c r="AJ939" s="9" t="s">
        <v>2926</v>
      </c>
      <c r="AK939" s="19"/>
      <c r="AL939" s="19"/>
      <c r="AM939" s="19"/>
      <c r="AN939" s="19"/>
      <c r="AO939" s="19"/>
      <c r="AP939" s="19"/>
      <c r="AQ939" s="19">
        <v>20.571000000000002</v>
      </c>
      <c r="AR939" s="19"/>
      <c r="AS939" s="19"/>
      <c r="AT939" s="19"/>
      <c r="AU939" s="19"/>
      <c r="AV939" s="19"/>
      <c r="AW939"/>
      <c r="AX939"/>
      <c r="AY939"/>
      <c r="AZ939"/>
      <c r="BA939"/>
      <c r="BB939"/>
      <c r="BC939"/>
      <c r="BD939"/>
      <c r="BE939"/>
      <c r="BF939"/>
      <c r="BG939"/>
      <c r="BH939"/>
      <c r="BI939"/>
      <c r="BJ939"/>
      <c r="BK939"/>
      <c r="BL939"/>
      <c r="BM939"/>
      <c r="BN939"/>
      <c r="BO939"/>
      <c r="BP939"/>
      <c r="BQ939"/>
      <c r="BR939"/>
      <c r="BS939"/>
      <c r="BT939"/>
      <c r="BU939"/>
      <c r="BV939"/>
    </row>
    <row r="940" spans="2:74" ht="14.25" x14ac:dyDescent="0.2">
      <c r="B940" s="9" t="s">
        <v>3474</v>
      </c>
      <c r="C940" s="19"/>
      <c r="D940" s="19"/>
      <c r="E940" s="19"/>
      <c r="F940" s="19">
        <v>42.558381206218861</v>
      </c>
      <c r="G940" s="19"/>
      <c r="H940" s="19"/>
      <c r="P940" s="9" t="s">
        <v>2927</v>
      </c>
      <c r="Q940" s="19"/>
      <c r="R940" s="19">
        <v>3.48</v>
      </c>
      <c r="S940" s="19"/>
      <c r="T940" s="19"/>
      <c r="U940" s="19"/>
      <c r="V940" s="19"/>
      <c r="W940" s="19"/>
      <c r="X940" s="19"/>
      <c r="Y940" s="19"/>
      <c r="Z940"/>
      <c r="AA940"/>
      <c r="AB940"/>
      <c r="AC940"/>
      <c r="AD940"/>
      <c r="AE940"/>
      <c r="AF940"/>
      <c r="AG940"/>
      <c r="AH940"/>
      <c r="AI940"/>
      <c r="AJ940" s="9" t="s">
        <v>2927</v>
      </c>
      <c r="AK940" s="19"/>
      <c r="AL940" s="19"/>
      <c r="AM940" s="19"/>
      <c r="AN940" s="19"/>
      <c r="AO940" s="19"/>
      <c r="AP940" s="19"/>
      <c r="AQ940" s="19"/>
      <c r="AR940" s="19"/>
      <c r="AS940" s="19"/>
      <c r="AT940" s="19"/>
      <c r="AU940" s="19">
        <v>3.48</v>
      </c>
      <c r="AV940" s="19"/>
      <c r="AW940"/>
      <c r="AX940"/>
      <c r="AY940"/>
      <c r="AZ940"/>
      <c r="BA940"/>
      <c r="BB940"/>
      <c r="BC940"/>
      <c r="BD940"/>
      <c r="BE940"/>
      <c r="BF940"/>
      <c r="BG940"/>
      <c r="BH940"/>
      <c r="BI940"/>
      <c r="BJ940"/>
      <c r="BK940"/>
      <c r="BL940"/>
      <c r="BM940"/>
      <c r="BN940"/>
      <c r="BO940"/>
      <c r="BP940"/>
      <c r="BQ940"/>
      <c r="BR940"/>
      <c r="BS940"/>
      <c r="BT940"/>
      <c r="BU940"/>
      <c r="BV940"/>
    </row>
    <row r="941" spans="2:74" ht="14.25" x14ac:dyDescent="0.2">
      <c r="B941" s="9" t="s">
        <v>3475</v>
      </c>
      <c r="C941" s="19"/>
      <c r="D941" s="19"/>
      <c r="E941" s="19">
        <v>61</v>
      </c>
      <c r="F941" s="19"/>
      <c r="G941" s="19"/>
      <c r="H941" s="19"/>
      <c r="P941" s="9" t="s">
        <v>2928</v>
      </c>
      <c r="Q941" s="19"/>
      <c r="R941" s="19"/>
      <c r="S941" s="19"/>
      <c r="T941" s="19"/>
      <c r="U941" s="19"/>
      <c r="V941" s="19"/>
      <c r="W941" s="19"/>
      <c r="X941" s="19"/>
      <c r="Y941" s="19">
        <v>18.059999999999999</v>
      </c>
      <c r="Z941"/>
      <c r="AA941"/>
      <c r="AB941"/>
      <c r="AC941"/>
      <c r="AD941"/>
      <c r="AE941"/>
      <c r="AF941"/>
      <c r="AG941"/>
      <c r="AH941"/>
      <c r="AI941"/>
      <c r="AJ941" s="9" t="s">
        <v>2928</v>
      </c>
      <c r="AK941" s="19"/>
      <c r="AL941" s="19"/>
      <c r="AM941" s="19"/>
      <c r="AN941" s="19"/>
      <c r="AO941" s="19"/>
      <c r="AP941" s="19"/>
      <c r="AQ941" s="19"/>
      <c r="AR941" s="19"/>
      <c r="AS941" s="19"/>
      <c r="AT941" s="19"/>
      <c r="AU941" s="19">
        <v>18.059999999999999</v>
      </c>
      <c r="AV941" s="19"/>
      <c r="AW941"/>
      <c r="AX941"/>
      <c r="AY941"/>
      <c r="AZ941"/>
      <c r="BA941"/>
      <c r="BB941"/>
      <c r="BC941"/>
      <c r="BD941"/>
      <c r="BE941"/>
      <c r="BF941"/>
      <c r="BG941"/>
      <c r="BH941"/>
      <c r="BI941"/>
      <c r="BJ941"/>
      <c r="BK941"/>
      <c r="BL941"/>
      <c r="BM941"/>
      <c r="BN941"/>
      <c r="BO941"/>
      <c r="BP941"/>
      <c r="BQ941"/>
      <c r="BR941"/>
      <c r="BS941"/>
      <c r="BT941"/>
      <c r="BU941"/>
      <c r="BV941"/>
    </row>
    <row r="942" spans="2:74" ht="14.25" x14ac:dyDescent="0.2">
      <c r="B942" s="9" t="s">
        <v>3476</v>
      </c>
      <c r="C942" s="19"/>
      <c r="D942" s="19">
        <v>66</v>
      </c>
      <c r="E942" s="19"/>
      <c r="F942" s="19"/>
      <c r="G942" s="19"/>
      <c r="H942" s="19"/>
      <c r="P942" s="9" t="s">
        <v>2929</v>
      </c>
      <c r="Q942" s="19"/>
      <c r="R942" s="19"/>
      <c r="S942" s="19"/>
      <c r="T942" s="19">
        <v>30</v>
      </c>
      <c r="U942" s="19"/>
      <c r="V942" s="19"/>
      <c r="W942" s="19"/>
      <c r="X942" s="19"/>
      <c r="Y942" s="19"/>
      <c r="Z942"/>
      <c r="AA942"/>
      <c r="AB942"/>
      <c r="AC942"/>
      <c r="AD942"/>
      <c r="AE942"/>
      <c r="AF942"/>
      <c r="AG942"/>
      <c r="AH942"/>
      <c r="AI942"/>
      <c r="AJ942" s="9" t="s">
        <v>2929</v>
      </c>
      <c r="AK942" s="19"/>
      <c r="AL942" s="19"/>
      <c r="AM942" s="19"/>
      <c r="AN942" s="19"/>
      <c r="AO942" s="19"/>
      <c r="AP942" s="19"/>
      <c r="AQ942" s="19"/>
      <c r="AR942" s="19"/>
      <c r="AS942" s="19">
        <v>30</v>
      </c>
      <c r="AT942" s="19"/>
      <c r="AU942" s="19"/>
      <c r="AV942" s="19"/>
      <c r="AW942"/>
      <c r="AX942"/>
      <c r="AY942"/>
      <c r="AZ942"/>
      <c r="BA942"/>
      <c r="BB942"/>
      <c r="BC942"/>
      <c r="BD942"/>
      <c r="BE942"/>
      <c r="BF942"/>
      <c r="BG942"/>
      <c r="BH942"/>
      <c r="BI942"/>
      <c r="BJ942"/>
      <c r="BK942"/>
      <c r="BL942"/>
      <c r="BM942"/>
      <c r="BN942"/>
      <c r="BO942"/>
      <c r="BP942"/>
      <c r="BQ942"/>
      <c r="BR942"/>
      <c r="BS942"/>
      <c r="BT942"/>
      <c r="BU942"/>
      <c r="BV942"/>
    </row>
    <row r="943" spans="2:74" ht="14.25" x14ac:dyDescent="0.2">
      <c r="B943" s="9" t="s">
        <v>3477</v>
      </c>
      <c r="C943" s="19"/>
      <c r="D943" s="19"/>
      <c r="E943" s="19"/>
      <c r="F943" s="19">
        <v>4.9506008391090335</v>
      </c>
      <c r="G943" s="19"/>
      <c r="H943" s="19"/>
      <c r="P943" s="9" t="s">
        <v>2930</v>
      </c>
      <c r="Q943" s="19"/>
      <c r="R943" s="19">
        <v>24</v>
      </c>
      <c r="S943" s="19"/>
      <c r="T943" s="19"/>
      <c r="U943" s="19"/>
      <c r="V943" s="19"/>
      <c r="W943" s="19"/>
      <c r="X943" s="19"/>
      <c r="Y943" s="19"/>
      <c r="Z943"/>
      <c r="AA943"/>
      <c r="AB943"/>
      <c r="AC943"/>
      <c r="AD943"/>
      <c r="AE943"/>
      <c r="AF943"/>
      <c r="AG943"/>
      <c r="AH943"/>
      <c r="AI943"/>
      <c r="AJ943" s="9" t="s">
        <v>2930</v>
      </c>
      <c r="AK943" s="19"/>
      <c r="AL943" s="19"/>
      <c r="AM943" s="19"/>
      <c r="AN943" s="19"/>
      <c r="AO943" s="19"/>
      <c r="AP943" s="19"/>
      <c r="AQ943" s="19"/>
      <c r="AR943" s="19"/>
      <c r="AS943" s="19"/>
      <c r="AT943" s="19"/>
      <c r="AU943" s="19"/>
      <c r="AV943" s="19">
        <v>24</v>
      </c>
      <c r="AW943"/>
      <c r="AX943"/>
      <c r="AY943"/>
      <c r="AZ943"/>
      <c r="BA943"/>
      <c r="BB943"/>
      <c r="BC943"/>
      <c r="BD943"/>
      <c r="BE943"/>
      <c r="BF943"/>
      <c r="BG943"/>
      <c r="BH943"/>
      <c r="BI943"/>
      <c r="BJ943"/>
      <c r="BK943"/>
      <c r="BL943"/>
      <c r="BM943"/>
      <c r="BN943"/>
      <c r="BO943"/>
      <c r="BP943"/>
      <c r="BQ943"/>
      <c r="BR943"/>
      <c r="BS943"/>
      <c r="BT943"/>
      <c r="BU943"/>
      <c r="BV943"/>
    </row>
    <row r="944" spans="2:74" ht="14.25" x14ac:dyDescent="0.2">
      <c r="B944" s="9" t="s">
        <v>3478</v>
      </c>
      <c r="C944" s="19"/>
      <c r="D944" s="19"/>
      <c r="E944" s="19"/>
      <c r="F944" s="19"/>
      <c r="G944" s="19">
        <v>55</v>
      </c>
      <c r="H944" s="19"/>
      <c r="P944" s="9" t="s">
        <v>2931</v>
      </c>
      <c r="Q944" s="19"/>
      <c r="R944" s="19"/>
      <c r="S944" s="19"/>
      <c r="T944" s="19"/>
      <c r="U944" s="19">
        <v>80.289244544269621</v>
      </c>
      <c r="V944" s="19"/>
      <c r="W944" s="19"/>
      <c r="X944" s="19"/>
      <c r="Y944" s="19"/>
      <c r="Z944"/>
      <c r="AA944"/>
      <c r="AB944"/>
      <c r="AC944"/>
      <c r="AD944"/>
      <c r="AE944"/>
      <c r="AF944"/>
      <c r="AG944"/>
      <c r="AH944"/>
      <c r="AI944"/>
      <c r="AJ944" s="9" t="s">
        <v>2931</v>
      </c>
      <c r="AK944" s="19"/>
      <c r="AL944" s="19"/>
      <c r="AM944" s="19"/>
      <c r="AN944" s="19"/>
      <c r="AO944" s="19"/>
      <c r="AP944" s="19">
        <v>80.289244544269621</v>
      </c>
      <c r="AQ944" s="19"/>
      <c r="AR944" s="19"/>
      <c r="AS944" s="19"/>
      <c r="AT944" s="19"/>
      <c r="AU944" s="19"/>
      <c r="AV944" s="19"/>
      <c r="AW944"/>
      <c r="AX944"/>
      <c r="AY944"/>
      <c r="AZ944"/>
      <c r="BA944"/>
      <c r="BB944"/>
      <c r="BC944"/>
      <c r="BD944"/>
      <c r="BE944"/>
      <c r="BF944"/>
      <c r="BG944"/>
      <c r="BH944"/>
      <c r="BI944"/>
      <c r="BJ944"/>
      <c r="BK944"/>
      <c r="BL944"/>
      <c r="BM944"/>
      <c r="BN944"/>
      <c r="BO944"/>
      <c r="BP944"/>
      <c r="BQ944"/>
      <c r="BR944"/>
      <c r="BS944"/>
      <c r="BT944"/>
      <c r="BU944"/>
      <c r="BV944"/>
    </row>
    <row r="945" spans="2:74" ht="14.25" x14ac:dyDescent="0.2">
      <c r="B945" s="9" t="s">
        <v>3479</v>
      </c>
      <c r="C945" s="19"/>
      <c r="D945" s="19"/>
      <c r="E945" s="19"/>
      <c r="F945" s="19">
        <v>32</v>
      </c>
      <c r="G945" s="19"/>
      <c r="H945" s="19"/>
      <c r="P945" s="9" t="s">
        <v>2932</v>
      </c>
      <c r="Q945" s="19"/>
      <c r="R945" s="19">
        <v>70</v>
      </c>
      <c r="S945" s="19"/>
      <c r="T945" s="19"/>
      <c r="U945" s="19"/>
      <c r="V945" s="19"/>
      <c r="W945" s="19"/>
      <c r="X945" s="19"/>
      <c r="Y945" s="19"/>
      <c r="Z945"/>
      <c r="AA945"/>
      <c r="AB945"/>
      <c r="AC945"/>
      <c r="AD945"/>
      <c r="AE945"/>
      <c r="AF945"/>
      <c r="AG945"/>
      <c r="AH945"/>
      <c r="AI945"/>
      <c r="AJ945" s="9" t="s">
        <v>2932</v>
      </c>
      <c r="AK945" s="19"/>
      <c r="AL945" s="19">
        <v>70</v>
      </c>
      <c r="AM945" s="19"/>
      <c r="AN945" s="19"/>
      <c r="AO945" s="19"/>
      <c r="AP945" s="19"/>
      <c r="AQ945" s="19"/>
      <c r="AR945" s="19"/>
      <c r="AS945" s="19"/>
      <c r="AT945" s="19"/>
      <c r="AU945" s="19"/>
      <c r="AV945" s="19"/>
      <c r="AW945"/>
      <c r="AX945"/>
      <c r="AY945"/>
      <c r="AZ945"/>
      <c r="BA945"/>
      <c r="BB945"/>
      <c r="BC945"/>
      <c r="BD945"/>
      <c r="BE945"/>
      <c r="BF945"/>
      <c r="BG945"/>
      <c r="BH945"/>
      <c r="BI945"/>
      <c r="BJ945"/>
      <c r="BK945"/>
      <c r="BL945"/>
      <c r="BM945"/>
      <c r="BN945"/>
      <c r="BO945"/>
      <c r="BP945"/>
      <c r="BQ945"/>
      <c r="BR945"/>
      <c r="BS945"/>
      <c r="BT945"/>
      <c r="BU945"/>
      <c r="BV945"/>
    </row>
    <row r="946" spans="2:74" ht="14.25" x14ac:dyDescent="0.2">
      <c r="B946" s="9" t="s">
        <v>3480</v>
      </c>
      <c r="C946" s="19"/>
      <c r="D946" s="19"/>
      <c r="E946" s="19">
        <v>18</v>
      </c>
      <c r="F946" s="19"/>
      <c r="G946" s="19"/>
      <c r="H946" s="19"/>
      <c r="P946" s="9" t="s">
        <v>2933</v>
      </c>
      <c r="Q946" s="19"/>
      <c r="R946" s="19">
        <v>8.5478000099724323</v>
      </c>
      <c r="S946" s="19"/>
      <c r="T946" s="19"/>
      <c r="U946" s="19"/>
      <c r="V946" s="19"/>
      <c r="W946" s="19"/>
      <c r="X946" s="19"/>
      <c r="Y946" s="19"/>
      <c r="Z946"/>
      <c r="AA946"/>
      <c r="AB946"/>
      <c r="AC946"/>
      <c r="AD946"/>
      <c r="AE946"/>
      <c r="AF946"/>
      <c r="AG946"/>
      <c r="AH946"/>
      <c r="AI946"/>
      <c r="AJ946" s="9" t="s">
        <v>2933</v>
      </c>
      <c r="AK946" s="19"/>
      <c r="AL946" s="19"/>
      <c r="AM946" s="19"/>
      <c r="AN946" s="19"/>
      <c r="AO946" s="19"/>
      <c r="AP946" s="19"/>
      <c r="AQ946" s="19"/>
      <c r="AR946" s="19"/>
      <c r="AS946" s="19"/>
      <c r="AT946" s="19"/>
      <c r="AU946" s="19"/>
      <c r="AV946" s="19">
        <v>8.5478000099724323</v>
      </c>
      <c r="AW946"/>
      <c r="AX946"/>
      <c r="AY946"/>
      <c r="AZ946"/>
      <c r="BA946"/>
      <c r="BB946"/>
      <c r="BC946"/>
      <c r="BD946"/>
      <c r="BE946"/>
      <c r="BF946"/>
      <c r="BG946"/>
      <c r="BH946"/>
      <c r="BI946"/>
      <c r="BJ946"/>
      <c r="BK946"/>
      <c r="BL946"/>
      <c r="BM946"/>
      <c r="BN946"/>
      <c r="BO946"/>
      <c r="BP946"/>
      <c r="BQ946"/>
      <c r="BR946"/>
      <c r="BS946"/>
      <c r="BT946"/>
      <c r="BU946"/>
      <c r="BV946"/>
    </row>
    <row r="947" spans="2:74" ht="14.25" x14ac:dyDescent="0.2">
      <c r="B947" s="9" t="s">
        <v>3481</v>
      </c>
      <c r="C947" s="19"/>
      <c r="D947" s="19"/>
      <c r="E947" s="19"/>
      <c r="F947" s="19"/>
      <c r="G947" s="19"/>
      <c r="H947" s="19">
        <v>11.575145846837669</v>
      </c>
      <c r="P947" s="9" t="s">
        <v>2934</v>
      </c>
      <c r="Q947" s="19">
        <v>10.684750012465541</v>
      </c>
      <c r="R947" s="19"/>
      <c r="S947" s="19"/>
      <c r="T947" s="19"/>
      <c r="U947" s="19"/>
      <c r="V947" s="19"/>
      <c r="W947" s="19"/>
      <c r="X947" s="19"/>
      <c r="Y947" s="19"/>
      <c r="Z947"/>
      <c r="AA947"/>
      <c r="AB947"/>
      <c r="AC947"/>
      <c r="AD947"/>
      <c r="AE947"/>
      <c r="AF947"/>
      <c r="AG947"/>
      <c r="AH947"/>
      <c r="AI947"/>
      <c r="AJ947" s="9" t="s">
        <v>2934</v>
      </c>
      <c r="AK947" s="19"/>
      <c r="AL947" s="19"/>
      <c r="AM947" s="19"/>
      <c r="AN947" s="19"/>
      <c r="AO947" s="19"/>
      <c r="AP947" s="19"/>
      <c r="AQ947" s="19"/>
      <c r="AR947" s="19"/>
      <c r="AS947" s="19"/>
      <c r="AT947" s="19"/>
      <c r="AU947" s="19"/>
      <c r="AV947" s="19">
        <v>10.684750012465541</v>
      </c>
      <c r="AW947"/>
      <c r="AX947"/>
      <c r="AY947"/>
      <c r="AZ947"/>
      <c r="BA947"/>
      <c r="BB947"/>
      <c r="BC947"/>
      <c r="BD947"/>
      <c r="BE947"/>
      <c r="BF947"/>
      <c r="BG947"/>
      <c r="BH947"/>
      <c r="BI947"/>
      <c r="BJ947"/>
      <c r="BK947"/>
      <c r="BL947"/>
      <c r="BM947"/>
      <c r="BN947"/>
      <c r="BO947"/>
      <c r="BP947"/>
      <c r="BQ947"/>
      <c r="BR947"/>
      <c r="BS947"/>
      <c r="BT947"/>
      <c r="BU947"/>
      <c r="BV947"/>
    </row>
    <row r="948" spans="2:74" ht="14.25" x14ac:dyDescent="0.2">
      <c r="B948" s="9" t="s">
        <v>3482</v>
      </c>
      <c r="C948" s="19"/>
      <c r="D948" s="19"/>
      <c r="E948" s="19"/>
      <c r="F948" s="19"/>
      <c r="G948" s="19">
        <v>63.519971949580388</v>
      </c>
      <c r="H948" s="19"/>
      <c r="P948" s="9" t="s">
        <v>2935</v>
      </c>
      <c r="Q948" s="19">
        <v>10.684750012465541</v>
      </c>
      <c r="R948" s="19"/>
      <c r="S948" s="19"/>
      <c r="T948" s="19"/>
      <c r="U948" s="19"/>
      <c r="V948" s="19"/>
      <c r="W948" s="19"/>
      <c r="X948" s="19"/>
      <c r="Y948" s="19"/>
      <c r="Z948"/>
      <c r="AA948"/>
      <c r="AB948"/>
      <c r="AC948"/>
      <c r="AD948"/>
      <c r="AE948"/>
      <c r="AF948"/>
      <c r="AG948"/>
      <c r="AH948"/>
      <c r="AI948"/>
      <c r="AJ948" s="9" t="s">
        <v>2935</v>
      </c>
      <c r="AK948" s="19"/>
      <c r="AL948" s="19"/>
      <c r="AM948" s="19"/>
      <c r="AN948" s="19"/>
      <c r="AO948" s="19"/>
      <c r="AP948" s="19"/>
      <c r="AQ948" s="19"/>
      <c r="AR948" s="19"/>
      <c r="AS948" s="19"/>
      <c r="AT948" s="19"/>
      <c r="AU948" s="19"/>
      <c r="AV948" s="19">
        <v>10.684750012465541</v>
      </c>
      <c r="AW948"/>
      <c r="AX948"/>
      <c r="AY948"/>
      <c r="AZ948"/>
      <c r="BA948"/>
      <c r="BB948"/>
      <c r="BC948"/>
      <c r="BD948"/>
      <c r="BE948"/>
      <c r="BF948"/>
      <c r="BG948"/>
      <c r="BH948"/>
      <c r="BI948"/>
      <c r="BJ948"/>
      <c r="BK948"/>
      <c r="BL948"/>
      <c r="BM948"/>
      <c r="BN948"/>
      <c r="BO948"/>
      <c r="BP948"/>
      <c r="BQ948"/>
      <c r="BR948"/>
      <c r="BS948"/>
      <c r="BT948"/>
      <c r="BU948"/>
      <c r="BV948"/>
    </row>
    <row r="949" spans="2:74" ht="14.25" x14ac:dyDescent="0.2">
      <c r="B949" s="9" t="s">
        <v>3483</v>
      </c>
      <c r="C949" s="19"/>
      <c r="D949" s="19"/>
      <c r="E949" s="19">
        <v>71.23166674977027</v>
      </c>
      <c r="F949" s="19"/>
      <c r="G949" s="19"/>
      <c r="H949" s="19"/>
      <c r="P949" s="9" t="s">
        <v>2936</v>
      </c>
      <c r="Q949" s="19"/>
      <c r="R949" s="19"/>
      <c r="S949" s="19"/>
      <c r="T949" s="19">
        <v>20</v>
      </c>
      <c r="U949" s="19"/>
      <c r="V949" s="19"/>
      <c r="W949" s="19"/>
      <c r="X949" s="19"/>
      <c r="Y949" s="19"/>
      <c r="Z949"/>
      <c r="AA949"/>
      <c r="AB949"/>
      <c r="AC949"/>
      <c r="AD949"/>
      <c r="AE949"/>
      <c r="AF949"/>
      <c r="AG949"/>
      <c r="AH949"/>
      <c r="AI949"/>
      <c r="AJ949" s="9" t="s">
        <v>2936</v>
      </c>
      <c r="AK949" s="19"/>
      <c r="AL949" s="19"/>
      <c r="AM949" s="19"/>
      <c r="AN949" s="19"/>
      <c r="AO949" s="19"/>
      <c r="AP949" s="19"/>
      <c r="AQ949" s="19"/>
      <c r="AR949" s="19">
        <v>20</v>
      </c>
      <c r="AS949" s="19"/>
      <c r="AT949" s="19"/>
      <c r="AU949" s="19"/>
      <c r="AV949" s="19"/>
      <c r="AW949"/>
      <c r="AX949"/>
      <c r="AY949"/>
      <c r="AZ949"/>
      <c r="BA949"/>
      <c r="BB949"/>
      <c r="BC949"/>
      <c r="BD949"/>
      <c r="BE949"/>
      <c r="BF949"/>
      <c r="BG949"/>
      <c r="BH949"/>
      <c r="BI949"/>
      <c r="BJ949"/>
      <c r="BK949"/>
      <c r="BL949"/>
      <c r="BM949"/>
      <c r="BN949"/>
      <c r="BO949"/>
      <c r="BP949"/>
      <c r="BQ949"/>
      <c r="BR949"/>
      <c r="BS949"/>
      <c r="BT949"/>
      <c r="BU949"/>
      <c r="BV949"/>
    </row>
    <row r="950" spans="2:74" ht="14.25" x14ac:dyDescent="0.2">
      <c r="B950" s="9" t="s">
        <v>3484</v>
      </c>
      <c r="C950" s="19">
        <v>10</v>
      </c>
      <c r="D950" s="19"/>
      <c r="E950" s="19"/>
      <c r="F950" s="19"/>
      <c r="G950" s="19"/>
      <c r="H950" s="19"/>
      <c r="P950" s="9" t="s">
        <v>2937</v>
      </c>
      <c r="Q950" s="19"/>
      <c r="R950" s="19"/>
      <c r="S950" s="19"/>
      <c r="T950" s="19"/>
      <c r="U950" s="19">
        <v>53.356776437647525</v>
      </c>
      <c r="V950" s="19"/>
      <c r="W950" s="19"/>
      <c r="X950" s="19"/>
      <c r="Y950" s="19"/>
      <c r="Z950"/>
      <c r="AA950"/>
      <c r="AB950"/>
      <c r="AC950"/>
      <c r="AD950"/>
      <c r="AE950"/>
      <c r="AF950"/>
      <c r="AG950"/>
      <c r="AH950"/>
      <c r="AI950"/>
      <c r="AJ950" s="9" t="s">
        <v>2937</v>
      </c>
      <c r="AK950" s="19"/>
      <c r="AL950" s="19"/>
      <c r="AM950" s="19"/>
      <c r="AN950" s="19"/>
      <c r="AO950" s="19"/>
      <c r="AP950" s="19">
        <v>53.356776437647525</v>
      </c>
      <c r="AQ950" s="19"/>
      <c r="AR950" s="19"/>
      <c r="AS950" s="19"/>
      <c r="AT950" s="19"/>
      <c r="AU950" s="19"/>
      <c r="AV950" s="19"/>
      <c r="AW950"/>
      <c r="AX950"/>
      <c r="AY950"/>
      <c r="AZ950"/>
      <c r="BA950"/>
      <c r="BB950"/>
      <c r="BC950"/>
      <c r="BD950"/>
      <c r="BE950"/>
      <c r="BF950"/>
      <c r="BG950"/>
      <c r="BH950"/>
      <c r="BI950"/>
      <c r="BJ950"/>
      <c r="BK950"/>
      <c r="BL950"/>
      <c r="BM950"/>
      <c r="BN950"/>
      <c r="BO950"/>
      <c r="BP950"/>
      <c r="BQ950"/>
      <c r="BR950"/>
      <c r="BS950"/>
      <c r="BT950"/>
      <c r="BU950"/>
      <c r="BV950"/>
    </row>
    <row r="951" spans="2:74" ht="14.25" x14ac:dyDescent="0.2">
      <c r="B951" s="9" t="s">
        <v>3485</v>
      </c>
      <c r="C951" s="19"/>
      <c r="D951" s="19">
        <v>74.3</v>
      </c>
      <c r="E951" s="19"/>
      <c r="F951" s="19"/>
      <c r="G951" s="19"/>
      <c r="H951" s="19"/>
      <c r="P951" s="9" t="s">
        <v>2938</v>
      </c>
      <c r="Q951" s="19"/>
      <c r="R951" s="19"/>
      <c r="S951" s="19"/>
      <c r="T951" s="19">
        <v>36</v>
      </c>
      <c r="U951" s="19"/>
      <c r="V951" s="19"/>
      <c r="W951" s="19"/>
      <c r="X951" s="19"/>
      <c r="Y951" s="19"/>
      <c r="Z951"/>
      <c r="AA951"/>
      <c r="AB951"/>
      <c r="AC951"/>
      <c r="AD951"/>
      <c r="AE951"/>
      <c r="AF951"/>
      <c r="AG951"/>
      <c r="AH951"/>
      <c r="AI951"/>
      <c r="AJ951" s="9" t="s">
        <v>2938</v>
      </c>
      <c r="AK951" s="19"/>
      <c r="AL951" s="19"/>
      <c r="AM951" s="19"/>
      <c r="AN951" s="19"/>
      <c r="AO951" s="19"/>
      <c r="AP951" s="19"/>
      <c r="AQ951" s="19"/>
      <c r="AR951" s="19"/>
      <c r="AS951" s="19">
        <v>36</v>
      </c>
      <c r="AT951" s="19"/>
      <c r="AU951" s="19"/>
      <c r="AV951" s="19"/>
      <c r="AW951"/>
      <c r="AX951"/>
      <c r="AY951"/>
      <c r="AZ951"/>
      <c r="BA951"/>
      <c r="BB951"/>
      <c r="BC951"/>
      <c r="BD951"/>
      <c r="BE951"/>
      <c r="BF951"/>
      <c r="BG951"/>
      <c r="BH951"/>
      <c r="BI951"/>
      <c r="BJ951"/>
      <c r="BK951"/>
      <c r="BL951"/>
      <c r="BM951"/>
      <c r="BN951"/>
      <c r="BO951"/>
      <c r="BP951"/>
      <c r="BQ951"/>
      <c r="BR951"/>
      <c r="BS951"/>
      <c r="BT951"/>
      <c r="BU951"/>
      <c r="BV951"/>
    </row>
    <row r="952" spans="2:74" ht="14.25" x14ac:dyDescent="0.2">
      <c r="B952" s="9" t="s">
        <v>3486</v>
      </c>
      <c r="C952" s="19"/>
      <c r="D952" s="19"/>
      <c r="E952" s="19"/>
      <c r="F952" s="19">
        <v>26.711875031163849</v>
      </c>
      <c r="G952" s="19"/>
      <c r="H952" s="19"/>
      <c r="P952" s="9" t="s">
        <v>2939</v>
      </c>
      <c r="Q952" s="19"/>
      <c r="R952" s="19"/>
      <c r="S952" s="19"/>
      <c r="T952" s="19"/>
      <c r="U952" s="19"/>
      <c r="V952" s="19"/>
      <c r="W952" s="19">
        <v>57</v>
      </c>
      <c r="X952" s="19"/>
      <c r="Y952" s="19"/>
      <c r="Z952"/>
      <c r="AA952"/>
      <c r="AB952"/>
      <c r="AC952"/>
      <c r="AD952"/>
      <c r="AE952"/>
      <c r="AF952"/>
      <c r="AG952"/>
      <c r="AH952"/>
      <c r="AI952"/>
      <c r="AJ952" s="9" t="s">
        <v>2939</v>
      </c>
      <c r="AK952" s="19"/>
      <c r="AL952" s="19">
        <v>57</v>
      </c>
      <c r="AM952" s="19"/>
      <c r="AN952" s="19"/>
      <c r="AO952" s="19"/>
      <c r="AP952" s="19"/>
      <c r="AQ952" s="19"/>
      <c r="AR952" s="19"/>
      <c r="AS952" s="19"/>
      <c r="AT952" s="19"/>
      <c r="AU952" s="19"/>
      <c r="AV952" s="19"/>
      <c r="AW952"/>
      <c r="AX952"/>
      <c r="AY952"/>
      <c r="AZ952"/>
      <c r="BA952"/>
      <c r="BB952"/>
      <c r="BC952"/>
      <c r="BD952"/>
      <c r="BE952"/>
      <c r="BF952"/>
      <c r="BG952"/>
      <c r="BH952"/>
      <c r="BI952"/>
      <c r="BJ952"/>
      <c r="BK952"/>
      <c r="BL952"/>
      <c r="BM952"/>
      <c r="BN952"/>
      <c r="BO952"/>
      <c r="BP952"/>
      <c r="BQ952"/>
      <c r="BR952"/>
      <c r="BS952"/>
      <c r="BT952"/>
      <c r="BU952"/>
      <c r="BV952"/>
    </row>
    <row r="953" spans="2:74" ht="14.25" x14ac:dyDescent="0.2">
      <c r="B953" s="9" t="s">
        <v>3487</v>
      </c>
      <c r="C953" s="19"/>
      <c r="D953" s="19"/>
      <c r="E953" s="19">
        <v>9.5450433444692173</v>
      </c>
      <c r="F953" s="19"/>
      <c r="G953" s="19"/>
      <c r="H953" s="19"/>
      <c r="P953" s="9" t="s">
        <v>2940</v>
      </c>
      <c r="Q953" s="19"/>
      <c r="R953" s="19">
        <v>135</v>
      </c>
      <c r="S953" s="19"/>
      <c r="T953" s="19"/>
      <c r="U953" s="19"/>
      <c r="V953" s="19"/>
      <c r="W953" s="19"/>
      <c r="X953" s="19"/>
      <c r="Y953" s="19"/>
      <c r="Z953"/>
      <c r="AA953"/>
      <c r="AB953"/>
      <c r="AC953"/>
      <c r="AD953"/>
      <c r="AE953"/>
      <c r="AF953"/>
      <c r="AG953"/>
      <c r="AH953"/>
      <c r="AI953"/>
      <c r="AJ953" s="9" t="s">
        <v>2940</v>
      </c>
      <c r="AK953" s="19"/>
      <c r="AL953" s="19">
        <v>135</v>
      </c>
      <c r="AM953" s="19"/>
      <c r="AN953" s="19"/>
      <c r="AO953" s="19"/>
      <c r="AP953" s="19"/>
      <c r="AQ953" s="19"/>
      <c r="AR953" s="19"/>
      <c r="AS953" s="19"/>
      <c r="AT953" s="19"/>
      <c r="AU953" s="19"/>
      <c r="AV953" s="19"/>
      <c r="AW953"/>
      <c r="AX953"/>
      <c r="AY953"/>
      <c r="AZ953"/>
      <c r="BA953"/>
      <c r="BB953"/>
      <c r="BC953"/>
      <c r="BD953"/>
      <c r="BE953"/>
      <c r="BF953"/>
      <c r="BG953"/>
      <c r="BH953"/>
      <c r="BI953"/>
      <c r="BJ953"/>
      <c r="BK953"/>
      <c r="BL953"/>
      <c r="BM953"/>
      <c r="BN953"/>
      <c r="BO953"/>
      <c r="BP953"/>
      <c r="BQ953"/>
      <c r="BR953"/>
      <c r="BS953"/>
      <c r="BT953"/>
      <c r="BU953"/>
      <c r="BV953"/>
    </row>
    <row r="954" spans="2:74" ht="14.25" x14ac:dyDescent="0.2">
      <c r="B954" s="9" t="s">
        <v>3488</v>
      </c>
      <c r="C954" s="19"/>
      <c r="D954" s="19"/>
      <c r="E954" s="19"/>
      <c r="F954" s="19"/>
      <c r="G954" s="19">
        <v>95</v>
      </c>
      <c r="H954" s="19"/>
      <c r="P954" s="9" t="s">
        <v>2941</v>
      </c>
      <c r="Q954" s="19">
        <v>95.279957924370578</v>
      </c>
      <c r="R954" s="19"/>
      <c r="S954" s="19"/>
      <c r="T954" s="19"/>
      <c r="U954" s="19"/>
      <c r="V954" s="19"/>
      <c r="W954" s="19"/>
      <c r="X954" s="19"/>
      <c r="Y954" s="19"/>
      <c r="Z954"/>
      <c r="AA954"/>
      <c r="AB954"/>
      <c r="AC954"/>
      <c r="AD954"/>
      <c r="AE954"/>
      <c r="AF954"/>
      <c r="AG954"/>
      <c r="AH954"/>
      <c r="AI954"/>
      <c r="AJ954" s="9" t="s">
        <v>2941</v>
      </c>
      <c r="AK954" s="19"/>
      <c r="AL954" s="19"/>
      <c r="AM954" s="19"/>
      <c r="AN954" s="19"/>
      <c r="AO954" s="19"/>
      <c r="AP954" s="19">
        <v>95.279957924370578</v>
      </c>
      <c r="AQ954" s="19"/>
      <c r="AR954" s="19"/>
      <c r="AS954" s="19"/>
      <c r="AT954" s="19"/>
      <c r="AU954" s="19"/>
      <c r="AV954" s="19"/>
      <c r="AW954"/>
      <c r="AX954"/>
      <c r="AY954"/>
      <c r="AZ954"/>
      <c r="BA954"/>
      <c r="BB954"/>
      <c r="BC954"/>
      <c r="BD954"/>
      <c r="BE954"/>
      <c r="BF954"/>
      <c r="BG954"/>
      <c r="BH954"/>
      <c r="BI954"/>
      <c r="BJ954"/>
      <c r="BK954"/>
      <c r="BL954"/>
      <c r="BM954"/>
      <c r="BN954"/>
      <c r="BO954"/>
      <c r="BP954"/>
      <c r="BQ954"/>
      <c r="BR954"/>
      <c r="BS954"/>
      <c r="BT954"/>
      <c r="BU954"/>
      <c r="BV954"/>
    </row>
    <row r="955" spans="2:74" ht="14.25" x14ac:dyDescent="0.2">
      <c r="B955" s="9" t="s">
        <v>3489</v>
      </c>
      <c r="C955" s="19"/>
      <c r="D955" s="19"/>
      <c r="E955" s="19"/>
      <c r="F955" s="19"/>
      <c r="G955" s="19">
        <v>64.3</v>
      </c>
      <c r="H955" s="19"/>
      <c r="P955" s="9" t="s">
        <v>2942</v>
      </c>
      <c r="Q955" s="19">
        <v>57.16797475462235</v>
      </c>
      <c r="R955" s="19"/>
      <c r="S955" s="19"/>
      <c r="T955" s="19"/>
      <c r="U955" s="19"/>
      <c r="V955" s="19"/>
      <c r="W955" s="19"/>
      <c r="X955" s="19"/>
      <c r="Y955" s="19"/>
      <c r="Z955"/>
      <c r="AA955"/>
      <c r="AB955"/>
      <c r="AC955"/>
      <c r="AD955"/>
      <c r="AE955"/>
      <c r="AF955"/>
      <c r="AG955"/>
      <c r="AH955"/>
      <c r="AI955"/>
      <c r="AJ955" s="9" t="s">
        <v>2942</v>
      </c>
      <c r="AK955" s="19"/>
      <c r="AL955" s="19"/>
      <c r="AM955" s="19"/>
      <c r="AN955" s="19"/>
      <c r="AO955" s="19"/>
      <c r="AP955" s="19">
        <v>57.16797475462235</v>
      </c>
      <c r="AQ955" s="19"/>
      <c r="AR955" s="19"/>
      <c r="AS955" s="19"/>
      <c r="AT955" s="19"/>
      <c r="AU955" s="19"/>
      <c r="AV955" s="19"/>
      <c r="AW955"/>
      <c r="AX955"/>
      <c r="AY955"/>
      <c r="AZ955"/>
      <c r="BA955"/>
      <c r="BB955"/>
      <c r="BC955"/>
      <c r="BD955"/>
      <c r="BE955"/>
      <c r="BF955"/>
      <c r="BG955"/>
      <c r="BH955"/>
      <c r="BI955"/>
      <c r="BJ955"/>
      <c r="BK955"/>
      <c r="BL955"/>
      <c r="BM955"/>
      <c r="BN955"/>
      <c r="BO955"/>
      <c r="BP955"/>
      <c r="BQ955"/>
      <c r="BR955"/>
      <c r="BS955"/>
      <c r="BT955"/>
      <c r="BU955"/>
      <c r="BV955"/>
    </row>
    <row r="956" spans="2:74" ht="14.25" x14ac:dyDescent="0.2">
      <c r="B956" s="9" t="s">
        <v>3490</v>
      </c>
      <c r="C956" s="19"/>
      <c r="D956" s="19"/>
      <c r="E956" s="19"/>
      <c r="F956" s="19"/>
      <c r="G956" s="19"/>
      <c r="H956" s="19">
        <v>250</v>
      </c>
      <c r="P956" s="9" t="s">
        <v>2943</v>
      </c>
      <c r="Q956" s="19"/>
      <c r="R956" s="19">
        <v>12.326656394453005</v>
      </c>
      <c r="S956" s="19"/>
      <c r="T956" s="19"/>
      <c r="U956" s="19"/>
      <c r="V956" s="19"/>
      <c r="W956" s="19"/>
      <c r="X956" s="19"/>
      <c r="Y956" s="19"/>
      <c r="Z956"/>
      <c r="AA956"/>
      <c r="AB956"/>
      <c r="AC956"/>
      <c r="AD956"/>
      <c r="AE956"/>
      <c r="AF956"/>
      <c r="AG956"/>
      <c r="AH956"/>
      <c r="AI956"/>
      <c r="AJ956" s="9" t="s">
        <v>2943</v>
      </c>
      <c r="AK956" s="19"/>
      <c r="AL956" s="19"/>
      <c r="AM956" s="19"/>
      <c r="AN956" s="19"/>
      <c r="AO956" s="19"/>
      <c r="AP956" s="19"/>
      <c r="AQ956" s="19"/>
      <c r="AR956" s="19">
        <v>12.326656394453005</v>
      </c>
      <c r="AS956" s="19"/>
      <c r="AT956" s="19"/>
      <c r="AU956" s="19"/>
      <c r="AV956" s="19"/>
      <c r="AW956"/>
      <c r="AX956"/>
      <c r="AY956"/>
      <c r="AZ956"/>
      <c r="BA956"/>
      <c r="BB956"/>
      <c r="BC956"/>
      <c r="BD956"/>
      <c r="BE956"/>
      <c r="BF956"/>
      <c r="BG956"/>
      <c r="BH956"/>
      <c r="BI956"/>
      <c r="BJ956"/>
      <c r="BK956"/>
      <c r="BL956"/>
      <c r="BM956"/>
      <c r="BN956"/>
      <c r="BO956"/>
      <c r="BP956"/>
      <c r="BQ956"/>
      <c r="BR956"/>
      <c r="BS956"/>
      <c r="BT956"/>
      <c r="BU956"/>
      <c r="BV956"/>
    </row>
    <row r="957" spans="2:74" ht="14.25" x14ac:dyDescent="0.2">
      <c r="B957" s="9" t="s">
        <v>3491</v>
      </c>
      <c r="C957" s="19"/>
      <c r="D957" s="19"/>
      <c r="E957" s="19"/>
      <c r="F957" s="19">
        <v>89</v>
      </c>
      <c r="G957" s="19"/>
      <c r="H957" s="19"/>
      <c r="P957" s="9" t="s">
        <v>2944</v>
      </c>
      <c r="Q957" s="19">
        <v>8</v>
      </c>
      <c r="R957" s="19"/>
      <c r="S957" s="19"/>
      <c r="T957" s="19"/>
      <c r="U957" s="19"/>
      <c r="V957" s="19"/>
      <c r="W957" s="19"/>
      <c r="X957" s="19"/>
      <c r="Y957" s="19"/>
      <c r="Z957"/>
      <c r="AA957"/>
      <c r="AB957"/>
      <c r="AC957"/>
      <c r="AD957"/>
      <c r="AE957"/>
      <c r="AF957"/>
      <c r="AG957"/>
      <c r="AH957"/>
      <c r="AI957"/>
      <c r="AJ957" s="9" t="s">
        <v>2944</v>
      </c>
      <c r="AK957" s="19"/>
      <c r="AL957" s="19"/>
      <c r="AM957" s="19"/>
      <c r="AN957" s="19"/>
      <c r="AO957" s="19"/>
      <c r="AP957" s="19"/>
      <c r="AQ957" s="19"/>
      <c r="AR957" s="19"/>
      <c r="AS957" s="19"/>
      <c r="AT957" s="19"/>
      <c r="AU957" s="19"/>
      <c r="AV957" s="19">
        <v>8</v>
      </c>
      <c r="AW957"/>
      <c r="AX957"/>
      <c r="AY957"/>
      <c r="AZ957"/>
      <c r="BA957"/>
      <c r="BB957"/>
      <c r="BC957"/>
      <c r="BD957"/>
      <c r="BE957"/>
      <c r="BF957"/>
      <c r="BG957"/>
      <c r="BH957"/>
      <c r="BI957"/>
      <c r="BJ957"/>
      <c r="BK957"/>
      <c r="BL957"/>
      <c r="BM957"/>
      <c r="BN957"/>
      <c r="BO957"/>
      <c r="BP957"/>
      <c r="BQ957"/>
      <c r="BR957"/>
      <c r="BS957"/>
      <c r="BT957"/>
      <c r="BU957"/>
      <c r="BV957"/>
    </row>
    <row r="958" spans="2:74" ht="14.25" x14ac:dyDescent="0.2">
      <c r="B958" s="9" t="s">
        <v>3492</v>
      </c>
      <c r="C958" s="19"/>
      <c r="D958" s="19">
        <v>75</v>
      </c>
      <c r="E958" s="19"/>
      <c r="F958" s="19"/>
      <c r="G958" s="19"/>
      <c r="H958" s="19"/>
      <c r="P958" s="9" t="s">
        <v>2945</v>
      </c>
      <c r="Q958" s="19"/>
      <c r="R958" s="19">
        <v>48</v>
      </c>
      <c r="S958" s="19"/>
      <c r="T958" s="19"/>
      <c r="U958" s="19"/>
      <c r="V958" s="19"/>
      <c r="W958" s="19"/>
      <c r="X958" s="19"/>
      <c r="Y958" s="19"/>
      <c r="Z958"/>
      <c r="AA958"/>
      <c r="AB958"/>
      <c r="AC958"/>
      <c r="AD958"/>
      <c r="AE958"/>
      <c r="AF958"/>
      <c r="AG958"/>
      <c r="AH958"/>
      <c r="AI958"/>
      <c r="AJ958" s="9" t="s">
        <v>2945</v>
      </c>
      <c r="AK958" s="19"/>
      <c r="AL958" s="19"/>
      <c r="AM958" s="19"/>
      <c r="AN958" s="19"/>
      <c r="AO958" s="19"/>
      <c r="AP958" s="19">
        <v>48</v>
      </c>
      <c r="AQ958" s="19"/>
      <c r="AR958" s="19"/>
      <c r="AS958" s="19"/>
      <c r="AT958" s="19"/>
      <c r="AU958" s="19"/>
      <c r="AV958" s="19"/>
      <c r="AW958"/>
      <c r="AX958"/>
      <c r="AY958"/>
      <c r="AZ958"/>
      <c r="BA958"/>
      <c r="BB958"/>
      <c r="BC958"/>
      <c r="BD958"/>
      <c r="BE958"/>
      <c r="BF958"/>
      <c r="BG958"/>
      <c r="BH958"/>
      <c r="BI958"/>
      <c r="BJ958"/>
      <c r="BK958"/>
      <c r="BL958"/>
      <c r="BM958"/>
      <c r="BN958"/>
      <c r="BO958"/>
      <c r="BP958"/>
      <c r="BQ958"/>
      <c r="BR958"/>
      <c r="BS958"/>
      <c r="BT958"/>
      <c r="BU958"/>
      <c r="BV958"/>
    </row>
    <row r="959" spans="2:74" ht="14.25" x14ac:dyDescent="0.2">
      <c r="B959" s="9" t="s">
        <v>3493</v>
      </c>
      <c r="C959" s="19"/>
      <c r="D959" s="19"/>
      <c r="E959" s="19">
        <v>45</v>
      </c>
      <c r="F959" s="19"/>
      <c r="G959" s="19"/>
      <c r="H959" s="19"/>
      <c r="P959" s="9" t="s">
        <v>2946</v>
      </c>
      <c r="Q959" s="19">
        <v>40</v>
      </c>
      <c r="R959" s="19"/>
      <c r="S959" s="19"/>
      <c r="T959" s="19"/>
      <c r="U959" s="19"/>
      <c r="V959" s="19"/>
      <c r="W959" s="19"/>
      <c r="X959" s="19"/>
      <c r="Y959" s="19"/>
      <c r="Z959"/>
      <c r="AA959"/>
      <c r="AB959"/>
      <c r="AC959"/>
      <c r="AD959"/>
      <c r="AE959"/>
      <c r="AF959"/>
      <c r="AG959"/>
      <c r="AH959"/>
      <c r="AI959"/>
      <c r="AJ959" s="9" t="s">
        <v>2946</v>
      </c>
      <c r="AK959" s="19">
        <v>40</v>
      </c>
      <c r="AL959" s="19"/>
      <c r="AM959" s="19"/>
      <c r="AN959" s="19"/>
      <c r="AO959" s="19"/>
      <c r="AP959" s="19"/>
      <c r="AQ959" s="19"/>
      <c r="AR959" s="19"/>
      <c r="AS959" s="19"/>
      <c r="AT959" s="19"/>
      <c r="AU959" s="19"/>
      <c r="AV959" s="19"/>
      <c r="AW959"/>
      <c r="AX959"/>
      <c r="AY959"/>
      <c r="AZ959"/>
      <c r="BA959"/>
      <c r="BB959"/>
      <c r="BC959"/>
      <c r="BD959"/>
      <c r="BE959"/>
      <c r="BF959"/>
      <c r="BG959"/>
      <c r="BH959"/>
      <c r="BI959"/>
      <c r="BJ959"/>
      <c r="BK959"/>
      <c r="BL959"/>
      <c r="BM959"/>
      <c r="BN959"/>
      <c r="BO959"/>
      <c r="BP959"/>
      <c r="BQ959"/>
      <c r="BR959"/>
      <c r="BS959"/>
      <c r="BT959"/>
      <c r="BU959"/>
      <c r="BV959"/>
    </row>
    <row r="960" spans="2:74" ht="14.25" x14ac:dyDescent="0.2">
      <c r="B960" s="9" t="s">
        <v>3494</v>
      </c>
      <c r="C960" s="19"/>
      <c r="D960" s="19"/>
      <c r="E960" s="19"/>
      <c r="F960" s="19"/>
      <c r="G960" s="19"/>
      <c r="H960" s="19">
        <v>127.5</v>
      </c>
      <c r="P960" s="9" t="s">
        <v>2947</v>
      </c>
      <c r="Q960" s="19">
        <v>59.81910702037041</v>
      </c>
      <c r="R960" s="19"/>
      <c r="S960" s="19"/>
      <c r="T960" s="19"/>
      <c r="U960" s="19"/>
      <c r="V960" s="19"/>
      <c r="W960" s="19"/>
      <c r="X960" s="19"/>
      <c r="Y960" s="19"/>
      <c r="Z960"/>
      <c r="AA960"/>
      <c r="AB960"/>
      <c r="AC960"/>
      <c r="AD960"/>
      <c r="AE960"/>
      <c r="AF960"/>
      <c r="AG960"/>
      <c r="AH960"/>
      <c r="AI960"/>
      <c r="AJ960" s="9" t="s">
        <v>2947</v>
      </c>
      <c r="AK960" s="19">
        <v>59.81910702037041</v>
      </c>
      <c r="AL960" s="19"/>
      <c r="AM960" s="19"/>
      <c r="AN960" s="19"/>
      <c r="AO960" s="19"/>
      <c r="AP960" s="19"/>
      <c r="AQ960" s="19"/>
      <c r="AR960" s="19"/>
      <c r="AS960" s="19"/>
      <c r="AT960" s="19"/>
      <c r="AU960" s="19"/>
      <c r="AV960" s="19"/>
      <c r="AW960"/>
      <c r="AX960"/>
      <c r="AY960"/>
      <c r="AZ960"/>
      <c r="BA960"/>
      <c r="BB960"/>
      <c r="BC960"/>
      <c r="BD960"/>
      <c r="BE960"/>
      <c r="BF960"/>
      <c r="BG960"/>
      <c r="BH960"/>
      <c r="BI960"/>
      <c r="BJ960"/>
      <c r="BK960"/>
      <c r="BL960"/>
      <c r="BM960"/>
      <c r="BN960"/>
      <c r="BO960"/>
      <c r="BP960"/>
      <c r="BQ960"/>
      <c r="BR960"/>
      <c r="BS960"/>
      <c r="BT960"/>
      <c r="BU960"/>
      <c r="BV960"/>
    </row>
    <row r="961" spans="2:74" ht="14.25" x14ac:dyDescent="0.2">
      <c r="B961" s="9" t="s">
        <v>3495</v>
      </c>
      <c r="C961" s="19"/>
      <c r="D961" s="19"/>
      <c r="E961" s="19"/>
      <c r="F961" s="19"/>
      <c r="G961" s="19"/>
      <c r="H961" s="19">
        <v>170</v>
      </c>
      <c r="P961" s="9" t="s">
        <v>2948</v>
      </c>
      <c r="Q961" s="19">
        <v>150</v>
      </c>
      <c r="R961" s="19"/>
      <c r="S961" s="19"/>
      <c r="T961" s="19"/>
      <c r="U961" s="19"/>
      <c r="V961" s="19"/>
      <c r="W961" s="19"/>
      <c r="X961" s="19"/>
      <c r="Y961" s="19"/>
      <c r="Z961"/>
      <c r="AA961"/>
      <c r="AB961"/>
      <c r="AC961"/>
      <c r="AD961"/>
      <c r="AE961"/>
      <c r="AF961"/>
      <c r="AG961"/>
      <c r="AH961"/>
      <c r="AI961"/>
      <c r="AJ961" s="9" t="s">
        <v>2948</v>
      </c>
      <c r="AK961" s="19"/>
      <c r="AL961" s="19"/>
      <c r="AM961" s="19"/>
      <c r="AN961" s="19"/>
      <c r="AO961" s="19">
        <v>150</v>
      </c>
      <c r="AP961" s="19"/>
      <c r="AQ961" s="19"/>
      <c r="AR961" s="19"/>
      <c r="AS961" s="19"/>
      <c r="AT961" s="19"/>
      <c r="AU961" s="19"/>
      <c r="AV961" s="19"/>
      <c r="AW961"/>
      <c r="AX961"/>
      <c r="AY961"/>
      <c r="AZ961"/>
      <c r="BA961"/>
      <c r="BB961"/>
      <c r="BC961"/>
      <c r="BD961"/>
      <c r="BE961"/>
      <c r="BF961"/>
      <c r="BG961"/>
      <c r="BH961"/>
      <c r="BI961"/>
      <c r="BJ961"/>
      <c r="BK961"/>
      <c r="BL961"/>
      <c r="BM961"/>
      <c r="BN961"/>
      <c r="BO961"/>
      <c r="BP961"/>
      <c r="BQ961"/>
      <c r="BR961"/>
      <c r="BS961"/>
      <c r="BT961"/>
      <c r="BU961"/>
      <c r="BV961"/>
    </row>
    <row r="962" spans="2:74" ht="14.25" x14ac:dyDescent="0.2">
      <c r="B962" s="9" t="s">
        <v>3496</v>
      </c>
      <c r="C962" s="19"/>
      <c r="D962" s="19">
        <v>9.6</v>
      </c>
      <c r="E962" s="19"/>
      <c r="F962" s="19"/>
      <c r="G962" s="19"/>
      <c r="H962" s="19"/>
      <c r="P962" s="9" t="s">
        <v>2949</v>
      </c>
      <c r="Q962" s="19"/>
      <c r="R962" s="19">
        <v>81.592772512210871</v>
      </c>
      <c r="S962" s="19"/>
      <c r="T962" s="19"/>
      <c r="U962" s="19"/>
      <c r="V962" s="19"/>
      <c r="W962" s="19"/>
      <c r="X962" s="19"/>
      <c r="Y962" s="19"/>
      <c r="Z962"/>
      <c r="AA962"/>
      <c r="AB962"/>
      <c r="AC962"/>
      <c r="AD962"/>
      <c r="AE962"/>
      <c r="AF962"/>
      <c r="AG962"/>
      <c r="AH962"/>
      <c r="AI962"/>
      <c r="AJ962" s="9" t="s">
        <v>2949</v>
      </c>
      <c r="AK962" s="19">
        <v>81.592772512210871</v>
      </c>
      <c r="AL962" s="19"/>
      <c r="AM962" s="19"/>
      <c r="AN962" s="19"/>
      <c r="AO962" s="19"/>
      <c r="AP962" s="19"/>
      <c r="AQ962" s="19"/>
      <c r="AR962" s="19"/>
      <c r="AS962" s="19"/>
      <c r="AT962" s="19"/>
      <c r="AU962" s="19"/>
      <c r="AV962" s="19"/>
      <c r="AW962"/>
      <c r="AX962"/>
      <c r="AY962"/>
      <c r="AZ962"/>
      <c r="BA962"/>
      <c r="BB962"/>
      <c r="BC962"/>
      <c r="BD962"/>
      <c r="BE962"/>
      <c r="BF962"/>
      <c r="BG962"/>
      <c r="BH962"/>
      <c r="BI962"/>
      <c r="BJ962"/>
      <c r="BK962"/>
      <c r="BL962"/>
      <c r="BM962"/>
      <c r="BN962"/>
      <c r="BO962"/>
      <c r="BP962"/>
      <c r="BQ962"/>
      <c r="BR962"/>
      <c r="BS962"/>
      <c r="BT962"/>
      <c r="BU962"/>
      <c r="BV962"/>
    </row>
    <row r="963" spans="2:74" ht="14.25" x14ac:dyDescent="0.2">
      <c r="B963" s="9" t="s">
        <v>3497</v>
      </c>
      <c r="C963" s="19"/>
      <c r="D963" s="19"/>
      <c r="E963" s="19"/>
      <c r="F963" s="19"/>
      <c r="G963" s="19"/>
      <c r="H963" s="19">
        <v>62</v>
      </c>
      <c r="P963" s="9" t="s">
        <v>2950</v>
      </c>
      <c r="Q963" s="19">
        <v>96.891417358250408</v>
      </c>
      <c r="R963" s="19"/>
      <c r="S963" s="19"/>
      <c r="T963" s="19"/>
      <c r="U963" s="19"/>
      <c r="V963" s="19"/>
      <c r="W963" s="19"/>
      <c r="X963" s="19"/>
      <c r="Y963" s="19"/>
      <c r="Z963"/>
      <c r="AA963"/>
      <c r="AB963"/>
      <c r="AC963"/>
      <c r="AD963"/>
      <c r="AE963"/>
      <c r="AF963"/>
      <c r="AG963"/>
      <c r="AH963"/>
      <c r="AI963"/>
      <c r="AJ963" s="9" t="s">
        <v>2950</v>
      </c>
      <c r="AK963" s="19">
        <v>96.891417358250408</v>
      </c>
      <c r="AL963" s="19"/>
      <c r="AM963" s="19"/>
      <c r="AN963" s="19"/>
      <c r="AO963" s="19"/>
      <c r="AP963" s="19"/>
      <c r="AQ963" s="19"/>
      <c r="AR963" s="19"/>
      <c r="AS963" s="19"/>
      <c r="AT963" s="19"/>
      <c r="AU963" s="19"/>
      <c r="AV963" s="19"/>
      <c r="AW963"/>
      <c r="AX963"/>
      <c r="AY963"/>
      <c r="AZ963"/>
      <c r="BA963"/>
      <c r="BB963"/>
      <c r="BC963"/>
      <c r="BD963"/>
      <c r="BE963"/>
      <c r="BF963"/>
      <c r="BG963"/>
      <c r="BH963"/>
      <c r="BI963"/>
      <c r="BJ963"/>
      <c r="BK963"/>
      <c r="BL963"/>
      <c r="BM963"/>
      <c r="BN963"/>
      <c r="BO963"/>
      <c r="BP963"/>
      <c r="BQ963"/>
      <c r="BR963"/>
      <c r="BS963"/>
      <c r="BT963"/>
      <c r="BU963"/>
      <c r="BV963"/>
    </row>
    <row r="964" spans="2:74" ht="14.25" x14ac:dyDescent="0.2">
      <c r="B964" s="9" t="s">
        <v>3498</v>
      </c>
      <c r="C964" s="19"/>
      <c r="D964" s="19">
        <v>22</v>
      </c>
      <c r="E964" s="19"/>
      <c r="F964" s="19"/>
      <c r="G964" s="19"/>
      <c r="H964" s="19"/>
      <c r="P964" s="9" t="s">
        <v>2951</v>
      </c>
      <c r="Q964" s="19">
        <v>91.791869076237219</v>
      </c>
      <c r="R964" s="19"/>
      <c r="S964" s="19"/>
      <c r="T964" s="19"/>
      <c r="U964" s="19"/>
      <c r="V964" s="19"/>
      <c r="W964" s="19"/>
      <c r="X964" s="19"/>
      <c r="Y964" s="19"/>
      <c r="Z964"/>
      <c r="AA964"/>
      <c r="AB964"/>
      <c r="AC964"/>
      <c r="AD964"/>
      <c r="AE964"/>
      <c r="AF964"/>
      <c r="AG964"/>
      <c r="AH964"/>
      <c r="AI964"/>
      <c r="AJ964" s="9" t="s">
        <v>2951</v>
      </c>
      <c r="AK964" s="19">
        <v>91.791869076237219</v>
      </c>
      <c r="AL964" s="19"/>
      <c r="AM964" s="19"/>
      <c r="AN964" s="19"/>
      <c r="AO964" s="19"/>
      <c r="AP964" s="19"/>
      <c r="AQ964" s="19"/>
      <c r="AR964" s="19"/>
      <c r="AS964" s="19"/>
      <c r="AT964" s="19"/>
      <c r="AU964" s="19"/>
      <c r="AV964" s="19"/>
      <c r="AW964"/>
      <c r="AX964"/>
      <c r="AY964"/>
      <c r="AZ964"/>
      <c r="BA964"/>
      <c r="BB964"/>
      <c r="BC964"/>
      <c r="BD964"/>
      <c r="BE964"/>
      <c r="BF964"/>
      <c r="BG964"/>
      <c r="BH964"/>
      <c r="BI964"/>
      <c r="BJ964"/>
      <c r="BK964"/>
      <c r="BL964"/>
      <c r="BM964"/>
      <c r="BN964"/>
      <c r="BO964"/>
      <c r="BP964"/>
      <c r="BQ964"/>
      <c r="BR964"/>
      <c r="BS964"/>
      <c r="BT964"/>
      <c r="BU964"/>
      <c r="BV964"/>
    </row>
    <row r="965" spans="2:74" ht="14.25" x14ac:dyDescent="0.2">
      <c r="B965" s="9" t="s">
        <v>3499</v>
      </c>
      <c r="C965" s="19"/>
      <c r="D965" s="19"/>
      <c r="E965" s="19"/>
      <c r="F965" s="19">
        <v>45</v>
      </c>
      <c r="G965" s="19"/>
      <c r="H965" s="19"/>
      <c r="P965" s="9" t="s">
        <v>2952</v>
      </c>
      <c r="Q965" s="19">
        <v>15</v>
      </c>
      <c r="R965" s="19"/>
      <c r="S965" s="19"/>
      <c r="T965" s="19"/>
      <c r="U965" s="19"/>
      <c r="V965" s="19"/>
      <c r="W965" s="19"/>
      <c r="X965" s="19"/>
      <c r="Y965" s="19"/>
      <c r="Z965"/>
      <c r="AA965"/>
      <c r="AB965"/>
      <c r="AC965"/>
      <c r="AD965"/>
      <c r="AE965"/>
      <c r="AF965"/>
      <c r="AG965"/>
      <c r="AH965"/>
      <c r="AI965"/>
      <c r="AJ965" s="9" t="s">
        <v>2952</v>
      </c>
      <c r="AK965" s="19"/>
      <c r="AL965" s="19"/>
      <c r="AM965" s="19"/>
      <c r="AN965" s="19"/>
      <c r="AO965" s="19"/>
      <c r="AP965" s="19"/>
      <c r="AQ965" s="19"/>
      <c r="AR965" s="19"/>
      <c r="AS965" s="19"/>
      <c r="AT965" s="19"/>
      <c r="AU965" s="19"/>
      <c r="AV965" s="19">
        <v>15</v>
      </c>
      <c r="AW965"/>
      <c r="AX965"/>
      <c r="AY965"/>
      <c r="AZ965"/>
      <c r="BA965"/>
      <c r="BB965"/>
      <c r="BC965"/>
      <c r="BD965"/>
      <c r="BE965"/>
      <c r="BF965"/>
      <c r="BG965"/>
      <c r="BH965"/>
      <c r="BI965"/>
      <c r="BJ965"/>
      <c r="BK965"/>
      <c r="BL965"/>
      <c r="BM965"/>
      <c r="BN965"/>
      <c r="BO965"/>
      <c r="BP965"/>
      <c r="BQ965"/>
      <c r="BR965"/>
      <c r="BS965"/>
      <c r="BT965"/>
      <c r="BU965"/>
      <c r="BV965"/>
    </row>
    <row r="966" spans="2:74" ht="14.25" x14ac:dyDescent="0.2">
      <c r="B966" s="9" t="s">
        <v>3500</v>
      </c>
      <c r="C966" s="19"/>
      <c r="D966" s="19"/>
      <c r="E966" s="19">
        <v>145</v>
      </c>
      <c r="F966" s="19"/>
      <c r="G966" s="19"/>
      <c r="H966" s="19"/>
      <c r="P966" s="9" t="s">
        <v>2953</v>
      </c>
      <c r="Q966" s="19"/>
      <c r="R966" s="19">
        <v>66.29412766617132</v>
      </c>
      <c r="S966" s="19"/>
      <c r="T966" s="19"/>
      <c r="U966" s="19"/>
      <c r="V966" s="19"/>
      <c r="W966" s="19"/>
      <c r="X966" s="19"/>
      <c r="Y966" s="19"/>
      <c r="Z966"/>
      <c r="AA966"/>
      <c r="AB966"/>
      <c r="AC966"/>
      <c r="AD966"/>
      <c r="AE966"/>
      <c r="AF966"/>
      <c r="AG966"/>
      <c r="AH966"/>
      <c r="AI966"/>
      <c r="AJ966" s="9" t="s">
        <v>2953</v>
      </c>
      <c r="AK966" s="19">
        <v>66.29412766617132</v>
      </c>
      <c r="AL966" s="19"/>
      <c r="AM966" s="19"/>
      <c r="AN966" s="19"/>
      <c r="AO966" s="19"/>
      <c r="AP966" s="19"/>
      <c r="AQ966" s="19"/>
      <c r="AR966" s="19"/>
      <c r="AS966" s="19"/>
      <c r="AT966" s="19"/>
      <c r="AU966" s="19"/>
      <c r="AV966" s="19"/>
      <c r="AW966"/>
      <c r="AX966"/>
      <c r="AY966"/>
      <c r="AZ966"/>
      <c r="BA966"/>
      <c r="BB966"/>
      <c r="BC966"/>
      <c r="BD966"/>
      <c r="BE966"/>
      <c r="BF966"/>
      <c r="BG966"/>
      <c r="BH966"/>
      <c r="BI966"/>
      <c r="BJ966"/>
      <c r="BK966"/>
      <c r="BL966"/>
      <c r="BM966"/>
      <c r="BN966"/>
      <c r="BO966"/>
      <c r="BP966"/>
      <c r="BQ966"/>
      <c r="BR966"/>
      <c r="BS966"/>
      <c r="BT966"/>
      <c r="BU966"/>
      <c r="BV966"/>
    </row>
    <row r="967" spans="2:74" ht="14.25" x14ac:dyDescent="0.2">
      <c r="B967" s="9" t="s">
        <v>3501</v>
      </c>
      <c r="C967" s="19"/>
      <c r="D967" s="19"/>
      <c r="E967" s="19"/>
      <c r="F967" s="19"/>
      <c r="G967" s="19">
        <v>89</v>
      </c>
      <c r="H967" s="19"/>
      <c r="P967" s="9" t="s">
        <v>2954</v>
      </c>
      <c r="Q967" s="19"/>
      <c r="R967" s="19"/>
      <c r="S967" s="19"/>
      <c r="T967" s="19"/>
      <c r="U967" s="19">
        <v>101.99096564026357</v>
      </c>
      <c r="V967" s="19"/>
      <c r="W967" s="19"/>
      <c r="X967" s="19"/>
      <c r="Y967" s="19"/>
      <c r="Z967"/>
      <c r="AA967"/>
      <c r="AB967"/>
      <c r="AC967"/>
      <c r="AD967"/>
      <c r="AE967"/>
      <c r="AF967"/>
      <c r="AG967"/>
      <c r="AH967"/>
      <c r="AI967"/>
      <c r="AJ967" s="9" t="s">
        <v>2954</v>
      </c>
      <c r="AK967" s="19">
        <v>101.99096564026357</v>
      </c>
      <c r="AL967" s="19"/>
      <c r="AM967" s="19"/>
      <c r="AN967" s="19"/>
      <c r="AO967" s="19"/>
      <c r="AP967" s="19"/>
      <c r="AQ967" s="19"/>
      <c r="AR967" s="19"/>
      <c r="AS967" s="19"/>
      <c r="AT967" s="19"/>
      <c r="AU967" s="19"/>
      <c r="AV967" s="19"/>
      <c r="AW967"/>
      <c r="AX967"/>
      <c r="AY967"/>
      <c r="AZ967"/>
      <c r="BA967"/>
      <c r="BB967"/>
      <c r="BC967"/>
      <c r="BD967"/>
      <c r="BE967"/>
      <c r="BF967"/>
      <c r="BG967"/>
      <c r="BH967"/>
      <c r="BI967"/>
      <c r="BJ967"/>
      <c r="BK967"/>
      <c r="BL967"/>
      <c r="BM967"/>
      <c r="BN967"/>
      <c r="BO967"/>
      <c r="BP967"/>
      <c r="BQ967"/>
      <c r="BR967"/>
      <c r="BS967"/>
      <c r="BT967"/>
      <c r="BU967"/>
      <c r="BV967"/>
    </row>
    <row r="968" spans="2:74" ht="14.25" x14ac:dyDescent="0.2">
      <c r="B968" s="9" t="s">
        <v>3502</v>
      </c>
      <c r="C968" s="19"/>
      <c r="D968" s="19"/>
      <c r="E968" s="19"/>
      <c r="F968" s="19"/>
      <c r="G968" s="19">
        <v>38</v>
      </c>
      <c r="H968" s="19"/>
      <c r="P968" s="9" t="s">
        <v>2955</v>
      </c>
      <c r="Q968" s="19"/>
      <c r="R968" s="19">
        <v>60</v>
      </c>
      <c r="S968" s="19"/>
      <c r="T968" s="19"/>
      <c r="U968" s="19"/>
      <c r="V968" s="19"/>
      <c r="W968" s="19"/>
      <c r="X968" s="19"/>
      <c r="Y968" s="19"/>
      <c r="Z968"/>
      <c r="AA968"/>
      <c r="AB968"/>
      <c r="AC968"/>
      <c r="AD968"/>
      <c r="AE968"/>
      <c r="AF968"/>
      <c r="AG968"/>
      <c r="AH968"/>
      <c r="AI968"/>
      <c r="AJ968" s="9" t="s">
        <v>2955</v>
      </c>
      <c r="AK968" s="19"/>
      <c r="AL968" s="19">
        <v>60</v>
      </c>
      <c r="AM968" s="19"/>
      <c r="AN968" s="19"/>
      <c r="AO968" s="19"/>
      <c r="AP968" s="19"/>
      <c r="AQ968" s="19"/>
      <c r="AR968" s="19"/>
      <c r="AS968" s="19"/>
      <c r="AT968" s="19"/>
      <c r="AU968" s="19"/>
      <c r="AV968" s="19"/>
      <c r="AW968"/>
      <c r="AX968"/>
      <c r="AY968"/>
      <c r="AZ968"/>
      <c r="BA968"/>
      <c r="BB968"/>
      <c r="BC968"/>
      <c r="BD968"/>
      <c r="BE968"/>
      <c r="BF968"/>
      <c r="BG968"/>
      <c r="BH968"/>
      <c r="BI968"/>
      <c r="BJ968"/>
      <c r="BK968"/>
      <c r="BL968"/>
      <c r="BM968"/>
      <c r="BN968"/>
      <c r="BO968"/>
      <c r="BP968"/>
      <c r="BQ968"/>
      <c r="BR968"/>
      <c r="BS968"/>
      <c r="BT968"/>
      <c r="BU968"/>
      <c r="BV968"/>
    </row>
    <row r="969" spans="2:74" ht="14.25" x14ac:dyDescent="0.2">
      <c r="B969" s="9" t="s">
        <v>3503</v>
      </c>
      <c r="C969" s="19"/>
      <c r="D969" s="19">
        <v>49.168076151516345</v>
      </c>
      <c r="E969" s="19"/>
      <c r="F969" s="19"/>
      <c r="G969" s="19"/>
      <c r="H969" s="19"/>
      <c r="P969" s="9" t="s">
        <v>2956</v>
      </c>
      <c r="Q969" s="19"/>
      <c r="R969" s="19">
        <v>43.856115225313339</v>
      </c>
      <c r="S969" s="19"/>
      <c r="T969" s="19"/>
      <c r="U969" s="19"/>
      <c r="V969" s="19"/>
      <c r="W969" s="19"/>
      <c r="X969" s="19"/>
      <c r="Y969" s="19"/>
      <c r="Z969"/>
      <c r="AA969"/>
      <c r="AB969"/>
      <c r="AC969"/>
      <c r="AD969"/>
      <c r="AE969"/>
      <c r="AF969"/>
      <c r="AG969"/>
      <c r="AH969"/>
      <c r="AI969"/>
      <c r="AJ969" s="9" t="s">
        <v>2956</v>
      </c>
      <c r="AK969" s="19">
        <v>43.856115225313339</v>
      </c>
      <c r="AL969" s="19"/>
      <c r="AM969" s="19"/>
      <c r="AN969" s="19"/>
      <c r="AO969" s="19"/>
      <c r="AP969" s="19"/>
      <c r="AQ969" s="19"/>
      <c r="AR969" s="19"/>
      <c r="AS969" s="19"/>
      <c r="AT969" s="19"/>
      <c r="AU969" s="19"/>
      <c r="AV969" s="19"/>
      <c r="AW969"/>
      <c r="AX969"/>
      <c r="AY969"/>
      <c r="AZ969"/>
      <c r="BA969"/>
      <c r="BB969"/>
      <c r="BC969"/>
      <c r="BD969"/>
      <c r="BE969"/>
      <c r="BF969"/>
      <c r="BG969"/>
      <c r="BH969"/>
      <c r="BI969"/>
      <c r="BJ969"/>
      <c r="BK969"/>
      <c r="BL969"/>
      <c r="BM969"/>
      <c r="BN969"/>
      <c r="BO969"/>
      <c r="BP969"/>
      <c r="BQ969"/>
      <c r="BR969"/>
      <c r="BS969"/>
      <c r="BT969"/>
      <c r="BU969"/>
      <c r="BV969"/>
    </row>
    <row r="970" spans="2:74" ht="14.25" x14ac:dyDescent="0.2">
      <c r="B970" s="9" t="s">
        <v>3504</v>
      </c>
      <c r="C970" s="19"/>
      <c r="D970" s="19"/>
      <c r="E970" s="19"/>
      <c r="F970" s="19">
        <v>8.9039583437212837</v>
      </c>
      <c r="G970" s="19"/>
      <c r="H970" s="19"/>
      <c r="P970" s="9" t="s">
        <v>2957</v>
      </c>
      <c r="Q970" s="19">
        <v>45.616</v>
      </c>
      <c r="R970" s="19"/>
      <c r="S970" s="19"/>
      <c r="T970" s="19"/>
      <c r="U970" s="19"/>
      <c r="V970" s="19"/>
      <c r="W970" s="19"/>
      <c r="X970" s="19"/>
      <c r="Y970" s="19"/>
      <c r="Z970"/>
      <c r="AA970"/>
      <c r="AB970"/>
      <c r="AC970"/>
      <c r="AD970"/>
      <c r="AE970"/>
      <c r="AF970"/>
      <c r="AG970"/>
      <c r="AH970"/>
      <c r="AI970"/>
      <c r="AJ970" s="9" t="s">
        <v>2957</v>
      </c>
      <c r="AK970" s="19">
        <v>45.616</v>
      </c>
      <c r="AL970" s="19"/>
      <c r="AM970" s="19"/>
      <c r="AN970" s="19"/>
      <c r="AO970" s="19"/>
      <c r="AP970" s="19"/>
      <c r="AQ970" s="19"/>
      <c r="AR970" s="19"/>
      <c r="AS970" s="19"/>
      <c r="AT970" s="19"/>
      <c r="AU970" s="19"/>
      <c r="AV970" s="19"/>
      <c r="AW970"/>
      <c r="AX970"/>
      <c r="AY970"/>
      <c r="AZ970"/>
      <c r="BA970"/>
      <c r="BB970"/>
      <c r="BC970"/>
      <c r="BD970"/>
      <c r="BE970"/>
      <c r="BF970"/>
      <c r="BG970"/>
      <c r="BH970"/>
      <c r="BI970"/>
      <c r="BJ970"/>
      <c r="BK970"/>
      <c r="BL970"/>
      <c r="BM970"/>
      <c r="BN970"/>
      <c r="BO970"/>
      <c r="BP970"/>
      <c r="BQ970"/>
      <c r="BR970"/>
      <c r="BS970"/>
      <c r="BT970"/>
      <c r="BU970"/>
      <c r="BV970"/>
    </row>
    <row r="971" spans="2:74" ht="14.25" x14ac:dyDescent="0.2">
      <c r="B971" s="9" t="s">
        <v>3505</v>
      </c>
      <c r="C971" s="19"/>
      <c r="D971" s="19"/>
      <c r="E971" s="19"/>
      <c r="F971" s="19">
        <v>10</v>
      </c>
      <c r="G971" s="19"/>
      <c r="H971" s="19"/>
      <c r="P971" s="9" t="s">
        <v>2958</v>
      </c>
      <c r="Q971" s="19"/>
      <c r="R971" s="19"/>
      <c r="S971" s="19"/>
      <c r="T971" s="19">
        <v>75.770868892469181</v>
      </c>
      <c r="U971" s="19"/>
      <c r="V971" s="19"/>
      <c r="W971" s="19"/>
      <c r="X971" s="19"/>
      <c r="Y971" s="19"/>
      <c r="Z971"/>
      <c r="AA971"/>
      <c r="AB971"/>
      <c r="AC971"/>
      <c r="AD971"/>
      <c r="AE971"/>
      <c r="AF971"/>
      <c r="AG971"/>
      <c r="AH971"/>
      <c r="AI971"/>
      <c r="AJ971" s="9" t="s">
        <v>2958</v>
      </c>
      <c r="AK971" s="19">
        <v>75.770868892469181</v>
      </c>
      <c r="AL971" s="19"/>
      <c r="AM971" s="19"/>
      <c r="AN971" s="19"/>
      <c r="AO971" s="19"/>
      <c r="AP971" s="19"/>
      <c r="AQ971" s="19"/>
      <c r="AR971" s="19"/>
      <c r="AS971" s="19"/>
      <c r="AT971" s="19"/>
      <c r="AU971" s="19"/>
      <c r="AV971" s="19"/>
      <c r="AW971"/>
      <c r="AX971"/>
      <c r="AY971"/>
      <c r="AZ971"/>
      <c r="BA971"/>
      <c r="BB971"/>
      <c r="BC971"/>
      <c r="BD971"/>
      <c r="BE971"/>
      <c r="BF971"/>
      <c r="BG971"/>
      <c r="BH971"/>
      <c r="BI971"/>
      <c r="BJ971"/>
      <c r="BK971"/>
      <c r="BL971"/>
      <c r="BM971"/>
      <c r="BN971"/>
      <c r="BO971"/>
      <c r="BP971"/>
      <c r="BQ971"/>
      <c r="BR971"/>
      <c r="BS971"/>
      <c r="BT971"/>
      <c r="BU971"/>
      <c r="BV971"/>
    </row>
    <row r="972" spans="2:74" ht="14.25" x14ac:dyDescent="0.2">
      <c r="B972" s="9" t="s">
        <v>3506</v>
      </c>
      <c r="C972" s="19"/>
      <c r="D972" s="19"/>
      <c r="E972" s="19"/>
      <c r="F972" s="19"/>
      <c r="G972" s="19"/>
      <c r="H972" s="19">
        <v>105</v>
      </c>
      <c r="P972" s="9" t="s">
        <v>2959</v>
      </c>
      <c r="Q972" s="19"/>
      <c r="R972" s="19">
        <v>57.726886552389189</v>
      </c>
      <c r="S972" s="19"/>
      <c r="T972" s="19"/>
      <c r="U972" s="19"/>
      <c r="V972" s="19"/>
      <c r="W972" s="19"/>
      <c r="X972" s="19"/>
      <c r="Y972" s="19"/>
      <c r="Z972"/>
      <c r="AA972"/>
      <c r="AB972"/>
      <c r="AC972"/>
      <c r="AD972"/>
      <c r="AE972"/>
      <c r="AF972"/>
      <c r="AG972"/>
      <c r="AH972"/>
      <c r="AI972"/>
      <c r="AJ972" s="9" t="s">
        <v>2959</v>
      </c>
      <c r="AK972" s="19">
        <v>57.726886552389189</v>
      </c>
      <c r="AL972" s="19"/>
      <c r="AM972" s="19"/>
      <c r="AN972" s="19"/>
      <c r="AO972" s="19"/>
      <c r="AP972" s="19"/>
      <c r="AQ972" s="19"/>
      <c r="AR972" s="19"/>
      <c r="AS972" s="19"/>
      <c r="AT972" s="19"/>
      <c r="AU972" s="19"/>
      <c r="AV972" s="19"/>
      <c r="AW972"/>
      <c r="AX972"/>
      <c r="AY972"/>
      <c r="AZ972"/>
      <c r="BA972"/>
      <c r="BB972"/>
      <c r="BC972"/>
      <c r="BD972"/>
      <c r="BE972"/>
      <c r="BF972"/>
      <c r="BG972"/>
      <c r="BH972"/>
      <c r="BI972"/>
      <c r="BJ972"/>
      <c r="BK972"/>
      <c r="BL972"/>
      <c r="BM972"/>
      <c r="BN972"/>
      <c r="BO972"/>
      <c r="BP972"/>
      <c r="BQ972"/>
      <c r="BR972"/>
      <c r="BS972"/>
      <c r="BT972"/>
      <c r="BU972"/>
      <c r="BV972"/>
    </row>
    <row r="973" spans="2:74" ht="14.25" x14ac:dyDescent="0.2">
      <c r="B973" s="9" t="s">
        <v>3508</v>
      </c>
      <c r="C973" s="19"/>
      <c r="D973" s="19">
        <v>3.5615833374885137</v>
      </c>
      <c r="E973" s="19"/>
      <c r="F973" s="19"/>
      <c r="G973" s="19"/>
      <c r="H973" s="19"/>
      <c r="P973" s="9" t="s">
        <v>2960</v>
      </c>
      <c r="Q973" s="19">
        <v>20</v>
      </c>
      <c r="R973" s="19"/>
      <c r="S973" s="19"/>
      <c r="T973" s="19"/>
      <c r="U973" s="19"/>
      <c r="V973" s="19"/>
      <c r="W973" s="19"/>
      <c r="X973" s="19"/>
      <c r="Y973" s="19"/>
      <c r="Z973"/>
      <c r="AA973"/>
      <c r="AB973"/>
      <c r="AC973"/>
      <c r="AD973"/>
      <c r="AE973"/>
      <c r="AF973"/>
      <c r="AG973"/>
      <c r="AH973"/>
      <c r="AI973"/>
      <c r="AJ973" s="9" t="s">
        <v>2960</v>
      </c>
      <c r="AK973" s="19">
        <v>20</v>
      </c>
      <c r="AL973" s="19"/>
      <c r="AM973" s="19"/>
      <c r="AN973" s="19"/>
      <c r="AO973" s="19"/>
      <c r="AP973" s="19"/>
      <c r="AQ973" s="19"/>
      <c r="AR973" s="19"/>
      <c r="AS973" s="19"/>
      <c r="AT973" s="19"/>
      <c r="AU973" s="19"/>
      <c r="AV973" s="19"/>
      <c r="AW973"/>
      <c r="AX973"/>
      <c r="AY973"/>
      <c r="AZ973"/>
      <c r="BA973"/>
      <c r="BB973"/>
      <c r="BC973"/>
      <c r="BD973"/>
      <c r="BE973"/>
      <c r="BF973"/>
      <c r="BG973"/>
      <c r="BH973"/>
      <c r="BI973"/>
      <c r="BJ973"/>
      <c r="BK973"/>
      <c r="BL973"/>
      <c r="BM973"/>
      <c r="BN973"/>
      <c r="BO973"/>
      <c r="BP973"/>
      <c r="BQ973"/>
      <c r="BR973"/>
      <c r="BS973"/>
      <c r="BT973"/>
      <c r="BU973"/>
      <c r="BV973"/>
    </row>
    <row r="974" spans="2:74" ht="14.25" x14ac:dyDescent="0.2">
      <c r="B974" s="9" t="s">
        <v>3509</v>
      </c>
      <c r="C974" s="19"/>
      <c r="D974" s="19"/>
      <c r="E974" s="19">
        <v>86.692320794224045</v>
      </c>
      <c r="F974" s="19"/>
      <c r="G974" s="19"/>
      <c r="H974" s="19"/>
      <c r="P974" s="9" t="s">
        <v>2961</v>
      </c>
      <c r="Q974" s="19"/>
      <c r="R974" s="19">
        <v>203.98193128052714</v>
      </c>
      <c r="S974" s="19"/>
      <c r="T974" s="19"/>
      <c r="U974" s="19"/>
      <c r="V974" s="19"/>
      <c r="W974" s="19"/>
      <c r="X974" s="19"/>
      <c r="Y974" s="19"/>
      <c r="Z974"/>
      <c r="AA974"/>
      <c r="AB974"/>
      <c r="AC974"/>
      <c r="AD974"/>
      <c r="AE974"/>
      <c r="AF974"/>
      <c r="AG974"/>
      <c r="AH974"/>
      <c r="AI974"/>
      <c r="AJ974" s="9" t="s">
        <v>2961</v>
      </c>
      <c r="AK974" s="19">
        <v>203.98193128052714</v>
      </c>
      <c r="AL974" s="19"/>
      <c r="AM974" s="19"/>
      <c r="AN974" s="19"/>
      <c r="AO974" s="19"/>
      <c r="AP974" s="19"/>
      <c r="AQ974" s="19"/>
      <c r="AR974" s="19"/>
      <c r="AS974" s="19"/>
      <c r="AT974" s="19"/>
      <c r="AU974" s="19"/>
      <c r="AV974" s="19"/>
      <c r="AW974"/>
      <c r="AX974"/>
      <c r="AY974"/>
      <c r="AZ974"/>
      <c r="BA974"/>
      <c r="BB974"/>
      <c r="BC974"/>
      <c r="BD974"/>
      <c r="BE974"/>
      <c r="BF974"/>
      <c r="BG974"/>
      <c r="BH974"/>
      <c r="BI974"/>
      <c r="BJ974"/>
      <c r="BK974"/>
      <c r="BL974"/>
      <c r="BM974"/>
      <c r="BN974"/>
      <c r="BO974"/>
      <c r="BP974"/>
      <c r="BQ974"/>
      <c r="BR974"/>
      <c r="BS974"/>
      <c r="BT974"/>
      <c r="BU974"/>
      <c r="BV974"/>
    </row>
    <row r="975" spans="2:74" ht="14.25" x14ac:dyDescent="0.2">
      <c r="B975" s="9" t="s">
        <v>3510</v>
      </c>
      <c r="C975" s="19"/>
      <c r="D975" s="19"/>
      <c r="E975" s="19"/>
      <c r="F975" s="19"/>
      <c r="G975" s="19"/>
      <c r="H975" s="19">
        <v>8</v>
      </c>
      <c r="P975" s="9" t="s">
        <v>2962</v>
      </c>
      <c r="Q975" s="19"/>
      <c r="R975" s="19"/>
      <c r="S975" s="19"/>
      <c r="T975" s="19"/>
      <c r="U975" s="19"/>
      <c r="V975" s="19">
        <v>50.995482820131784</v>
      </c>
      <c r="W975" s="19"/>
      <c r="X975" s="19"/>
      <c r="Y975" s="19"/>
      <c r="Z975"/>
      <c r="AA975"/>
      <c r="AB975"/>
      <c r="AC975"/>
      <c r="AD975"/>
      <c r="AE975"/>
      <c r="AF975"/>
      <c r="AG975"/>
      <c r="AH975"/>
      <c r="AI975"/>
      <c r="AJ975" s="9" t="s">
        <v>2962</v>
      </c>
      <c r="AK975" s="19">
        <v>50.995482820131784</v>
      </c>
      <c r="AL975" s="19"/>
      <c r="AM975" s="19"/>
      <c r="AN975" s="19"/>
      <c r="AO975" s="19"/>
      <c r="AP975" s="19"/>
      <c r="AQ975" s="19"/>
      <c r="AR975" s="19"/>
      <c r="AS975" s="19"/>
      <c r="AT975" s="19"/>
      <c r="AU975" s="19"/>
      <c r="AV975" s="19"/>
      <c r="AW975"/>
      <c r="AX975"/>
      <c r="AY975"/>
      <c r="AZ975"/>
      <c r="BA975"/>
      <c r="BB975"/>
      <c r="BC975"/>
      <c r="BD975"/>
      <c r="BE975"/>
      <c r="BF975"/>
      <c r="BG975"/>
      <c r="BH975"/>
      <c r="BI975"/>
      <c r="BJ975"/>
      <c r="BK975"/>
      <c r="BL975"/>
      <c r="BM975"/>
      <c r="BN975"/>
      <c r="BO975"/>
      <c r="BP975"/>
      <c r="BQ975"/>
      <c r="BR975"/>
      <c r="BS975"/>
      <c r="BT975"/>
      <c r="BU975"/>
      <c r="BV975"/>
    </row>
    <row r="976" spans="2:74" ht="14.25" x14ac:dyDescent="0.2">
      <c r="B976" s="9" t="s">
        <v>3511</v>
      </c>
      <c r="C976" s="19"/>
      <c r="D976" s="19"/>
      <c r="E976" s="19">
        <v>6.7670083412281752</v>
      </c>
      <c r="F976" s="19"/>
      <c r="G976" s="19"/>
      <c r="H976" s="19"/>
      <c r="P976" s="9" t="s">
        <v>2963</v>
      </c>
      <c r="Q976" s="19"/>
      <c r="R976" s="19"/>
      <c r="S976" s="19">
        <v>127.48870705032947</v>
      </c>
      <c r="T976" s="19"/>
      <c r="U976" s="19"/>
      <c r="V976" s="19"/>
      <c r="W976" s="19"/>
      <c r="X976" s="19"/>
      <c r="Y976" s="19"/>
      <c r="Z976"/>
      <c r="AA976"/>
      <c r="AB976"/>
      <c r="AC976"/>
      <c r="AD976"/>
      <c r="AE976"/>
      <c r="AF976"/>
      <c r="AG976"/>
      <c r="AH976"/>
      <c r="AI976"/>
      <c r="AJ976" s="9" t="s">
        <v>2963</v>
      </c>
      <c r="AK976" s="19">
        <v>127.48870705032947</v>
      </c>
      <c r="AL976" s="19"/>
      <c r="AM976" s="19"/>
      <c r="AN976" s="19"/>
      <c r="AO976" s="19"/>
      <c r="AP976" s="19"/>
      <c r="AQ976" s="19"/>
      <c r="AR976" s="19"/>
      <c r="AS976" s="19"/>
      <c r="AT976" s="19"/>
      <c r="AU976" s="19"/>
      <c r="AV976" s="19"/>
      <c r="AW976"/>
      <c r="AX976"/>
      <c r="AY976"/>
      <c r="AZ976"/>
      <c r="BA976"/>
      <c r="BB976"/>
      <c r="BC976"/>
      <c r="BD976"/>
      <c r="BE976"/>
      <c r="BF976"/>
      <c r="BG976"/>
      <c r="BH976"/>
      <c r="BI976"/>
      <c r="BJ976"/>
      <c r="BK976"/>
      <c r="BL976"/>
      <c r="BM976"/>
      <c r="BN976"/>
      <c r="BO976"/>
      <c r="BP976"/>
      <c r="BQ976"/>
      <c r="BR976"/>
      <c r="BS976"/>
      <c r="BT976"/>
      <c r="BU976"/>
      <c r="BV976"/>
    </row>
    <row r="977" spans="2:74" ht="14.25" x14ac:dyDescent="0.2">
      <c r="B977" s="9" t="s">
        <v>3512</v>
      </c>
      <c r="C977" s="19"/>
      <c r="D977" s="19"/>
      <c r="E977" s="19"/>
      <c r="F977" s="19"/>
      <c r="G977" s="19">
        <v>48.073437298052163</v>
      </c>
      <c r="H977" s="19"/>
      <c r="P977" s="9" t="s">
        <v>2964</v>
      </c>
      <c r="Q977" s="19">
        <v>66.29412766617132</v>
      </c>
      <c r="R977" s="19"/>
      <c r="S977" s="19"/>
      <c r="T977" s="19"/>
      <c r="U977" s="19"/>
      <c r="V977" s="19"/>
      <c r="W977" s="19"/>
      <c r="X977" s="19"/>
      <c r="Y977" s="19"/>
      <c r="Z977"/>
      <c r="AA977"/>
      <c r="AB977"/>
      <c r="AC977"/>
      <c r="AD977"/>
      <c r="AE977"/>
      <c r="AF977"/>
      <c r="AG977"/>
      <c r="AH977"/>
      <c r="AI977"/>
      <c r="AJ977" s="9" t="s">
        <v>2964</v>
      </c>
      <c r="AK977" s="19">
        <v>66.29412766617132</v>
      </c>
      <c r="AL977" s="19"/>
      <c r="AM977" s="19"/>
      <c r="AN977" s="19"/>
      <c r="AO977" s="19"/>
      <c r="AP977" s="19"/>
      <c r="AQ977" s="19"/>
      <c r="AR977" s="19"/>
      <c r="AS977" s="19"/>
      <c r="AT977" s="19"/>
      <c r="AU977" s="19"/>
      <c r="AV977" s="19"/>
      <c r="AW977"/>
      <c r="AX977"/>
      <c r="AY977"/>
      <c r="AZ977"/>
      <c r="BA977"/>
      <c r="BB977"/>
      <c r="BC977"/>
      <c r="BD977"/>
      <c r="BE977"/>
      <c r="BF977"/>
      <c r="BG977"/>
      <c r="BH977"/>
      <c r="BI977"/>
      <c r="BJ977"/>
      <c r="BK977"/>
      <c r="BL977"/>
      <c r="BM977"/>
      <c r="BN977"/>
      <c r="BO977"/>
      <c r="BP977"/>
      <c r="BQ977"/>
      <c r="BR977"/>
      <c r="BS977"/>
      <c r="BT977"/>
      <c r="BU977"/>
      <c r="BV977"/>
    </row>
    <row r="978" spans="2:74" ht="14.25" x14ac:dyDescent="0.2">
      <c r="B978" s="9" t="s">
        <v>3513</v>
      </c>
      <c r="C978" s="19"/>
      <c r="D978" s="19"/>
      <c r="E978" s="19"/>
      <c r="F978" s="19"/>
      <c r="G978" s="19">
        <v>76.223966339496471</v>
      </c>
      <c r="H978" s="19"/>
      <c r="P978" s="9" t="s">
        <v>2965</v>
      </c>
      <c r="Q978" s="19">
        <v>63.23439869696341</v>
      </c>
      <c r="R978" s="19"/>
      <c r="S978" s="19"/>
      <c r="T978" s="19"/>
      <c r="U978" s="19"/>
      <c r="V978" s="19"/>
      <c r="W978" s="19"/>
      <c r="X978" s="19"/>
      <c r="Y978" s="19"/>
      <c r="Z978"/>
      <c r="AA978"/>
      <c r="AB978"/>
      <c r="AC978"/>
      <c r="AD978"/>
      <c r="AE978"/>
      <c r="AF978"/>
      <c r="AG978"/>
      <c r="AH978"/>
      <c r="AI978"/>
      <c r="AJ978" s="9" t="s">
        <v>2965</v>
      </c>
      <c r="AK978" s="19">
        <v>63.23439869696341</v>
      </c>
      <c r="AL978" s="19"/>
      <c r="AM978" s="19"/>
      <c r="AN978" s="19"/>
      <c r="AO978" s="19"/>
      <c r="AP978" s="19"/>
      <c r="AQ978" s="19"/>
      <c r="AR978" s="19"/>
      <c r="AS978" s="19"/>
      <c r="AT978" s="19"/>
      <c r="AU978" s="19"/>
      <c r="AV978" s="19"/>
      <c r="AW978"/>
      <c r="AX978"/>
      <c r="AY978"/>
      <c r="AZ978"/>
      <c r="BA978"/>
      <c r="BB978"/>
      <c r="BC978"/>
      <c r="BD978"/>
      <c r="BE978"/>
      <c r="BF978"/>
      <c r="BG978"/>
      <c r="BH978"/>
      <c r="BI978"/>
      <c r="BJ978"/>
      <c r="BK978"/>
      <c r="BL978"/>
      <c r="BM978"/>
      <c r="BN978"/>
      <c r="BO978"/>
      <c r="BP978"/>
      <c r="BQ978"/>
      <c r="BR978"/>
      <c r="BS978"/>
      <c r="BT978"/>
      <c r="BU978"/>
      <c r="BV978"/>
    </row>
    <row r="979" spans="2:74" ht="14.25" x14ac:dyDescent="0.2">
      <c r="B979" s="9" t="s">
        <v>3514</v>
      </c>
      <c r="C979" s="19"/>
      <c r="D979" s="19"/>
      <c r="E979" s="19"/>
      <c r="F979" s="19"/>
      <c r="G979" s="19">
        <v>85.333333333333329</v>
      </c>
      <c r="H979" s="19"/>
      <c r="P979" s="9" t="s">
        <v>2966</v>
      </c>
      <c r="Q979" s="19"/>
      <c r="R979" s="19"/>
      <c r="S979" s="19">
        <v>260</v>
      </c>
      <c r="T979" s="19"/>
      <c r="U979" s="19"/>
      <c r="V979" s="19"/>
      <c r="W979" s="19"/>
      <c r="X979" s="19"/>
      <c r="Y979" s="19"/>
      <c r="Z979"/>
      <c r="AA979"/>
      <c r="AB979"/>
      <c r="AC979"/>
      <c r="AD979"/>
      <c r="AE979"/>
      <c r="AF979"/>
      <c r="AG979"/>
      <c r="AH979"/>
      <c r="AI979"/>
      <c r="AJ979" s="9" t="s">
        <v>2966</v>
      </c>
      <c r="AK979" s="19"/>
      <c r="AL979" s="19">
        <v>260</v>
      </c>
      <c r="AM979" s="19"/>
      <c r="AN979" s="19"/>
      <c r="AO979" s="19"/>
      <c r="AP979" s="19"/>
      <c r="AQ979" s="19"/>
      <c r="AR979" s="19"/>
      <c r="AS979" s="19"/>
      <c r="AT979" s="19"/>
      <c r="AU979" s="19"/>
      <c r="AV979" s="19"/>
      <c r="AW979"/>
      <c r="AX979"/>
      <c r="AY979"/>
      <c r="AZ979"/>
      <c r="BA979"/>
      <c r="BB979"/>
      <c r="BC979"/>
      <c r="BD979"/>
      <c r="BE979"/>
      <c r="BF979"/>
      <c r="BG979"/>
      <c r="BH979"/>
      <c r="BI979"/>
      <c r="BJ979"/>
      <c r="BK979"/>
      <c r="BL979"/>
      <c r="BM979"/>
      <c r="BN979"/>
      <c r="BO979"/>
      <c r="BP979"/>
      <c r="BQ979"/>
      <c r="BR979"/>
      <c r="BS979"/>
      <c r="BT979"/>
      <c r="BU979"/>
      <c r="BV979"/>
    </row>
    <row r="980" spans="2:74" ht="14.25" x14ac:dyDescent="0.2">
      <c r="B980" s="9" t="s">
        <v>3515</v>
      </c>
      <c r="C980" s="19"/>
      <c r="D980" s="19"/>
      <c r="E980" s="19"/>
      <c r="F980" s="19">
        <v>76.223981237173859</v>
      </c>
      <c r="G980" s="19"/>
      <c r="H980" s="19"/>
      <c r="P980" s="9" t="s">
        <v>2967</v>
      </c>
      <c r="Q980" s="19"/>
      <c r="R980" s="19">
        <v>112.19006220428993</v>
      </c>
      <c r="S980" s="19"/>
      <c r="T980" s="19"/>
      <c r="U980" s="19"/>
      <c r="V980" s="19"/>
      <c r="W980" s="19"/>
      <c r="X980" s="19"/>
      <c r="Y980" s="19"/>
      <c r="Z980"/>
      <c r="AA980"/>
      <c r="AB980"/>
      <c r="AC980"/>
      <c r="AD980"/>
      <c r="AE980"/>
      <c r="AF980"/>
      <c r="AG980"/>
      <c r="AH980"/>
      <c r="AI980"/>
      <c r="AJ980" s="9" t="s">
        <v>2967</v>
      </c>
      <c r="AK980" s="19">
        <v>112.19006220428993</v>
      </c>
      <c r="AL980" s="19"/>
      <c r="AM980" s="19"/>
      <c r="AN980" s="19"/>
      <c r="AO980" s="19"/>
      <c r="AP980" s="19"/>
      <c r="AQ980" s="19"/>
      <c r="AR980" s="19"/>
      <c r="AS980" s="19"/>
      <c r="AT980" s="19"/>
      <c r="AU980" s="19"/>
      <c r="AV980" s="19"/>
      <c r="AW980"/>
      <c r="AX980"/>
      <c r="AY980"/>
      <c r="AZ980"/>
      <c r="BA980"/>
      <c r="BB980"/>
      <c r="BC980"/>
      <c r="BD980"/>
      <c r="BE980"/>
      <c r="BF980"/>
      <c r="BG980"/>
      <c r="BH980"/>
      <c r="BI980"/>
      <c r="BJ980"/>
      <c r="BK980"/>
      <c r="BL980"/>
      <c r="BM980"/>
      <c r="BN980"/>
      <c r="BO980"/>
      <c r="BP980"/>
      <c r="BQ980"/>
      <c r="BR980"/>
      <c r="BS980"/>
      <c r="BT980"/>
      <c r="BU980"/>
      <c r="BV980"/>
    </row>
    <row r="981" spans="2:74" ht="14.25" x14ac:dyDescent="0.2">
      <c r="B981" s="9" t="s">
        <v>3516</v>
      </c>
      <c r="C981" s="19"/>
      <c r="D981" s="19"/>
      <c r="E981" s="19">
        <v>30</v>
      </c>
      <c r="F981" s="19"/>
      <c r="G981" s="19"/>
      <c r="H981" s="19"/>
      <c r="P981" s="9" t="s">
        <v>2968</v>
      </c>
      <c r="Q981" s="19"/>
      <c r="R981" s="19">
        <v>71.393675948184509</v>
      </c>
      <c r="S981" s="19"/>
      <c r="T981" s="19"/>
      <c r="U981" s="19"/>
      <c r="V981" s="19"/>
      <c r="W981" s="19"/>
      <c r="X981" s="19"/>
      <c r="Y981" s="19"/>
      <c r="Z981"/>
      <c r="AA981"/>
      <c r="AB981"/>
      <c r="AC981"/>
      <c r="AD981"/>
      <c r="AE981"/>
      <c r="AF981"/>
      <c r="AG981"/>
      <c r="AH981"/>
      <c r="AI981"/>
      <c r="AJ981" s="9" t="s">
        <v>2968</v>
      </c>
      <c r="AK981" s="19">
        <v>71.393675948184509</v>
      </c>
      <c r="AL981" s="19"/>
      <c r="AM981" s="19"/>
      <c r="AN981" s="19"/>
      <c r="AO981" s="19"/>
      <c r="AP981" s="19"/>
      <c r="AQ981" s="19"/>
      <c r="AR981" s="19"/>
      <c r="AS981" s="19"/>
      <c r="AT981" s="19"/>
      <c r="AU981" s="19"/>
      <c r="AV981" s="19"/>
      <c r="AW981"/>
      <c r="AX981"/>
      <c r="AY981"/>
      <c r="AZ981"/>
      <c r="BA981"/>
      <c r="BB981"/>
      <c r="BC981"/>
      <c r="BD981"/>
      <c r="BE981"/>
      <c r="BF981"/>
      <c r="BG981"/>
      <c r="BH981"/>
      <c r="BI981"/>
      <c r="BJ981"/>
      <c r="BK981"/>
      <c r="BL981"/>
      <c r="BM981"/>
      <c r="BN981"/>
      <c r="BO981"/>
      <c r="BP981"/>
      <c r="BQ981"/>
      <c r="BR981"/>
      <c r="BS981"/>
      <c r="BT981"/>
      <c r="BU981"/>
      <c r="BV981"/>
    </row>
    <row r="982" spans="2:74" ht="14.25" x14ac:dyDescent="0.2">
      <c r="B982" s="9" t="s">
        <v>3517</v>
      </c>
      <c r="C982" s="19"/>
      <c r="D982" s="19"/>
      <c r="E982" s="19">
        <v>34</v>
      </c>
      <c r="F982" s="19"/>
      <c r="G982" s="19"/>
      <c r="H982" s="19"/>
      <c r="P982" s="9" t="s">
        <v>2969</v>
      </c>
      <c r="Q982" s="19"/>
      <c r="R982" s="19"/>
      <c r="S982" s="19"/>
      <c r="T982" s="19"/>
      <c r="U982" s="19"/>
      <c r="V982" s="19"/>
      <c r="W982" s="19"/>
      <c r="X982" s="19"/>
      <c r="Y982" s="19">
        <v>85</v>
      </c>
      <c r="Z982"/>
      <c r="AA982"/>
      <c r="AB982"/>
      <c r="AC982"/>
      <c r="AD982"/>
      <c r="AE982"/>
      <c r="AF982"/>
      <c r="AG982"/>
      <c r="AH982"/>
      <c r="AI982"/>
      <c r="AJ982" s="9" t="s">
        <v>2969</v>
      </c>
      <c r="AK982" s="19">
        <v>85</v>
      </c>
      <c r="AL982" s="19"/>
      <c r="AM982" s="19"/>
      <c r="AN982" s="19"/>
      <c r="AO982" s="19"/>
      <c r="AP982" s="19"/>
      <c r="AQ982" s="19"/>
      <c r="AR982" s="19"/>
      <c r="AS982" s="19"/>
      <c r="AT982" s="19"/>
      <c r="AU982" s="19"/>
      <c r="AV982" s="19"/>
      <c r="AW982"/>
      <c r="AX982"/>
      <c r="AY982"/>
      <c r="AZ982"/>
      <c r="BA982"/>
      <c r="BB982"/>
      <c r="BC982"/>
      <c r="BD982"/>
      <c r="BE982"/>
      <c r="BF982"/>
      <c r="BG982"/>
      <c r="BH982"/>
      <c r="BI982"/>
      <c r="BJ982"/>
      <c r="BK982"/>
      <c r="BL982"/>
      <c r="BM982"/>
      <c r="BN982"/>
      <c r="BO982"/>
      <c r="BP982"/>
      <c r="BQ982"/>
      <c r="BR982"/>
      <c r="BS982"/>
      <c r="BT982"/>
      <c r="BU982"/>
      <c r="BV982"/>
    </row>
    <row r="983" spans="2:74" ht="14.25" x14ac:dyDescent="0.2">
      <c r="B983" s="9" t="s">
        <v>3518</v>
      </c>
      <c r="C983" s="19"/>
      <c r="D983" s="19"/>
      <c r="E983" s="19">
        <v>3.2054250037396623</v>
      </c>
      <c r="F983" s="19"/>
      <c r="G983" s="19"/>
      <c r="H983" s="19"/>
      <c r="P983" s="9" t="s">
        <v>2970</v>
      </c>
      <c r="Q983" s="19">
        <v>95.871507701847761</v>
      </c>
      <c r="R983" s="19"/>
      <c r="S983" s="19"/>
      <c r="T983" s="19"/>
      <c r="U983" s="19"/>
      <c r="V983" s="19"/>
      <c r="W983" s="19"/>
      <c r="X983" s="19"/>
      <c r="Y983" s="19"/>
      <c r="Z983"/>
      <c r="AA983"/>
      <c r="AB983"/>
      <c r="AC983"/>
      <c r="AD983"/>
      <c r="AE983"/>
      <c r="AF983"/>
      <c r="AG983"/>
      <c r="AH983"/>
      <c r="AI983"/>
      <c r="AJ983" s="9" t="s">
        <v>2970</v>
      </c>
      <c r="AK983" s="19">
        <v>95.871507701847761</v>
      </c>
      <c r="AL983" s="19"/>
      <c r="AM983" s="19"/>
      <c r="AN983" s="19"/>
      <c r="AO983" s="19"/>
      <c r="AP983" s="19"/>
      <c r="AQ983" s="19"/>
      <c r="AR983" s="19"/>
      <c r="AS983" s="19"/>
      <c r="AT983" s="19"/>
      <c r="AU983" s="19"/>
      <c r="AV983" s="19"/>
      <c r="AW983"/>
      <c r="AX983"/>
      <c r="AY983"/>
      <c r="AZ983"/>
      <c r="BA983"/>
      <c r="BB983"/>
      <c r="BC983"/>
      <c r="BD983"/>
      <c r="BE983"/>
      <c r="BF983"/>
      <c r="BG983"/>
      <c r="BH983"/>
      <c r="BI983"/>
      <c r="BJ983"/>
      <c r="BK983"/>
      <c r="BL983"/>
      <c r="BM983"/>
      <c r="BN983"/>
      <c r="BO983"/>
      <c r="BP983"/>
      <c r="BQ983"/>
      <c r="BR983"/>
      <c r="BS983"/>
      <c r="BT983"/>
      <c r="BU983"/>
      <c r="BV983"/>
    </row>
    <row r="984" spans="2:74" ht="14.25" x14ac:dyDescent="0.2">
      <c r="B984" s="9" t="s">
        <v>3519</v>
      </c>
      <c r="C984" s="19"/>
      <c r="D984" s="19"/>
      <c r="E984" s="19">
        <v>45</v>
      </c>
      <c r="F984" s="19"/>
      <c r="G984" s="19"/>
      <c r="H984" s="19"/>
      <c r="P984" s="9" t="s">
        <v>2971</v>
      </c>
      <c r="Q984" s="19"/>
      <c r="R984" s="19">
        <v>109.13033323508203</v>
      </c>
      <c r="S984" s="19"/>
      <c r="T984" s="19"/>
      <c r="U984" s="19"/>
      <c r="V984" s="19"/>
      <c r="W984" s="19"/>
      <c r="X984" s="19"/>
      <c r="Y984" s="19"/>
      <c r="Z984"/>
      <c r="AA984"/>
      <c r="AB984"/>
      <c r="AC984"/>
      <c r="AD984"/>
      <c r="AE984"/>
      <c r="AF984"/>
      <c r="AG984"/>
      <c r="AH984"/>
      <c r="AI984"/>
      <c r="AJ984" s="9" t="s">
        <v>2971</v>
      </c>
      <c r="AK984" s="19">
        <v>109.13033323508203</v>
      </c>
      <c r="AL984" s="19"/>
      <c r="AM984" s="19"/>
      <c r="AN984" s="19"/>
      <c r="AO984" s="19"/>
      <c r="AP984" s="19"/>
      <c r="AQ984" s="19"/>
      <c r="AR984" s="19"/>
      <c r="AS984" s="19"/>
      <c r="AT984" s="19"/>
      <c r="AU984" s="19"/>
      <c r="AV984" s="19"/>
      <c r="AW984"/>
      <c r="AX984"/>
      <c r="AY984"/>
      <c r="AZ984"/>
      <c r="BA984"/>
      <c r="BB984"/>
      <c r="BC984"/>
      <c r="BD984"/>
      <c r="BE984"/>
      <c r="BF984"/>
      <c r="BG984"/>
      <c r="BH984"/>
      <c r="BI984"/>
      <c r="BJ984"/>
      <c r="BK984"/>
      <c r="BL984"/>
      <c r="BM984"/>
      <c r="BN984"/>
      <c r="BO984"/>
      <c r="BP984"/>
      <c r="BQ984"/>
      <c r="BR984"/>
      <c r="BS984"/>
      <c r="BT984"/>
      <c r="BU984"/>
      <c r="BV984"/>
    </row>
    <row r="985" spans="2:74" ht="14.25" x14ac:dyDescent="0.2">
      <c r="B985" s="9" t="s">
        <v>3520</v>
      </c>
      <c r="C985" s="19"/>
      <c r="D985" s="19"/>
      <c r="E985" s="19"/>
      <c r="F985" s="19">
        <v>24.864000000000001</v>
      </c>
      <c r="G985" s="19"/>
      <c r="H985" s="19"/>
      <c r="P985" s="9" t="s">
        <v>2972</v>
      </c>
      <c r="Q985" s="19"/>
      <c r="R985" s="19">
        <v>36</v>
      </c>
      <c r="S985" s="19"/>
      <c r="T985" s="19"/>
      <c r="U985" s="19"/>
      <c r="V985" s="19"/>
      <c r="W985" s="19"/>
      <c r="X985" s="19"/>
      <c r="Y985" s="19"/>
      <c r="Z985"/>
      <c r="AA985"/>
      <c r="AB985"/>
      <c r="AC985"/>
      <c r="AD985"/>
      <c r="AE985"/>
      <c r="AF985"/>
      <c r="AG985"/>
      <c r="AH985"/>
      <c r="AI985"/>
      <c r="AJ985" s="9" t="s">
        <v>2972</v>
      </c>
      <c r="AK985" s="19"/>
      <c r="AL985" s="19"/>
      <c r="AM985" s="19"/>
      <c r="AN985" s="19"/>
      <c r="AO985" s="19"/>
      <c r="AP985" s="19"/>
      <c r="AQ985" s="19"/>
      <c r="AR985" s="19"/>
      <c r="AS985" s="19"/>
      <c r="AT985" s="19"/>
      <c r="AU985" s="19">
        <v>36</v>
      </c>
      <c r="AV985" s="19"/>
      <c r="AW985"/>
      <c r="AX985"/>
      <c r="AY985"/>
      <c r="AZ985"/>
      <c r="BA985"/>
      <c r="BB985"/>
      <c r="BC985"/>
      <c r="BD985"/>
      <c r="BE985"/>
      <c r="BF985"/>
      <c r="BG985"/>
      <c r="BH985"/>
      <c r="BI985"/>
      <c r="BJ985"/>
      <c r="BK985"/>
      <c r="BL985"/>
      <c r="BM985"/>
      <c r="BN985"/>
      <c r="BO985"/>
      <c r="BP985"/>
      <c r="BQ985"/>
      <c r="BR985"/>
      <c r="BS985"/>
      <c r="BT985"/>
      <c r="BU985"/>
      <c r="BV985"/>
    </row>
    <row r="986" spans="2:74" ht="14.25" x14ac:dyDescent="0.2">
      <c r="B986" s="9" t="s">
        <v>3521</v>
      </c>
      <c r="C986" s="19"/>
      <c r="D986" s="19"/>
      <c r="E986" s="19"/>
      <c r="F986" s="19">
        <v>47.285348162018529</v>
      </c>
      <c r="G986" s="19"/>
      <c r="H986" s="19"/>
      <c r="P986" s="9" t="s">
        <v>2973</v>
      </c>
      <c r="Q986" s="19">
        <v>122.38915876831629</v>
      </c>
      <c r="R986" s="19"/>
      <c r="S986" s="19"/>
      <c r="T986" s="19"/>
      <c r="U986" s="19"/>
      <c r="V986" s="19"/>
      <c r="W986" s="19"/>
      <c r="X986" s="19"/>
      <c r="Y986" s="19"/>
      <c r="Z986"/>
      <c r="AA986"/>
      <c r="AB986"/>
      <c r="AC986"/>
      <c r="AD986"/>
      <c r="AE986"/>
      <c r="AF986"/>
      <c r="AG986"/>
      <c r="AH986"/>
      <c r="AI986"/>
      <c r="AJ986" s="9" t="s">
        <v>2973</v>
      </c>
      <c r="AK986" s="19">
        <v>122.38915876831629</v>
      </c>
      <c r="AL986" s="19"/>
      <c r="AM986" s="19"/>
      <c r="AN986" s="19"/>
      <c r="AO986" s="19"/>
      <c r="AP986" s="19"/>
      <c r="AQ986" s="19"/>
      <c r="AR986" s="19"/>
      <c r="AS986" s="19"/>
      <c r="AT986" s="19"/>
      <c r="AU986" s="19"/>
      <c r="AV986" s="19"/>
      <c r="AW986"/>
      <c r="AX986"/>
      <c r="AY986"/>
      <c r="AZ986"/>
      <c r="BA986"/>
      <c r="BB986"/>
      <c r="BC986"/>
      <c r="BD986"/>
      <c r="BE986"/>
      <c r="BF986"/>
      <c r="BG986"/>
      <c r="BH986"/>
      <c r="BI986"/>
      <c r="BJ986"/>
      <c r="BK986"/>
      <c r="BL986"/>
      <c r="BM986"/>
      <c r="BN986"/>
      <c r="BO986"/>
      <c r="BP986"/>
      <c r="BQ986"/>
      <c r="BR986"/>
      <c r="BS986"/>
      <c r="BT986"/>
      <c r="BU986"/>
      <c r="BV986"/>
    </row>
    <row r="987" spans="2:74" ht="14.25" x14ac:dyDescent="0.2">
      <c r="B987" s="9" t="s">
        <v>3522</v>
      </c>
      <c r="C987" s="19"/>
      <c r="D987" s="19"/>
      <c r="E987" s="19"/>
      <c r="F987" s="19">
        <v>17.807916687442567</v>
      </c>
      <c r="G987" s="19"/>
      <c r="H987" s="19"/>
      <c r="P987" s="9" t="s">
        <v>2974</v>
      </c>
      <c r="Q987" s="19">
        <v>53.035302132937062</v>
      </c>
      <c r="R987" s="19"/>
      <c r="S987" s="19"/>
      <c r="T987" s="19"/>
      <c r="U987" s="19"/>
      <c r="V987" s="19"/>
      <c r="W987" s="19"/>
      <c r="X987" s="19"/>
      <c r="Y987" s="19"/>
      <c r="Z987"/>
      <c r="AA987"/>
      <c r="AB987"/>
      <c r="AC987"/>
      <c r="AD987"/>
      <c r="AE987"/>
      <c r="AF987"/>
      <c r="AG987"/>
      <c r="AH987"/>
      <c r="AI987"/>
      <c r="AJ987" s="9" t="s">
        <v>2974</v>
      </c>
      <c r="AK987" s="19">
        <v>53.035302132937062</v>
      </c>
      <c r="AL987" s="19"/>
      <c r="AM987" s="19"/>
      <c r="AN987" s="19"/>
      <c r="AO987" s="19"/>
      <c r="AP987" s="19"/>
      <c r="AQ987" s="19"/>
      <c r="AR987" s="19"/>
      <c r="AS987" s="19"/>
      <c r="AT987" s="19"/>
      <c r="AU987" s="19"/>
      <c r="AV987" s="19"/>
      <c r="AW987"/>
      <c r="AX987"/>
      <c r="AY987"/>
      <c r="AZ987"/>
      <c r="BA987"/>
      <c r="BB987"/>
      <c r="BC987"/>
      <c r="BD987"/>
      <c r="BE987"/>
      <c r="BF987"/>
      <c r="BG987"/>
      <c r="BH987"/>
      <c r="BI987"/>
      <c r="BJ987"/>
      <c r="BK987"/>
      <c r="BL987"/>
      <c r="BM987"/>
      <c r="BN987"/>
      <c r="BO987"/>
      <c r="BP987"/>
      <c r="BQ987"/>
      <c r="BR987"/>
      <c r="BS987"/>
      <c r="BT987"/>
      <c r="BU987"/>
      <c r="BV987"/>
    </row>
    <row r="988" spans="2:74" ht="14.25" x14ac:dyDescent="0.2">
      <c r="B988" s="9" t="s">
        <v>3523</v>
      </c>
      <c r="C988" s="19"/>
      <c r="D988" s="19">
        <v>55.16623952235495</v>
      </c>
      <c r="E988" s="19"/>
      <c r="F988" s="19"/>
      <c r="G988" s="19"/>
      <c r="H988" s="19"/>
      <c r="P988" s="9" t="s">
        <v>2975</v>
      </c>
      <c r="Q988" s="19"/>
      <c r="R988" s="19"/>
      <c r="S988" s="19">
        <v>125</v>
      </c>
      <c r="T988" s="19"/>
      <c r="U988" s="19"/>
      <c r="V988" s="19"/>
      <c r="W988" s="19"/>
      <c r="X988" s="19"/>
      <c r="Y988" s="19"/>
      <c r="Z988"/>
      <c r="AA988"/>
      <c r="AB988"/>
      <c r="AC988"/>
      <c r="AD988"/>
      <c r="AE988"/>
      <c r="AF988"/>
      <c r="AG988"/>
      <c r="AH988"/>
      <c r="AI988"/>
      <c r="AJ988" s="9" t="s">
        <v>2975</v>
      </c>
      <c r="AK988" s="19"/>
      <c r="AL988" s="19">
        <v>125</v>
      </c>
      <c r="AM988" s="19"/>
      <c r="AN988" s="19"/>
      <c r="AO988" s="19"/>
      <c r="AP988" s="19"/>
      <c r="AQ988" s="19"/>
      <c r="AR988" s="19"/>
      <c r="AS988" s="19"/>
      <c r="AT988" s="19"/>
      <c r="AU988" s="19"/>
      <c r="AV988" s="19"/>
      <c r="AW988"/>
      <c r="AX988"/>
      <c r="AY988"/>
      <c r="AZ988"/>
      <c r="BA988"/>
      <c r="BB988"/>
      <c r="BC988"/>
      <c r="BD988"/>
      <c r="BE988"/>
      <c r="BF988"/>
      <c r="BG988"/>
      <c r="BH988"/>
      <c r="BI988"/>
      <c r="BJ988"/>
      <c r="BK988"/>
      <c r="BL988"/>
      <c r="BM988"/>
      <c r="BN988"/>
      <c r="BO988"/>
      <c r="BP988"/>
      <c r="BQ988"/>
      <c r="BR988"/>
      <c r="BS988"/>
      <c r="BT988"/>
      <c r="BU988"/>
      <c r="BV988"/>
    </row>
    <row r="989" spans="2:74" ht="14.25" x14ac:dyDescent="0.2">
      <c r="B989" s="9" t="s">
        <v>3524</v>
      </c>
      <c r="C989" s="19"/>
      <c r="D989" s="19"/>
      <c r="E989" s="19">
        <v>69.871969144538426</v>
      </c>
      <c r="F989" s="19"/>
      <c r="G989" s="19"/>
      <c r="H989" s="19"/>
      <c r="P989" s="9" t="s">
        <v>2976</v>
      </c>
      <c r="Q989" s="19">
        <v>19</v>
      </c>
      <c r="R989" s="19"/>
      <c r="S989" s="19"/>
      <c r="T989" s="19"/>
      <c r="U989" s="19"/>
      <c r="V989" s="19"/>
      <c r="W989" s="19"/>
      <c r="X989" s="19"/>
      <c r="Y989" s="19"/>
      <c r="Z989"/>
      <c r="AA989"/>
      <c r="AB989"/>
      <c r="AC989"/>
      <c r="AD989"/>
      <c r="AE989"/>
      <c r="AF989"/>
      <c r="AG989"/>
      <c r="AH989"/>
      <c r="AI989"/>
      <c r="AJ989" s="9" t="s">
        <v>2976</v>
      </c>
      <c r="AK989" s="19"/>
      <c r="AL989" s="19"/>
      <c r="AM989" s="19"/>
      <c r="AN989" s="19"/>
      <c r="AO989" s="19"/>
      <c r="AP989" s="19"/>
      <c r="AQ989" s="19"/>
      <c r="AR989" s="19"/>
      <c r="AS989" s="19"/>
      <c r="AT989" s="19"/>
      <c r="AU989" s="19">
        <v>19</v>
      </c>
      <c r="AV989" s="19"/>
      <c r="AW989"/>
      <c r="AX989"/>
      <c r="AY989"/>
      <c r="AZ989"/>
      <c r="BA989"/>
      <c r="BB989"/>
      <c r="BC989"/>
      <c r="BD989"/>
      <c r="BE989"/>
      <c r="BF989"/>
      <c r="BG989"/>
      <c r="BH989"/>
      <c r="BI989"/>
      <c r="BJ989"/>
      <c r="BK989"/>
      <c r="BL989"/>
      <c r="BM989"/>
      <c r="BN989"/>
      <c r="BO989"/>
      <c r="BP989"/>
      <c r="BQ989"/>
      <c r="BR989"/>
      <c r="BS989"/>
      <c r="BT989"/>
      <c r="BU989"/>
      <c r="BV989"/>
    </row>
    <row r="990" spans="2:74" ht="14.25" x14ac:dyDescent="0.2">
      <c r="B990" s="9" t="s">
        <v>3525</v>
      </c>
      <c r="C990" s="19"/>
      <c r="D990" s="19"/>
      <c r="E990" s="19"/>
      <c r="F990" s="19"/>
      <c r="G990" s="19"/>
      <c r="H990" s="19">
        <v>70.97</v>
      </c>
      <c r="P990" s="9" t="s">
        <v>2977</v>
      </c>
      <c r="Q990" s="19">
        <v>93.831688389042498</v>
      </c>
      <c r="R990" s="19"/>
      <c r="S990" s="19"/>
      <c r="T990" s="19"/>
      <c r="U990" s="19"/>
      <c r="V990" s="19"/>
      <c r="W990" s="19"/>
      <c r="X990" s="19"/>
      <c r="Y990" s="19"/>
      <c r="Z990"/>
      <c r="AA990"/>
      <c r="AB990"/>
      <c r="AC990"/>
      <c r="AD990"/>
      <c r="AE990"/>
      <c r="AF990"/>
      <c r="AG990"/>
      <c r="AH990"/>
      <c r="AI990"/>
      <c r="AJ990" s="9" t="s">
        <v>2977</v>
      </c>
      <c r="AK990" s="19">
        <v>93.831688389042498</v>
      </c>
      <c r="AL990" s="19"/>
      <c r="AM990" s="19"/>
      <c r="AN990" s="19"/>
      <c r="AO990" s="19"/>
      <c r="AP990" s="19"/>
      <c r="AQ990" s="19"/>
      <c r="AR990" s="19"/>
      <c r="AS990" s="19"/>
      <c r="AT990" s="19"/>
      <c r="AU990" s="19"/>
      <c r="AV990" s="19"/>
      <c r="AW990"/>
      <c r="AX990"/>
      <c r="AY990"/>
      <c r="AZ990"/>
      <c r="BA990"/>
      <c r="BB990"/>
      <c r="BC990"/>
      <c r="BD990"/>
      <c r="BE990"/>
      <c r="BF990"/>
      <c r="BG990"/>
      <c r="BH990"/>
      <c r="BI990"/>
      <c r="BJ990"/>
      <c r="BK990"/>
      <c r="BL990"/>
      <c r="BM990"/>
      <c r="BN990"/>
      <c r="BO990"/>
      <c r="BP990"/>
      <c r="BQ990"/>
      <c r="BR990"/>
      <c r="BS990"/>
      <c r="BT990"/>
      <c r="BU990"/>
      <c r="BV990"/>
    </row>
    <row r="991" spans="2:74" ht="14.25" x14ac:dyDescent="0.2">
      <c r="B991" s="9" t="s">
        <v>3526</v>
      </c>
      <c r="C991" s="19"/>
      <c r="D991" s="19"/>
      <c r="E991" s="19"/>
      <c r="F991" s="19">
        <v>76.223966339496471</v>
      </c>
      <c r="G991" s="19"/>
      <c r="H991" s="19"/>
      <c r="P991" s="9" t="s">
        <v>2978</v>
      </c>
      <c r="Q991" s="19">
        <v>101.99096564026357</v>
      </c>
      <c r="R991" s="19"/>
      <c r="S991" s="19"/>
      <c r="T991" s="19"/>
      <c r="U991" s="19"/>
      <c r="V991" s="19"/>
      <c r="W991" s="19"/>
      <c r="X991" s="19"/>
      <c r="Y991" s="19"/>
      <c r="Z991"/>
      <c r="AA991"/>
      <c r="AB991"/>
      <c r="AC991"/>
      <c r="AD991"/>
      <c r="AE991"/>
      <c r="AF991"/>
      <c r="AG991"/>
      <c r="AH991"/>
      <c r="AI991"/>
      <c r="AJ991" s="9" t="s">
        <v>2978</v>
      </c>
      <c r="AK991" s="19">
        <v>101.99096564026357</v>
      </c>
      <c r="AL991" s="19"/>
      <c r="AM991" s="19"/>
      <c r="AN991" s="19"/>
      <c r="AO991" s="19"/>
      <c r="AP991" s="19"/>
      <c r="AQ991" s="19"/>
      <c r="AR991" s="19"/>
      <c r="AS991" s="19"/>
      <c r="AT991" s="19"/>
      <c r="AU991" s="19"/>
      <c r="AV991" s="19"/>
      <c r="AW991"/>
      <c r="AX991"/>
      <c r="AY991"/>
      <c r="AZ991"/>
      <c r="BA991"/>
      <c r="BB991"/>
      <c r="BC991"/>
      <c r="BD991"/>
      <c r="BE991"/>
      <c r="BF991"/>
      <c r="BG991"/>
      <c r="BH991"/>
      <c r="BI991"/>
      <c r="BJ991"/>
      <c r="BK991"/>
      <c r="BL991"/>
      <c r="BM991"/>
      <c r="BN991"/>
      <c r="BO991"/>
      <c r="BP991"/>
      <c r="BQ991"/>
      <c r="BR991"/>
      <c r="BS991"/>
      <c r="BT991"/>
      <c r="BU991"/>
      <c r="BV991"/>
    </row>
    <row r="992" spans="2:74" ht="14.25" x14ac:dyDescent="0.2">
      <c r="B992" s="9" t="s">
        <v>3527</v>
      </c>
      <c r="C992" s="19"/>
      <c r="D992" s="19"/>
      <c r="E992" s="19">
        <v>110</v>
      </c>
      <c r="F992" s="19"/>
      <c r="G992" s="19"/>
      <c r="H992" s="19"/>
      <c r="P992" s="9" t="s">
        <v>2979</v>
      </c>
      <c r="Q992" s="19">
        <v>122.38915876831629</v>
      </c>
      <c r="R992" s="19"/>
      <c r="S992" s="19"/>
      <c r="T992" s="19"/>
      <c r="U992" s="19"/>
      <c r="V992" s="19"/>
      <c r="W992" s="19"/>
      <c r="X992" s="19"/>
      <c r="Y992" s="19"/>
      <c r="Z992"/>
      <c r="AA992"/>
      <c r="AB992"/>
      <c r="AC992"/>
      <c r="AD992"/>
      <c r="AE992"/>
      <c r="AF992"/>
      <c r="AG992"/>
      <c r="AH992"/>
      <c r="AI992"/>
      <c r="AJ992" s="9" t="s">
        <v>2979</v>
      </c>
      <c r="AK992" s="19">
        <v>122.38915876831629</v>
      </c>
      <c r="AL992" s="19"/>
      <c r="AM992" s="19"/>
      <c r="AN992" s="19"/>
      <c r="AO992" s="19"/>
      <c r="AP992" s="19"/>
      <c r="AQ992" s="19"/>
      <c r="AR992" s="19"/>
      <c r="AS992" s="19"/>
      <c r="AT992" s="19"/>
      <c r="AU992" s="19"/>
      <c r="AV992" s="19"/>
      <c r="AW992"/>
      <c r="AX992"/>
      <c r="AY992"/>
      <c r="AZ992"/>
      <c r="BA992"/>
      <c r="BB992"/>
      <c r="BC992"/>
      <c r="BD992"/>
      <c r="BE992"/>
      <c r="BF992"/>
      <c r="BG992"/>
      <c r="BH992"/>
      <c r="BI992"/>
      <c r="BJ992"/>
      <c r="BK992"/>
      <c r="BL992"/>
      <c r="BM992"/>
      <c r="BN992"/>
      <c r="BO992"/>
      <c r="BP992"/>
      <c r="BQ992"/>
      <c r="BR992"/>
      <c r="BS992"/>
      <c r="BT992"/>
      <c r="BU992"/>
      <c r="BV992"/>
    </row>
    <row r="993" spans="2:74" ht="14.25" x14ac:dyDescent="0.2">
      <c r="B993" s="9" t="s">
        <v>3528</v>
      </c>
      <c r="C993" s="19"/>
      <c r="D993" s="19"/>
      <c r="E993" s="19"/>
      <c r="F993" s="19"/>
      <c r="G993" s="19">
        <v>14.4</v>
      </c>
      <c r="H993" s="19"/>
      <c r="P993" s="9" t="s">
        <v>2980</v>
      </c>
      <c r="Q993" s="19">
        <v>34.417653306061439</v>
      </c>
      <c r="R993" s="19"/>
      <c r="S993" s="19"/>
      <c r="T993" s="19"/>
      <c r="U993" s="19"/>
      <c r="V993" s="19"/>
      <c r="W993" s="19"/>
      <c r="X993" s="19"/>
      <c r="Y993" s="19"/>
      <c r="Z993"/>
      <c r="AA993"/>
      <c r="AB993"/>
      <c r="AC993"/>
      <c r="AD993"/>
      <c r="AE993"/>
      <c r="AF993"/>
      <c r="AG993"/>
      <c r="AH993"/>
      <c r="AI993"/>
      <c r="AJ993" s="9" t="s">
        <v>2980</v>
      </c>
      <c r="AK993" s="19"/>
      <c r="AL993" s="19"/>
      <c r="AM993" s="19">
        <v>34.417653306061439</v>
      </c>
      <c r="AN993" s="19"/>
      <c r="AO993" s="19"/>
      <c r="AP993" s="19"/>
      <c r="AQ993" s="19"/>
      <c r="AR993" s="19"/>
      <c r="AS993" s="19"/>
      <c r="AT993" s="19"/>
      <c r="AU993" s="19"/>
      <c r="AV993" s="19"/>
      <c r="AW993"/>
      <c r="AX993"/>
      <c r="AY993"/>
      <c r="AZ993"/>
      <c r="BA993"/>
      <c r="BB993"/>
      <c r="BC993"/>
      <c r="BD993"/>
      <c r="BE993"/>
      <c r="BF993"/>
      <c r="BG993"/>
      <c r="BH993"/>
      <c r="BI993"/>
      <c r="BJ993"/>
      <c r="BK993"/>
      <c r="BL993"/>
      <c r="BM993"/>
      <c r="BN993"/>
      <c r="BO993"/>
      <c r="BP993"/>
      <c r="BQ993"/>
      <c r="BR993"/>
      <c r="BS993"/>
      <c r="BT993"/>
      <c r="BU993"/>
      <c r="BV993"/>
    </row>
    <row r="994" spans="2:74" ht="14.25" x14ac:dyDescent="0.2">
      <c r="B994" s="9" t="s">
        <v>3529</v>
      </c>
      <c r="C994" s="19"/>
      <c r="D994" s="19"/>
      <c r="E994" s="19"/>
      <c r="F994" s="19">
        <v>125</v>
      </c>
      <c r="G994" s="19"/>
      <c r="H994" s="19"/>
      <c r="P994" s="9" t="s">
        <v>2981</v>
      </c>
      <c r="Q994" s="19"/>
      <c r="R994" s="19">
        <v>12</v>
      </c>
      <c r="S994" s="19"/>
      <c r="T994" s="19"/>
      <c r="U994" s="19"/>
      <c r="V994" s="19"/>
      <c r="W994" s="19"/>
      <c r="X994" s="19"/>
      <c r="Y994" s="19"/>
      <c r="Z994"/>
      <c r="AA994"/>
      <c r="AB994"/>
      <c r="AC994"/>
      <c r="AD994"/>
      <c r="AE994"/>
      <c r="AF994"/>
      <c r="AG994"/>
      <c r="AH994"/>
      <c r="AI994"/>
      <c r="AJ994" s="9" t="s">
        <v>2981</v>
      </c>
      <c r="AK994" s="19"/>
      <c r="AL994" s="19"/>
      <c r="AM994" s="19"/>
      <c r="AN994" s="19"/>
      <c r="AO994" s="19"/>
      <c r="AP994" s="19"/>
      <c r="AQ994" s="19"/>
      <c r="AR994" s="19"/>
      <c r="AS994" s="19"/>
      <c r="AT994" s="19"/>
      <c r="AU994" s="19">
        <v>12</v>
      </c>
      <c r="AV994" s="19"/>
      <c r="AW994"/>
      <c r="AX994"/>
      <c r="AY994"/>
      <c r="AZ994"/>
      <c r="BA994"/>
      <c r="BB994"/>
      <c r="BC994"/>
      <c r="BD994"/>
      <c r="BE994"/>
      <c r="BF994"/>
      <c r="BG994"/>
      <c r="BH994"/>
      <c r="BI994"/>
      <c r="BJ994"/>
      <c r="BK994"/>
      <c r="BL994"/>
      <c r="BM994"/>
      <c r="BN994"/>
      <c r="BO994"/>
      <c r="BP994"/>
      <c r="BQ994"/>
      <c r="BR994"/>
      <c r="BS994"/>
      <c r="BT994"/>
      <c r="BU994"/>
      <c r="BV994"/>
    </row>
    <row r="995" spans="2:74" ht="14.25" x14ac:dyDescent="0.2">
      <c r="B995" s="9" t="s">
        <v>3530</v>
      </c>
      <c r="C995" s="19"/>
      <c r="D995" s="19"/>
      <c r="E995" s="19"/>
      <c r="F995" s="19">
        <v>72.768752704244193</v>
      </c>
      <c r="G995" s="19"/>
      <c r="H995" s="19"/>
      <c r="P995" s="9" t="s">
        <v>2982</v>
      </c>
      <c r="Q995" s="19"/>
      <c r="R995" s="19">
        <v>3.6328150042382839</v>
      </c>
      <c r="S995" s="19"/>
      <c r="T995" s="19"/>
      <c r="U995" s="19"/>
      <c r="V995" s="19"/>
      <c r="W995" s="19"/>
      <c r="X995" s="19"/>
      <c r="Y995" s="19"/>
      <c r="Z995"/>
      <c r="AA995"/>
      <c r="AB995"/>
      <c r="AC995"/>
      <c r="AD995"/>
      <c r="AE995"/>
      <c r="AF995"/>
      <c r="AG995"/>
      <c r="AH995"/>
      <c r="AI995"/>
      <c r="AJ995" s="9" t="s">
        <v>2982</v>
      </c>
      <c r="AK995" s="19"/>
      <c r="AL995" s="19"/>
      <c r="AM995" s="19"/>
      <c r="AN995" s="19"/>
      <c r="AO995" s="19"/>
      <c r="AP995" s="19"/>
      <c r="AQ995" s="19"/>
      <c r="AR995" s="19"/>
      <c r="AS995" s="19"/>
      <c r="AT995" s="19"/>
      <c r="AU995" s="19"/>
      <c r="AV995" s="19">
        <v>3.6328150042382839</v>
      </c>
      <c r="AW995"/>
      <c r="AX995"/>
      <c r="AY995"/>
      <c r="AZ995"/>
      <c r="BA995"/>
      <c r="BB995"/>
      <c r="BC995"/>
      <c r="BD995"/>
      <c r="BE995"/>
      <c r="BF995"/>
      <c r="BG995"/>
      <c r="BH995"/>
      <c r="BI995"/>
      <c r="BJ995"/>
      <c r="BK995"/>
      <c r="BL995"/>
      <c r="BM995"/>
      <c r="BN995"/>
      <c r="BO995"/>
      <c r="BP995"/>
      <c r="BQ995"/>
      <c r="BR995"/>
      <c r="BS995"/>
      <c r="BT995"/>
      <c r="BU995"/>
      <c r="BV995"/>
    </row>
    <row r="996" spans="2:74" ht="14.25" x14ac:dyDescent="0.2">
      <c r="B996" s="9" t="s">
        <v>3531</v>
      </c>
      <c r="C996" s="19"/>
      <c r="D996" s="19"/>
      <c r="E996" s="19"/>
      <c r="F996" s="19"/>
      <c r="G996" s="19">
        <v>59</v>
      </c>
      <c r="H996" s="19"/>
      <c r="P996" s="9" t="s">
        <v>2983</v>
      </c>
      <c r="Q996" s="19"/>
      <c r="R996" s="19"/>
      <c r="S996" s="19"/>
      <c r="T996" s="19"/>
      <c r="U996" s="19">
        <v>21.369500024931082</v>
      </c>
      <c r="V996" s="19"/>
      <c r="W996" s="19"/>
      <c r="X996" s="19"/>
      <c r="Y996" s="19"/>
      <c r="Z996"/>
      <c r="AA996"/>
      <c r="AB996"/>
      <c r="AC996"/>
      <c r="AD996"/>
      <c r="AE996"/>
      <c r="AF996"/>
      <c r="AG996"/>
      <c r="AH996"/>
      <c r="AI996"/>
      <c r="AJ996" s="9" t="s">
        <v>2983</v>
      </c>
      <c r="AK996" s="19"/>
      <c r="AL996" s="19"/>
      <c r="AM996" s="19"/>
      <c r="AN996" s="19"/>
      <c r="AO996" s="19"/>
      <c r="AP996" s="19"/>
      <c r="AQ996" s="19"/>
      <c r="AR996" s="19"/>
      <c r="AS996" s="19"/>
      <c r="AT996" s="19"/>
      <c r="AU996" s="19"/>
      <c r="AV996" s="19">
        <v>21.369500024931082</v>
      </c>
      <c r="AW996"/>
      <c r="AX996"/>
      <c r="AY996"/>
      <c r="AZ996"/>
      <c r="BA996"/>
      <c r="BB996"/>
      <c r="BC996"/>
      <c r="BD996"/>
      <c r="BE996"/>
      <c r="BF996"/>
      <c r="BG996"/>
      <c r="BH996"/>
      <c r="BI996"/>
      <c r="BJ996"/>
      <c r="BK996"/>
      <c r="BL996"/>
      <c r="BM996"/>
      <c r="BN996"/>
      <c r="BO996"/>
      <c r="BP996"/>
      <c r="BQ996"/>
      <c r="BR996"/>
      <c r="BS996"/>
      <c r="BT996"/>
      <c r="BU996"/>
      <c r="BV996"/>
    </row>
    <row r="997" spans="2:74" ht="14.25" x14ac:dyDescent="0.2">
      <c r="B997" s="9" t="s">
        <v>3532</v>
      </c>
      <c r="C997" s="19"/>
      <c r="D997" s="19"/>
      <c r="E997" s="19">
        <v>71.5</v>
      </c>
      <c r="F997" s="19"/>
      <c r="G997" s="19"/>
      <c r="H997" s="19"/>
      <c r="P997" s="9" t="s">
        <v>2984</v>
      </c>
      <c r="Q997" s="19">
        <v>8.9039583437212837</v>
      </c>
      <c r="R997" s="19"/>
      <c r="S997" s="19"/>
      <c r="T997" s="19"/>
      <c r="U997" s="19"/>
      <c r="V997" s="19"/>
      <c r="W997" s="19"/>
      <c r="X997" s="19"/>
      <c r="Y997" s="19"/>
      <c r="Z997"/>
      <c r="AA997"/>
      <c r="AB997"/>
      <c r="AC997"/>
      <c r="AD997"/>
      <c r="AE997"/>
      <c r="AF997"/>
      <c r="AG997"/>
      <c r="AH997"/>
      <c r="AI997"/>
      <c r="AJ997" s="9" t="s">
        <v>2984</v>
      </c>
      <c r="AK997" s="19"/>
      <c r="AL997" s="19"/>
      <c r="AM997" s="19"/>
      <c r="AN997" s="19"/>
      <c r="AO997" s="19"/>
      <c r="AP997" s="19"/>
      <c r="AQ997" s="19"/>
      <c r="AR997" s="19"/>
      <c r="AS997" s="19"/>
      <c r="AT997" s="19"/>
      <c r="AU997" s="19"/>
      <c r="AV997" s="19">
        <v>8.9039583437212837</v>
      </c>
      <c r="AW997"/>
      <c r="AX997"/>
      <c r="AY997"/>
      <c r="AZ997"/>
      <c r="BA997"/>
      <c r="BB997"/>
      <c r="BC997"/>
      <c r="BD997"/>
      <c r="BE997"/>
      <c r="BF997"/>
      <c r="BG997"/>
      <c r="BH997"/>
      <c r="BI997"/>
      <c r="BJ997"/>
      <c r="BK997"/>
      <c r="BL997"/>
      <c r="BM997"/>
      <c r="BN997"/>
      <c r="BO997"/>
      <c r="BP997"/>
      <c r="BQ997"/>
      <c r="BR997"/>
      <c r="BS997"/>
      <c r="BT997"/>
      <c r="BU997"/>
      <c r="BV997"/>
    </row>
    <row r="998" spans="2:74" ht="14.25" x14ac:dyDescent="0.2">
      <c r="B998" s="9" t="s">
        <v>3533</v>
      </c>
      <c r="C998" s="19"/>
      <c r="D998" s="19">
        <v>39.404456801682102</v>
      </c>
      <c r="E998" s="19"/>
      <c r="F998" s="19"/>
      <c r="G998" s="19"/>
      <c r="H998" s="19"/>
      <c r="P998" s="9" t="s">
        <v>2985</v>
      </c>
      <c r="Q998" s="19"/>
      <c r="R998" s="19">
        <v>15.206427249917633</v>
      </c>
      <c r="S998" s="19"/>
      <c r="T998" s="19"/>
      <c r="U998" s="19"/>
      <c r="V998" s="19"/>
      <c r="W998" s="19"/>
      <c r="X998" s="19"/>
      <c r="Y998" s="19"/>
      <c r="Z998"/>
      <c r="AA998"/>
      <c r="AB998"/>
      <c r="AC998"/>
      <c r="AD998"/>
      <c r="AE998"/>
      <c r="AF998"/>
      <c r="AG998"/>
      <c r="AH998"/>
      <c r="AI998"/>
      <c r="AJ998" s="9" t="s">
        <v>2985</v>
      </c>
      <c r="AK998" s="19"/>
      <c r="AL998" s="19"/>
      <c r="AM998" s="19"/>
      <c r="AN998" s="19"/>
      <c r="AO998" s="19"/>
      <c r="AP998" s="19"/>
      <c r="AQ998" s="19"/>
      <c r="AR998" s="19"/>
      <c r="AS998" s="19"/>
      <c r="AT998" s="19"/>
      <c r="AU998" s="19">
        <v>15.206427249917633</v>
      </c>
      <c r="AV998" s="19"/>
      <c r="AW998"/>
      <c r="AX998"/>
      <c r="AY998"/>
      <c r="AZ998"/>
      <c r="BA998"/>
      <c r="BB998"/>
      <c r="BC998"/>
      <c r="BD998"/>
      <c r="BE998"/>
      <c r="BF998"/>
      <c r="BG998"/>
      <c r="BH998"/>
      <c r="BI998"/>
      <c r="BJ998"/>
      <c r="BK998"/>
      <c r="BL998"/>
      <c r="BM998"/>
      <c r="BN998"/>
      <c r="BO998"/>
      <c r="BP998"/>
      <c r="BQ998"/>
      <c r="BR998"/>
      <c r="BS998"/>
      <c r="BT998"/>
      <c r="BU998"/>
      <c r="BV998"/>
    </row>
    <row r="999" spans="2:74" ht="14.25" x14ac:dyDescent="0.2">
      <c r="B999" s="9" t="s">
        <v>3534</v>
      </c>
      <c r="C999" s="19"/>
      <c r="D999" s="19"/>
      <c r="E999" s="19">
        <v>88.927960729412547</v>
      </c>
      <c r="F999" s="19"/>
      <c r="G999" s="19"/>
      <c r="H999" s="19"/>
      <c r="P999" s="9" t="s">
        <v>2986</v>
      </c>
      <c r="Q999" s="19"/>
      <c r="R999" s="19">
        <v>143.56585684888898</v>
      </c>
      <c r="S999" s="19"/>
      <c r="T999" s="19"/>
      <c r="U999" s="19"/>
      <c r="V999" s="19"/>
      <c r="W999" s="19"/>
      <c r="X999" s="19"/>
      <c r="Y999" s="19"/>
      <c r="Z999"/>
      <c r="AA999"/>
      <c r="AB999"/>
      <c r="AC999"/>
      <c r="AD999"/>
      <c r="AE999"/>
      <c r="AF999"/>
      <c r="AG999"/>
      <c r="AH999"/>
      <c r="AI999"/>
      <c r="AJ999" s="9" t="s">
        <v>2986</v>
      </c>
      <c r="AK999" s="19">
        <v>143.56585684888898</v>
      </c>
      <c r="AL999" s="19"/>
      <c r="AM999" s="19"/>
      <c r="AN999" s="19"/>
      <c r="AO999" s="19"/>
      <c r="AP999" s="19"/>
      <c r="AQ999" s="19"/>
      <c r="AR999" s="19"/>
      <c r="AS999" s="19"/>
      <c r="AT999" s="19"/>
      <c r="AU999" s="19"/>
      <c r="AV999" s="19"/>
      <c r="AW999"/>
      <c r="AX999"/>
      <c r="AY999"/>
      <c r="AZ999"/>
      <c r="BA999"/>
      <c r="BB999"/>
      <c r="BC999"/>
      <c r="BD999"/>
      <c r="BE999"/>
      <c r="BF999"/>
      <c r="BG999"/>
      <c r="BH999"/>
      <c r="BI999"/>
      <c r="BJ999"/>
      <c r="BK999"/>
      <c r="BL999"/>
      <c r="BM999"/>
      <c r="BN999"/>
      <c r="BO999"/>
      <c r="BP999"/>
      <c r="BQ999"/>
      <c r="BR999"/>
      <c r="BS999"/>
      <c r="BT999"/>
      <c r="BU999"/>
      <c r="BV999"/>
    </row>
    <row r="1000" spans="2:74" ht="14.25" x14ac:dyDescent="0.2">
      <c r="B1000" s="9" t="s">
        <v>3535</v>
      </c>
      <c r="C1000" s="19"/>
      <c r="D1000" s="19"/>
      <c r="E1000" s="19"/>
      <c r="F1000" s="19"/>
      <c r="G1000" s="19"/>
      <c r="H1000" s="19">
        <v>90</v>
      </c>
      <c r="P1000" s="9" t="s">
        <v>2987</v>
      </c>
      <c r="Q1000" s="19"/>
      <c r="R1000" s="19">
        <v>9.7053145946561994</v>
      </c>
      <c r="S1000" s="19"/>
      <c r="T1000" s="19"/>
      <c r="U1000" s="19"/>
      <c r="V1000" s="19"/>
      <c r="W1000" s="19"/>
      <c r="X1000" s="19"/>
      <c r="Y1000" s="19"/>
      <c r="Z1000"/>
      <c r="AA1000"/>
      <c r="AB1000"/>
      <c r="AC1000"/>
      <c r="AD1000"/>
      <c r="AE1000"/>
      <c r="AF1000"/>
      <c r="AG1000"/>
      <c r="AH1000"/>
      <c r="AI1000"/>
      <c r="AJ1000" s="9" t="s">
        <v>2987</v>
      </c>
      <c r="AK1000" s="19"/>
      <c r="AL1000" s="19"/>
      <c r="AM1000" s="19"/>
      <c r="AN1000" s="19"/>
      <c r="AO1000" s="19"/>
      <c r="AP1000" s="19"/>
      <c r="AQ1000" s="19"/>
      <c r="AR1000" s="19"/>
      <c r="AS1000" s="19"/>
      <c r="AT1000" s="19"/>
      <c r="AU1000" s="19"/>
      <c r="AV1000" s="19">
        <v>9.7053145946561994</v>
      </c>
      <c r="AW1000"/>
      <c r="AX1000"/>
      <c r="AY1000"/>
      <c r="AZ1000"/>
      <c r="BA1000"/>
      <c r="BB1000"/>
      <c r="BC1000"/>
      <c r="BD1000"/>
      <c r="BE1000"/>
      <c r="BF1000"/>
      <c r="BG1000"/>
      <c r="BH1000"/>
      <c r="BI1000"/>
      <c r="BJ1000"/>
      <c r="BK1000"/>
      <c r="BL1000"/>
      <c r="BM1000"/>
      <c r="BN1000"/>
      <c r="BO1000"/>
      <c r="BP1000"/>
      <c r="BQ1000"/>
      <c r="BR1000"/>
      <c r="BS1000"/>
      <c r="BT1000"/>
      <c r="BU1000"/>
      <c r="BV1000"/>
    </row>
    <row r="1001" spans="2:74" ht="14.25" x14ac:dyDescent="0.2">
      <c r="B1001" s="9" t="s">
        <v>3536</v>
      </c>
      <c r="C1001" s="19"/>
      <c r="D1001" s="19"/>
      <c r="E1001" s="19"/>
      <c r="F1001" s="19"/>
      <c r="G1001" s="19"/>
      <c r="H1001" s="19">
        <v>12.465541681209798</v>
      </c>
      <c r="P1001" s="9" t="s">
        <v>2988</v>
      </c>
      <c r="Q1001" s="19"/>
      <c r="R1001" s="19">
        <v>17.807916687442567</v>
      </c>
      <c r="S1001" s="19"/>
      <c r="T1001" s="19"/>
      <c r="U1001" s="19"/>
      <c r="V1001" s="19"/>
      <c r="W1001" s="19"/>
      <c r="X1001" s="19"/>
      <c r="Y1001" s="19"/>
      <c r="Z1001"/>
      <c r="AA1001"/>
      <c r="AB1001"/>
      <c r="AC1001"/>
      <c r="AD1001"/>
      <c r="AE1001"/>
      <c r="AF1001"/>
      <c r="AG1001"/>
      <c r="AH1001"/>
      <c r="AI1001"/>
      <c r="AJ1001" s="9" t="s">
        <v>2988</v>
      </c>
      <c r="AK1001" s="19"/>
      <c r="AL1001" s="19"/>
      <c r="AM1001" s="19"/>
      <c r="AN1001" s="19"/>
      <c r="AO1001" s="19"/>
      <c r="AP1001" s="19"/>
      <c r="AQ1001" s="19"/>
      <c r="AR1001" s="19"/>
      <c r="AS1001" s="19"/>
      <c r="AT1001" s="19"/>
      <c r="AU1001" s="19"/>
      <c r="AV1001" s="19">
        <v>17.807916687442567</v>
      </c>
      <c r="AW1001"/>
      <c r="AX1001"/>
      <c r="AY1001"/>
      <c r="AZ1001"/>
      <c r="BA1001"/>
      <c r="BB1001"/>
      <c r="BC1001"/>
      <c r="BD1001"/>
      <c r="BE1001"/>
      <c r="BF1001"/>
      <c r="BG1001"/>
      <c r="BH1001"/>
      <c r="BI1001"/>
      <c r="BJ1001"/>
      <c r="BK1001"/>
      <c r="BL1001"/>
      <c r="BM1001"/>
      <c r="BN1001"/>
      <c r="BO1001"/>
      <c r="BP1001"/>
      <c r="BQ1001"/>
      <c r="BR1001"/>
      <c r="BS1001"/>
      <c r="BT1001"/>
      <c r="BU1001"/>
      <c r="BV1001"/>
    </row>
    <row r="1002" spans="2:74" ht="14.25" x14ac:dyDescent="0.2">
      <c r="B1002" s="9" t="s">
        <v>3537</v>
      </c>
      <c r="C1002" s="19"/>
      <c r="D1002" s="19"/>
      <c r="E1002" s="19"/>
      <c r="F1002" s="19">
        <v>40</v>
      </c>
      <c r="G1002" s="19"/>
      <c r="H1002" s="19"/>
      <c r="P1002" s="9" t="s">
        <v>2989</v>
      </c>
      <c r="Q1002" s="19">
        <v>3.2054250037396623</v>
      </c>
      <c r="R1002" s="19"/>
      <c r="S1002" s="19"/>
      <c r="T1002" s="19"/>
      <c r="U1002" s="19"/>
      <c r="V1002" s="19"/>
      <c r="W1002" s="19"/>
      <c r="X1002" s="19"/>
      <c r="Y1002" s="19"/>
      <c r="Z1002"/>
      <c r="AA1002"/>
      <c r="AB1002"/>
      <c r="AC1002"/>
      <c r="AD1002"/>
      <c r="AE1002"/>
      <c r="AF1002"/>
      <c r="AG1002"/>
      <c r="AH1002"/>
      <c r="AI1002"/>
      <c r="AJ1002" s="9" t="s">
        <v>2989</v>
      </c>
      <c r="AK1002" s="19"/>
      <c r="AL1002" s="19"/>
      <c r="AM1002" s="19"/>
      <c r="AN1002" s="19"/>
      <c r="AO1002" s="19"/>
      <c r="AP1002" s="19"/>
      <c r="AQ1002" s="19"/>
      <c r="AR1002" s="19"/>
      <c r="AS1002" s="19"/>
      <c r="AT1002" s="19"/>
      <c r="AU1002" s="19"/>
      <c r="AV1002" s="19">
        <v>3.2054250037396623</v>
      </c>
      <c r="AW1002"/>
      <c r="AX1002"/>
      <c r="AY1002"/>
      <c r="AZ1002"/>
      <c r="BA1002"/>
      <c r="BB1002"/>
      <c r="BC1002"/>
      <c r="BD1002"/>
      <c r="BE1002"/>
      <c r="BF1002"/>
      <c r="BG1002"/>
      <c r="BH1002"/>
      <c r="BI1002"/>
      <c r="BJ1002"/>
      <c r="BK1002"/>
      <c r="BL1002"/>
      <c r="BM1002"/>
      <c r="BN1002"/>
      <c r="BO1002"/>
      <c r="BP1002"/>
      <c r="BQ1002"/>
      <c r="BR1002"/>
      <c r="BS1002"/>
      <c r="BT1002"/>
      <c r="BU1002"/>
      <c r="BV1002"/>
    </row>
    <row r="1003" spans="2:74" ht="14.25" x14ac:dyDescent="0.2">
      <c r="B1003" s="9" t="s">
        <v>3538</v>
      </c>
      <c r="C1003" s="19"/>
      <c r="D1003" s="19"/>
      <c r="E1003" s="19">
        <v>30</v>
      </c>
      <c r="F1003" s="19"/>
      <c r="G1003" s="19"/>
      <c r="H1003" s="19"/>
      <c r="P1003" s="9" t="s">
        <v>2990</v>
      </c>
      <c r="Q1003" s="19"/>
      <c r="R1003" s="19"/>
      <c r="S1003" s="19"/>
      <c r="T1003" s="19">
        <v>45</v>
      </c>
      <c r="U1003" s="19"/>
      <c r="V1003" s="19"/>
      <c r="W1003" s="19"/>
      <c r="X1003" s="19"/>
      <c r="Y1003" s="19"/>
      <c r="Z1003"/>
      <c r="AA1003"/>
      <c r="AB1003"/>
      <c r="AC1003"/>
      <c r="AD1003"/>
      <c r="AE1003"/>
      <c r="AF1003"/>
      <c r="AG1003"/>
      <c r="AH1003"/>
      <c r="AI1003"/>
      <c r="AJ1003" s="9" t="s">
        <v>2990</v>
      </c>
      <c r="AK1003" s="19"/>
      <c r="AL1003" s="19">
        <v>45</v>
      </c>
      <c r="AM1003" s="19"/>
      <c r="AN1003" s="19"/>
      <c r="AO1003" s="19"/>
      <c r="AP1003" s="19"/>
      <c r="AQ1003" s="19"/>
      <c r="AR1003" s="19"/>
      <c r="AS1003" s="19"/>
      <c r="AT1003" s="19"/>
      <c r="AU1003" s="19"/>
      <c r="AV1003" s="19"/>
      <c r="AW1003"/>
      <c r="AX1003"/>
      <c r="AY1003"/>
      <c r="AZ1003"/>
      <c r="BA1003"/>
      <c r="BB1003"/>
      <c r="BC1003"/>
      <c r="BD1003"/>
      <c r="BE1003"/>
      <c r="BF1003"/>
      <c r="BG1003"/>
      <c r="BH1003"/>
      <c r="BI1003"/>
      <c r="BJ1003"/>
      <c r="BK1003"/>
      <c r="BL1003"/>
      <c r="BM1003"/>
      <c r="BN1003"/>
      <c r="BO1003"/>
      <c r="BP1003"/>
      <c r="BQ1003"/>
      <c r="BR1003"/>
      <c r="BS1003"/>
      <c r="BT1003"/>
      <c r="BU1003"/>
      <c r="BV1003"/>
    </row>
    <row r="1004" spans="2:74" ht="14.25" x14ac:dyDescent="0.2">
      <c r="B1004" s="9" t="s">
        <v>3539</v>
      </c>
      <c r="C1004" s="19">
        <v>46.325000000000003</v>
      </c>
      <c r="D1004" s="19"/>
      <c r="E1004" s="19"/>
      <c r="F1004" s="19"/>
      <c r="G1004" s="19"/>
      <c r="H1004" s="19"/>
      <c r="P1004" s="9" t="s">
        <v>2991</v>
      </c>
      <c r="Q1004" s="19"/>
      <c r="R1004" s="19">
        <v>12.465541681209798</v>
      </c>
      <c r="S1004" s="19"/>
      <c r="T1004" s="19"/>
      <c r="U1004" s="19"/>
      <c r="V1004" s="19"/>
      <c r="W1004" s="19"/>
      <c r="X1004" s="19"/>
      <c r="Y1004" s="19"/>
      <c r="Z1004"/>
      <c r="AA1004"/>
      <c r="AB1004"/>
      <c r="AC1004"/>
      <c r="AD1004"/>
      <c r="AE1004"/>
      <c r="AF1004"/>
      <c r="AG1004"/>
      <c r="AH1004"/>
      <c r="AI1004"/>
      <c r="AJ1004" s="9" t="s">
        <v>2991</v>
      </c>
      <c r="AK1004" s="19"/>
      <c r="AL1004" s="19"/>
      <c r="AM1004" s="19"/>
      <c r="AN1004" s="19"/>
      <c r="AO1004" s="19"/>
      <c r="AP1004" s="19"/>
      <c r="AQ1004" s="19"/>
      <c r="AR1004" s="19"/>
      <c r="AS1004" s="19"/>
      <c r="AT1004" s="19"/>
      <c r="AU1004" s="19"/>
      <c r="AV1004" s="19">
        <v>12.465541681209798</v>
      </c>
      <c r="AW1004"/>
      <c r="AX1004"/>
      <c r="AY1004"/>
      <c r="AZ1004"/>
      <c r="BA1004"/>
      <c r="BB1004"/>
      <c r="BC1004"/>
      <c r="BD1004"/>
      <c r="BE1004"/>
      <c r="BF1004"/>
      <c r="BG1004"/>
      <c r="BH1004"/>
      <c r="BI1004"/>
      <c r="BJ1004"/>
      <c r="BK1004"/>
      <c r="BL1004"/>
      <c r="BM1004"/>
      <c r="BN1004"/>
      <c r="BO1004"/>
      <c r="BP1004"/>
      <c r="BQ1004"/>
      <c r="BR1004"/>
      <c r="BS1004"/>
      <c r="BT1004"/>
      <c r="BU1004"/>
      <c r="BV1004"/>
    </row>
    <row r="1005" spans="2:74" ht="14.25" x14ac:dyDescent="0.2">
      <c r="B1005" s="9" t="s">
        <v>3540</v>
      </c>
      <c r="C1005" s="19"/>
      <c r="D1005" s="19"/>
      <c r="E1005" s="19"/>
      <c r="F1005" s="19">
        <v>15</v>
      </c>
      <c r="G1005" s="19"/>
      <c r="H1005" s="19"/>
      <c r="P1005" s="9" t="s">
        <v>2992</v>
      </c>
      <c r="Q1005" s="19">
        <v>95.871507701847761</v>
      </c>
      <c r="R1005" s="19"/>
      <c r="S1005" s="19"/>
      <c r="T1005" s="19"/>
      <c r="U1005" s="19"/>
      <c r="V1005" s="19"/>
      <c r="W1005" s="19"/>
      <c r="X1005" s="19"/>
      <c r="Y1005" s="19"/>
      <c r="Z1005"/>
      <c r="AA1005"/>
      <c r="AB1005"/>
      <c r="AC1005"/>
      <c r="AD1005"/>
      <c r="AE1005"/>
      <c r="AF1005"/>
      <c r="AG1005"/>
      <c r="AH1005"/>
      <c r="AI1005"/>
      <c r="AJ1005" s="9" t="s">
        <v>2992</v>
      </c>
      <c r="AK1005" s="19">
        <v>95.871507701847761</v>
      </c>
      <c r="AL1005" s="19"/>
      <c r="AM1005" s="19"/>
      <c r="AN1005" s="19"/>
      <c r="AO1005" s="19"/>
      <c r="AP1005" s="19"/>
      <c r="AQ1005" s="19"/>
      <c r="AR1005" s="19"/>
      <c r="AS1005" s="19"/>
      <c r="AT1005" s="19"/>
      <c r="AU1005" s="19"/>
      <c r="AV1005" s="19"/>
      <c r="AW1005"/>
      <c r="AX1005"/>
      <c r="AY1005"/>
      <c r="AZ1005"/>
      <c r="BA1005"/>
      <c r="BB1005"/>
      <c r="BC1005"/>
      <c r="BD1005"/>
      <c r="BE1005"/>
      <c r="BF1005"/>
      <c r="BG1005"/>
      <c r="BH1005"/>
      <c r="BI1005"/>
      <c r="BJ1005"/>
      <c r="BK1005"/>
      <c r="BL1005"/>
      <c r="BM1005"/>
      <c r="BN1005"/>
      <c r="BO1005"/>
      <c r="BP1005"/>
      <c r="BQ1005"/>
      <c r="BR1005"/>
      <c r="BS1005"/>
      <c r="BT1005"/>
      <c r="BU1005"/>
      <c r="BV1005"/>
    </row>
    <row r="1006" spans="2:74" ht="14.25" x14ac:dyDescent="0.2">
      <c r="B1006" s="9" t="s">
        <v>3541</v>
      </c>
      <c r="C1006" s="19"/>
      <c r="D1006" s="19"/>
      <c r="E1006" s="19"/>
      <c r="F1006" s="19"/>
      <c r="G1006" s="19">
        <v>31.2</v>
      </c>
      <c r="H1006" s="19"/>
      <c r="P1006" s="9" t="s">
        <v>2993</v>
      </c>
      <c r="Q1006" s="19"/>
      <c r="R1006" s="19"/>
      <c r="S1006" s="19"/>
      <c r="T1006" s="19"/>
      <c r="U1006" s="19">
        <v>173.38464158844809</v>
      </c>
      <c r="V1006" s="19"/>
      <c r="W1006" s="19"/>
      <c r="X1006" s="19"/>
      <c r="Y1006" s="19"/>
      <c r="Z1006"/>
      <c r="AA1006"/>
      <c r="AB1006"/>
      <c r="AC1006"/>
      <c r="AD1006"/>
      <c r="AE1006"/>
      <c r="AF1006"/>
      <c r="AG1006"/>
      <c r="AH1006"/>
      <c r="AI1006"/>
      <c r="AJ1006" s="9" t="s">
        <v>2993</v>
      </c>
      <c r="AK1006" s="19">
        <v>173.38464158844809</v>
      </c>
      <c r="AL1006" s="19"/>
      <c r="AM1006" s="19"/>
      <c r="AN1006" s="19"/>
      <c r="AO1006" s="19"/>
      <c r="AP1006" s="19"/>
      <c r="AQ1006" s="19"/>
      <c r="AR1006" s="19"/>
      <c r="AS1006" s="19"/>
      <c r="AT1006" s="19"/>
      <c r="AU1006" s="19"/>
      <c r="AV1006" s="19"/>
      <c r="AW1006"/>
      <c r="AX1006"/>
      <c r="AY1006"/>
      <c r="AZ1006"/>
      <c r="BA1006"/>
      <c r="BB1006"/>
      <c r="BC1006"/>
      <c r="BD1006"/>
      <c r="BE1006"/>
      <c r="BF1006"/>
      <c r="BG1006"/>
      <c r="BH1006"/>
      <c r="BI1006"/>
      <c r="BJ1006"/>
      <c r="BK1006"/>
      <c r="BL1006"/>
      <c r="BM1006"/>
      <c r="BN1006"/>
      <c r="BO1006"/>
      <c r="BP1006"/>
      <c r="BQ1006"/>
      <c r="BR1006"/>
      <c r="BS1006"/>
      <c r="BT1006"/>
      <c r="BU1006"/>
      <c r="BV1006"/>
    </row>
    <row r="1007" spans="2:74" ht="14.25" x14ac:dyDescent="0.2">
      <c r="B1007" s="9" t="s">
        <v>3542</v>
      </c>
      <c r="C1007" s="19"/>
      <c r="D1007" s="19"/>
      <c r="E1007" s="19"/>
      <c r="F1007" s="19">
        <v>8.9039583437212837</v>
      </c>
      <c r="G1007" s="19"/>
      <c r="H1007" s="19"/>
      <c r="P1007" s="9" t="s">
        <v>2994</v>
      </c>
      <c r="Q1007" s="19"/>
      <c r="R1007" s="19">
        <v>11.575145846837669</v>
      </c>
      <c r="S1007" s="19"/>
      <c r="T1007" s="19"/>
      <c r="U1007" s="19"/>
      <c r="V1007" s="19"/>
      <c r="W1007" s="19"/>
      <c r="X1007" s="19"/>
      <c r="Y1007" s="19"/>
      <c r="Z1007"/>
      <c r="AA1007"/>
      <c r="AB1007"/>
      <c r="AC1007"/>
      <c r="AD1007"/>
      <c r="AE1007"/>
      <c r="AF1007"/>
      <c r="AG1007"/>
      <c r="AH1007"/>
      <c r="AI1007"/>
      <c r="AJ1007" s="9" t="s">
        <v>2994</v>
      </c>
      <c r="AK1007" s="19"/>
      <c r="AL1007" s="19"/>
      <c r="AM1007" s="19"/>
      <c r="AN1007" s="19"/>
      <c r="AO1007" s="19"/>
      <c r="AP1007" s="19"/>
      <c r="AQ1007" s="19"/>
      <c r="AR1007" s="19"/>
      <c r="AS1007" s="19"/>
      <c r="AT1007" s="19"/>
      <c r="AU1007" s="19"/>
      <c r="AV1007" s="19">
        <v>11.575145846837669</v>
      </c>
      <c r="AW1007"/>
      <c r="AX1007"/>
      <c r="AY1007"/>
      <c r="AZ1007"/>
      <c r="BA1007"/>
      <c r="BB1007"/>
      <c r="BC1007"/>
      <c r="BD1007"/>
      <c r="BE1007"/>
      <c r="BF1007"/>
      <c r="BG1007"/>
      <c r="BH1007"/>
      <c r="BI1007"/>
      <c r="BJ1007"/>
      <c r="BK1007"/>
      <c r="BL1007"/>
      <c r="BM1007"/>
      <c r="BN1007"/>
      <c r="BO1007"/>
      <c r="BP1007"/>
      <c r="BQ1007"/>
      <c r="BR1007"/>
      <c r="BS1007"/>
      <c r="BT1007"/>
      <c r="BU1007"/>
      <c r="BV1007"/>
    </row>
    <row r="1008" spans="2:74" ht="14.25" x14ac:dyDescent="0.2">
      <c r="B1008" s="9" t="s">
        <v>3543</v>
      </c>
      <c r="C1008" s="19"/>
      <c r="D1008" s="19"/>
      <c r="E1008" s="19"/>
      <c r="F1008" s="19">
        <v>15.84</v>
      </c>
      <c r="G1008" s="19"/>
      <c r="H1008" s="19"/>
      <c r="P1008" s="9" t="s">
        <v>2995</v>
      </c>
      <c r="Q1008" s="19"/>
      <c r="R1008" s="19"/>
      <c r="S1008" s="19"/>
      <c r="T1008" s="19"/>
      <c r="U1008" s="19"/>
      <c r="V1008" s="19"/>
      <c r="W1008" s="19"/>
      <c r="X1008" s="19">
        <v>18</v>
      </c>
      <c r="Y1008" s="19"/>
      <c r="Z1008"/>
      <c r="AA1008"/>
      <c r="AB1008"/>
      <c r="AC1008"/>
      <c r="AD1008"/>
      <c r="AE1008"/>
      <c r="AF1008"/>
      <c r="AG1008"/>
      <c r="AH1008"/>
      <c r="AI1008"/>
      <c r="AJ1008" s="9" t="s">
        <v>2995</v>
      </c>
      <c r="AK1008" s="19"/>
      <c r="AL1008" s="19"/>
      <c r="AM1008" s="19"/>
      <c r="AN1008" s="19"/>
      <c r="AO1008" s="19"/>
      <c r="AP1008" s="19"/>
      <c r="AQ1008" s="19"/>
      <c r="AR1008" s="19"/>
      <c r="AS1008" s="19"/>
      <c r="AT1008" s="19"/>
      <c r="AU1008" s="19"/>
      <c r="AV1008" s="19">
        <v>18</v>
      </c>
      <c r="AW1008"/>
      <c r="AX1008"/>
      <c r="AY1008"/>
      <c r="AZ1008"/>
      <c r="BA1008"/>
      <c r="BB1008"/>
      <c r="BC1008"/>
      <c r="BD1008"/>
      <c r="BE1008"/>
      <c r="BF1008"/>
      <c r="BG1008"/>
      <c r="BH1008"/>
      <c r="BI1008"/>
      <c r="BJ1008"/>
      <c r="BK1008"/>
      <c r="BL1008"/>
      <c r="BM1008"/>
      <c r="BN1008"/>
      <c r="BO1008"/>
      <c r="BP1008"/>
      <c r="BQ1008"/>
      <c r="BR1008"/>
      <c r="BS1008"/>
      <c r="BT1008"/>
      <c r="BU1008"/>
      <c r="BV1008"/>
    </row>
    <row r="1009" spans="2:74" ht="14.25" x14ac:dyDescent="0.2">
      <c r="B1009" s="9" t="s">
        <v>3544</v>
      </c>
      <c r="C1009" s="19"/>
      <c r="D1009" s="19"/>
      <c r="E1009" s="19">
        <v>15.136729184326184</v>
      </c>
      <c r="F1009" s="19"/>
      <c r="G1009" s="19"/>
      <c r="H1009" s="19"/>
      <c r="P1009" s="9" t="s">
        <v>2996</v>
      </c>
      <c r="Q1009" s="19"/>
      <c r="R1009" s="19"/>
      <c r="S1009" s="19">
        <v>71.393675948184509</v>
      </c>
      <c r="T1009" s="19"/>
      <c r="U1009" s="19"/>
      <c r="V1009" s="19"/>
      <c r="W1009" s="19"/>
      <c r="X1009" s="19"/>
      <c r="Y1009" s="19"/>
      <c r="Z1009"/>
      <c r="AA1009"/>
      <c r="AB1009"/>
      <c r="AC1009"/>
      <c r="AD1009"/>
      <c r="AE1009"/>
      <c r="AF1009"/>
      <c r="AG1009"/>
      <c r="AH1009"/>
      <c r="AI1009"/>
      <c r="AJ1009" s="9" t="s">
        <v>2996</v>
      </c>
      <c r="AK1009" s="19">
        <v>71.393675948184509</v>
      </c>
      <c r="AL1009" s="19"/>
      <c r="AM1009" s="19"/>
      <c r="AN1009" s="19"/>
      <c r="AO1009" s="19"/>
      <c r="AP1009" s="19"/>
      <c r="AQ1009" s="19"/>
      <c r="AR1009" s="19"/>
      <c r="AS1009" s="19"/>
      <c r="AT1009" s="19"/>
      <c r="AU1009" s="19"/>
      <c r="AV1009" s="19"/>
      <c r="AW1009"/>
      <c r="AX1009"/>
      <c r="AY1009"/>
      <c r="AZ1009"/>
      <c r="BA1009"/>
      <c r="BB1009"/>
      <c r="BC1009"/>
      <c r="BD1009"/>
      <c r="BE1009"/>
      <c r="BF1009"/>
      <c r="BG1009"/>
      <c r="BH1009"/>
      <c r="BI1009"/>
      <c r="BJ1009"/>
      <c r="BK1009"/>
      <c r="BL1009"/>
      <c r="BM1009"/>
      <c r="BN1009"/>
      <c r="BO1009"/>
      <c r="BP1009"/>
      <c r="BQ1009"/>
      <c r="BR1009"/>
      <c r="BS1009"/>
      <c r="BT1009"/>
      <c r="BU1009"/>
      <c r="BV1009"/>
    </row>
    <row r="1010" spans="2:74" ht="14.25" x14ac:dyDescent="0.2">
      <c r="B1010" s="9" t="s">
        <v>3545</v>
      </c>
      <c r="C1010" s="19"/>
      <c r="D1010" s="19"/>
      <c r="E1010" s="19"/>
      <c r="F1010" s="19">
        <v>41</v>
      </c>
      <c r="G1010" s="19"/>
      <c r="H1010" s="19"/>
      <c r="P1010" s="9" t="s">
        <v>2997</v>
      </c>
      <c r="Q1010" s="19">
        <v>6.2327708406048989</v>
      </c>
      <c r="R1010" s="19"/>
      <c r="S1010" s="19"/>
      <c r="T1010" s="19"/>
      <c r="U1010" s="19"/>
      <c r="V1010" s="19"/>
      <c r="W1010" s="19"/>
      <c r="X1010" s="19"/>
      <c r="Y1010" s="19"/>
      <c r="Z1010"/>
      <c r="AA1010"/>
      <c r="AB1010"/>
      <c r="AC1010"/>
      <c r="AD1010"/>
      <c r="AE1010"/>
      <c r="AF1010"/>
      <c r="AG1010"/>
      <c r="AH1010"/>
      <c r="AI1010"/>
      <c r="AJ1010" s="9" t="s">
        <v>2997</v>
      </c>
      <c r="AK1010" s="19"/>
      <c r="AL1010" s="19"/>
      <c r="AM1010" s="19"/>
      <c r="AN1010" s="19"/>
      <c r="AO1010" s="19"/>
      <c r="AP1010" s="19"/>
      <c r="AQ1010" s="19"/>
      <c r="AR1010" s="19"/>
      <c r="AS1010" s="19"/>
      <c r="AT1010" s="19"/>
      <c r="AU1010" s="19"/>
      <c r="AV1010" s="19">
        <v>6.2327708406048989</v>
      </c>
      <c r="AW1010"/>
      <c r="AX1010"/>
      <c r="AY1010"/>
      <c r="AZ1010"/>
      <c r="BA1010"/>
      <c r="BB1010"/>
      <c r="BC1010"/>
      <c r="BD1010"/>
      <c r="BE1010"/>
      <c r="BF1010"/>
      <c r="BG1010"/>
      <c r="BH1010"/>
      <c r="BI1010"/>
      <c r="BJ1010"/>
      <c r="BK1010"/>
      <c r="BL1010"/>
      <c r="BM1010"/>
      <c r="BN1010"/>
      <c r="BO1010"/>
      <c r="BP1010"/>
      <c r="BQ1010"/>
      <c r="BR1010"/>
      <c r="BS1010"/>
      <c r="BT1010"/>
      <c r="BU1010"/>
      <c r="BV1010"/>
    </row>
    <row r="1011" spans="2:74" ht="14.25" x14ac:dyDescent="0.2">
      <c r="B1011" s="9" t="s">
        <v>3546</v>
      </c>
      <c r="C1011" s="19"/>
      <c r="D1011" s="19">
        <v>11</v>
      </c>
      <c r="E1011" s="19"/>
      <c r="F1011" s="19"/>
      <c r="G1011" s="19"/>
      <c r="H1011" s="19"/>
      <c r="P1011" s="9" t="s">
        <v>2998</v>
      </c>
      <c r="Q1011" s="19"/>
      <c r="R1011" s="19">
        <v>1.8057739622442759</v>
      </c>
      <c r="S1011" s="19"/>
      <c r="T1011" s="19"/>
      <c r="U1011" s="19"/>
      <c r="V1011" s="19"/>
      <c r="W1011" s="19"/>
      <c r="X1011" s="19"/>
      <c r="Y1011" s="19"/>
      <c r="Z1011"/>
      <c r="AA1011"/>
      <c r="AB1011"/>
      <c r="AC1011"/>
      <c r="AD1011"/>
      <c r="AE1011"/>
      <c r="AF1011"/>
      <c r="AG1011"/>
      <c r="AH1011"/>
      <c r="AI1011"/>
      <c r="AJ1011" s="9" t="s">
        <v>2998</v>
      </c>
      <c r="AK1011" s="19"/>
      <c r="AL1011" s="19"/>
      <c r="AM1011" s="19"/>
      <c r="AN1011" s="19"/>
      <c r="AO1011" s="19"/>
      <c r="AP1011" s="19"/>
      <c r="AQ1011" s="19"/>
      <c r="AR1011" s="19"/>
      <c r="AS1011" s="19"/>
      <c r="AT1011" s="19"/>
      <c r="AU1011" s="19">
        <v>1.8057739622442759</v>
      </c>
      <c r="AV1011" s="19"/>
      <c r="AW1011"/>
      <c r="AX1011"/>
      <c r="AY1011"/>
      <c r="AZ1011"/>
      <c r="BA1011"/>
      <c r="BB1011"/>
      <c r="BC1011"/>
      <c r="BD1011"/>
      <c r="BE1011"/>
      <c r="BF1011"/>
      <c r="BG1011"/>
      <c r="BH1011"/>
      <c r="BI1011"/>
      <c r="BJ1011"/>
      <c r="BK1011"/>
      <c r="BL1011"/>
      <c r="BM1011"/>
      <c r="BN1011"/>
      <c r="BO1011"/>
      <c r="BP1011"/>
      <c r="BQ1011"/>
      <c r="BR1011"/>
      <c r="BS1011"/>
      <c r="BT1011"/>
      <c r="BU1011"/>
      <c r="BV1011"/>
    </row>
    <row r="1012" spans="2:74" ht="14.25" x14ac:dyDescent="0.2">
      <c r="B1012" s="9" t="s">
        <v>3547</v>
      </c>
      <c r="C1012" s="19"/>
      <c r="D1012" s="19"/>
      <c r="E1012" s="19"/>
      <c r="F1012" s="19"/>
      <c r="G1012" s="19"/>
      <c r="H1012" s="19">
        <v>55.16623952235495</v>
      </c>
      <c r="P1012" s="9" t="s">
        <v>2999</v>
      </c>
      <c r="Q1012" s="19">
        <v>11.397066679963244</v>
      </c>
      <c r="R1012" s="19"/>
      <c r="S1012" s="19"/>
      <c r="T1012" s="19"/>
      <c r="U1012" s="19"/>
      <c r="V1012" s="19"/>
      <c r="W1012" s="19"/>
      <c r="X1012" s="19"/>
      <c r="Y1012" s="19"/>
      <c r="Z1012"/>
      <c r="AA1012"/>
      <c r="AB1012"/>
      <c r="AC1012"/>
      <c r="AD1012"/>
      <c r="AE1012"/>
      <c r="AF1012"/>
      <c r="AG1012"/>
      <c r="AH1012"/>
      <c r="AI1012"/>
      <c r="AJ1012" s="9" t="s">
        <v>2999</v>
      </c>
      <c r="AK1012" s="19"/>
      <c r="AL1012" s="19"/>
      <c r="AM1012" s="19"/>
      <c r="AN1012" s="19"/>
      <c r="AO1012" s="19"/>
      <c r="AP1012" s="19"/>
      <c r="AQ1012" s="19"/>
      <c r="AR1012" s="19"/>
      <c r="AS1012" s="19"/>
      <c r="AT1012" s="19"/>
      <c r="AU1012" s="19"/>
      <c r="AV1012" s="19">
        <v>11.397066679963244</v>
      </c>
      <c r="AW1012"/>
      <c r="AX1012"/>
      <c r="AY1012"/>
      <c r="AZ1012"/>
      <c r="BA1012"/>
      <c r="BB1012"/>
      <c r="BC1012"/>
      <c r="BD1012"/>
      <c r="BE1012"/>
      <c r="BF1012"/>
      <c r="BG1012"/>
      <c r="BH1012"/>
      <c r="BI1012"/>
      <c r="BJ1012"/>
      <c r="BK1012"/>
      <c r="BL1012"/>
      <c r="BM1012"/>
      <c r="BN1012"/>
      <c r="BO1012"/>
      <c r="BP1012"/>
      <c r="BQ1012"/>
      <c r="BR1012"/>
      <c r="BS1012"/>
      <c r="BT1012"/>
      <c r="BU1012"/>
      <c r="BV1012"/>
    </row>
    <row r="1013" spans="2:74" ht="14.25" x14ac:dyDescent="0.2">
      <c r="B1013" s="9" t="s">
        <v>3548</v>
      </c>
      <c r="C1013" s="19"/>
      <c r="D1013" s="19"/>
      <c r="E1013" s="19"/>
      <c r="F1013" s="19"/>
      <c r="G1013" s="19">
        <v>5.6892125418690487</v>
      </c>
      <c r="H1013" s="19"/>
      <c r="P1013" s="9" t="s">
        <v>3000</v>
      </c>
      <c r="Q1013" s="19"/>
      <c r="R1013" s="19">
        <v>15</v>
      </c>
      <c r="S1013" s="19"/>
      <c r="T1013" s="19"/>
      <c r="U1013" s="19"/>
      <c r="V1013" s="19"/>
      <c r="W1013" s="19"/>
      <c r="X1013" s="19"/>
      <c r="Y1013" s="19"/>
      <c r="Z1013"/>
      <c r="AA1013"/>
      <c r="AB1013"/>
      <c r="AC1013"/>
      <c r="AD1013"/>
      <c r="AE1013"/>
      <c r="AF1013"/>
      <c r="AG1013"/>
      <c r="AH1013"/>
      <c r="AI1013"/>
      <c r="AJ1013" s="9" t="s">
        <v>3000</v>
      </c>
      <c r="AK1013" s="19"/>
      <c r="AL1013" s="19"/>
      <c r="AM1013" s="19"/>
      <c r="AN1013" s="19"/>
      <c r="AO1013" s="19"/>
      <c r="AP1013" s="19"/>
      <c r="AQ1013" s="19"/>
      <c r="AR1013" s="19"/>
      <c r="AS1013" s="19"/>
      <c r="AT1013" s="19"/>
      <c r="AU1013" s="19"/>
      <c r="AV1013" s="19">
        <v>15</v>
      </c>
      <c r="AW1013"/>
      <c r="AX1013"/>
      <c r="AY1013"/>
      <c r="AZ1013"/>
      <c r="BA1013"/>
      <c r="BB1013"/>
      <c r="BC1013"/>
      <c r="BD1013"/>
      <c r="BE1013"/>
      <c r="BF1013"/>
      <c r="BG1013"/>
      <c r="BH1013"/>
      <c r="BI1013"/>
      <c r="BJ1013"/>
      <c r="BK1013"/>
      <c r="BL1013"/>
      <c r="BM1013"/>
      <c r="BN1013"/>
      <c r="BO1013"/>
      <c r="BP1013"/>
      <c r="BQ1013"/>
      <c r="BR1013"/>
      <c r="BS1013"/>
      <c r="BT1013"/>
      <c r="BU1013"/>
      <c r="BV1013"/>
    </row>
    <row r="1014" spans="2:74" ht="14.25" x14ac:dyDescent="0.2">
      <c r="B1014" s="9" t="s">
        <v>3549</v>
      </c>
      <c r="C1014" s="19"/>
      <c r="D1014" s="19">
        <v>17.728000000000002</v>
      </c>
      <c r="E1014" s="19"/>
      <c r="F1014" s="19"/>
      <c r="G1014" s="19"/>
      <c r="H1014" s="19"/>
      <c r="P1014" s="9" t="s">
        <v>3001</v>
      </c>
      <c r="Q1014" s="19"/>
      <c r="R1014" s="19">
        <v>37.612869087708091</v>
      </c>
      <c r="S1014" s="19"/>
      <c r="T1014" s="19"/>
      <c r="U1014" s="19"/>
      <c r="V1014" s="19"/>
      <c r="W1014" s="19"/>
      <c r="X1014" s="19"/>
      <c r="Y1014" s="19"/>
      <c r="Z1014"/>
      <c r="AA1014"/>
      <c r="AB1014"/>
      <c r="AC1014"/>
      <c r="AD1014"/>
      <c r="AE1014"/>
      <c r="AF1014"/>
      <c r="AG1014"/>
      <c r="AH1014"/>
      <c r="AI1014"/>
      <c r="AJ1014" s="9" t="s">
        <v>3001</v>
      </c>
      <c r="AK1014" s="19"/>
      <c r="AL1014" s="19"/>
      <c r="AM1014" s="19"/>
      <c r="AN1014" s="19"/>
      <c r="AO1014" s="19"/>
      <c r="AP1014" s="19"/>
      <c r="AQ1014" s="19"/>
      <c r="AR1014" s="19">
        <v>37.612869087708091</v>
      </c>
      <c r="AS1014" s="19"/>
      <c r="AT1014" s="19"/>
      <c r="AU1014" s="19"/>
      <c r="AV1014" s="19"/>
      <c r="AW1014"/>
      <c r="AX1014"/>
      <c r="AY1014"/>
      <c r="AZ1014"/>
      <c r="BA1014"/>
      <c r="BB1014"/>
      <c r="BC1014"/>
      <c r="BD1014"/>
      <c r="BE1014"/>
      <c r="BF1014"/>
      <c r="BG1014"/>
      <c r="BH1014"/>
      <c r="BI1014"/>
      <c r="BJ1014"/>
      <c r="BK1014"/>
      <c r="BL1014"/>
      <c r="BM1014"/>
      <c r="BN1014"/>
      <c r="BO1014"/>
      <c r="BP1014"/>
      <c r="BQ1014"/>
      <c r="BR1014"/>
      <c r="BS1014"/>
      <c r="BT1014"/>
      <c r="BU1014"/>
      <c r="BV1014"/>
    </row>
    <row r="1015" spans="2:74" ht="14.25" x14ac:dyDescent="0.2">
      <c r="B1015" s="9" t="s">
        <v>3550</v>
      </c>
      <c r="C1015" s="19"/>
      <c r="D1015" s="19"/>
      <c r="E1015" s="19"/>
      <c r="F1015" s="19">
        <v>13.745704467353951</v>
      </c>
      <c r="G1015" s="19"/>
      <c r="H1015" s="19"/>
      <c r="P1015" s="9" t="s">
        <v>3002</v>
      </c>
      <c r="Q1015" s="19">
        <v>6.4998895909165375</v>
      </c>
      <c r="R1015" s="19"/>
      <c r="S1015" s="19"/>
      <c r="T1015" s="19"/>
      <c r="U1015" s="19"/>
      <c r="V1015" s="19"/>
      <c r="W1015" s="19"/>
      <c r="X1015" s="19"/>
      <c r="Y1015" s="19"/>
      <c r="Z1015"/>
      <c r="AA1015"/>
      <c r="AB1015"/>
      <c r="AC1015"/>
      <c r="AD1015"/>
      <c r="AE1015"/>
      <c r="AF1015"/>
      <c r="AG1015"/>
      <c r="AH1015"/>
      <c r="AI1015"/>
      <c r="AJ1015" s="9" t="s">
        <v>3002</v>
      </c>
      <c r="AK1015" s="19"/>
      <c r="AL1015" s="19"/>
      <c r="AM1015" s="19"/>
      <c r="AN1015" s="19"/>
      <c r="AO1015" s="19"/>
      <c r="AP1015" s="19"/>
      <c r="AQ1015" s="19"/>
      <c r="AR1015" s="19"/>
      <c r="AS1015" s="19"/>
      <c r="AT1015" s="19"/>
      <c r="AU1015" s="19"/>
      <c r="AV1015" s="19">
        <v>6.4998895909165375</v>
      </c>
      <c r="AW1015"/>
      <c r="AX1015"/>
      <c r="AY1015"/>
      <c r="AZ1015"/>
      <c r="BA1015"/>
      <c r="BB1015"/>
      <c r="BC1015"/>
      <c r="BD1015"/>
      <c r="BE1015"/>
      <c r="BF1015"/>
      <c r="BG1015"/>
      <c r="BH1015"/>
      <c r="BI1015"/>
      <c r="BJ1015"/>
      <c r="BK1015"/>
      <c r="BL1015"/>
      <c r="BM1015"/>
      <c r="BN1015"/>
      <c r="BO1015"/>
      <c r="BP1015"/>
      <c r="BQ1015"/>
      <c r="BR1015"/>
      <c r="BS1015"/>
      <c r="BT1015"/>
      <c r="BU1015"/>
      <c r="BV1015"/>
    </row>
    <row r="1016" spans="2:74" ht="14.25" x14ac:dyDescent="0.2">
      <c r="B1016" s="9" t="s">
        <v>3551</v>
      </c>
      <c r="C1016" s="19"/>
      <c r="D1016" s="19"/>
      <c r="E1016" s="19"/>
      <c r="F1016" s="19"/>
      <c r="G1016" s="19">
        <v>50</v>
      </c>
      <c r="H1016" s="19"/>
      <c r="P1016" s="9" t="s">
        <v>3003</v>
      </c>
      <c r="Q1016" s="19"/>
      <c r="R1016" s="19"/>
      <c r="S1016" s="19"/>
      <c r="T1016" s="19"/>
      <c r="U1016" s="19"/>
      <c r="V1016" s="19"/>
      <c r="W1016" s="19"/>
      <c r="X1016" s="19"/>
      <c r="Y1016" s="19">
        <v>20</v>
      </c>
      <c r="Z1016"/>
      <c r="AA1016"/>
      <c r="AB1016"/>
      <c r="AC1016"/>
      <c r="AD1016"/>
      <c r="AE1016"/>
      <c r="AF1016"/>
      <c r="AG1016"/>
      <c r="AH1016"/>
      <c r="AI1016"/>
      <c r="AJ1016" s="9" t="s">
        <v>3003</v>
      </c>
      <c r="AK1016" s="19"/>
      <c r="AL1016" s="19"/>
      <c r="AM1016" s="19"/>
      <c r="AN1016" s="19"/>
      <c r="AO1016" s="19"/>
      <c r="AP1016" s="19"/>
      <c r="AQ1016" s="19"/>
      <c r="AR1016" s="19"/>
      <c r="AS1016" s="19"/>
      <c r="AT1016" s="19">
        <v>20</v>
      </c>
      <c r="AU1016" s="19"/>
      <c r="AV1016" s="19"/>
      <c r="AW1016"/>
      <c r="AX1016"/>
      <c r="AY1016"/>
      <c r="AZ1016"/>
      <c r="BA1016"/>
      <c r="BB1016"/>
      <c r="BC1016"/>
      <c r="BD1016"/>
      <c r="BE1016"/>
      <c r="BF1016"/>
      <c r="BG1016"/>
      <c r="BH1016"/>
      <c r="BI1016"/>
      <c r="BJ1016"/>
      <c r="BK1016"/>
      <c r="BL1016"/>
      <c r="BM1016"/>
      <c r="BN1016"/>
      <c r="BO1016"/>
      <c r="BP1016"/>
      <c r="BQ1016"/>
      <c r="BR1016"/>
      <c r="BS1016"/>
      <c r="BT1016"/>
      <c r="BU1016"/>
      <c r="BV1016"/>
    </row>
    <row r="1017" spans="2:74" ht="14.25" x14ac:dyDescent="0.2">
      <c r="B1017" s="9" t="s">
        <v>3552</v>
      </c>
      <c r="C1017" s="19"/>
      <c r="D1017" s="19"/>
      <c r="E1017" s="19"/>
      <c r="F1017" s="19">
        <v>78.668921842426144</v>
      </c>
      <c r="G1017" s="19"/>
      <c r="H1017" s="19"/>
      <c r="P1017" s="9" t="s">
        <v>3004</v>
      </c>
      <c r="Q1017" s="19"/>
      <c r="R1017" s="19"/>
      <c r="S1017" s="19"/>
      <c r="T1017" s="19"/>
      <c r="U1017" s="19"/>
      <c r="V1017" s="19"/>
      <c r="W1017" s="19">
        <v>7.2649999999999997</v>
      </c>
      <c r="X1017" s="19"/>
      <c r="Y1017" s="19"/>
      <c r="Z1017"/>
      <c r="AA1017"/>
      <c r="AB1017"/>
      <c r="AC1017"/>
      <c r="AD1017"/>
      <c r="AE1017"/>
      <c r="AF1017"/>
      <c r="AG1017"/>
      <c r="AH1017"/>
      <c r="AI1017"/>
      <c r="AJ1017" s="9" t="s">
        <v>3004</v>
      </c>
      <c r="AK1017" s="19"/>
      <c r="AL1017" s="19"/>
      <c r="AM1017" s="19"/>
      <c r="AN1017" s="19"/>
      <c r="AO1017" s="19"/>
      <c r="AP1017" s="19"/>
      <c r="AQ1017" s="19"/>
      <c r="AR1017" s="19"/>
      <c r="AS1017" s="19"/>
      <c r="AT1017" s="19"/>
      <c r="AU1017" s="19"/>
      <c r="AV1017" s="19">
        <v>7.2649999999999997</v>
      </c>
      <c r="AW1017"/>
      <c r="AX1017"/>
      <c r="AY1017"/>
      <c r="AZ1017"/>
      <c r="BA1017"/>
      <c r="BB1017"/>
      <c r="BC1017"/>
      <c r="BD1017"/>
      <c r="BE1017"/>
      <c r="BF1017"/>
      <c r="BG1017"/>
      <c r="BH1017"/>
      <c r="BI1017"/>
      <c r="BJ1017"/>
      <c r="BK1017"/>
      <c r="BL1017"/>
      <c r="BM1017"/>
      <c r="BN1017"/>
      <c r="BO1017"/>
      <c r="BP1017"/>
      <c r="BQ1017"/>
      <c r="BR1017"/>
      <c r="BS1017"/>
      <c r="BT1017"/>
      <c r="BU1017"/>
      <c r="BV1017"/>
    </row>
    <row r="1018" spans="2:74" ht="14.25" x14ac:dyDescent="0.2">
      <c r="B1018" s="9" t="s">
        <v>3553</v>
      </c>
      <c r="C1018" s="19"/>
      <c r="D1018" s="19"/>
      <c r="E1018" s="19"/>
      <c r="F1018" s="19">
        <v>85</v>
      </c>
      <c r="G1018" s="19"/>
      <c r="H1018" s="19"/>
      <c r="P1018" s="9" t="s">
        <v>3005</v>
      </c>
      <c r="Q1018" s="19"/>
      <c r="R1018" s="19">
        <v>72.571802699355544</v>
      </c>
      <c r="S1018" s="19"/>
      <c r="T1018" s="19"/>
      <c r="U1018" s="19"/>
      <c r="V1018" s="19"/>
      <c r="W1018" s="19"/>
      <c r="X1018" s="19"/>
      <c r="Y1018" s="19"/>
      <c r="Z1018"/>
      <c r="AA1018"/>
      <c r="AB1018"/>
      <c r="AC1018"/>
      <c r="AD1018"/>
      <c r="AE1018"/>
      <c r="AF1018"/>
      <c r="AG1018"/>
      <c r="AH1018"/>
      <c r="AI1018"/>
      <c r="AJ1018" s="9" t="s">
        <v>3005</v>
      </c>
      <c r="AK1018" s="19"/>
      <c r="AL1018" s="19"/>
      <c r="AM1018" s="19"/>
      <c r="AN1018" s="19"/>
      <c r="AO1018" s="19"/>
      <c r="AP1018" s="19"/>
      <c r="AQ1018" s="19"/>
      <c r="AR1018" s="19"/>
      <c r="AS1018" s="19"/>
      <c r="AT1018" s="19"/>
      <c r="AU1018" s="19">
        <v>72.571802699355544</v>
      </c>
      <c r="AV1018" s="19"/>
      <c r="AW1018"/>
      <c r="AX1018"/>
      <c r="AY1018"/>
      <c r="AZ1018"/>
      <c r="BA1018"/>
      <c r="BB1018"/>
      <c r="BC1018"/>
      <c r="BD1018"/>
      <c r="BE1018"/>
      <c r="BF1018"/>
      <c r="BG1018"/>
      <c r="BH1018"/>
      <c r="BI1018"/>
      <c r="BJ1018"/>
      <c r="BK1018"/>
      <c r="BL1018"/>
      <c r="BM1018"/>
      <c r="BN1018"/>
      <c r="BO1018"/>
      <c r="BP1018"/>
      <c r="BQ1018"/>
      <c r="BR1018"/>
      <c r="BS1018"/>
      <c r="BT1018"/>
      <c r="BU1018"/>
      <c r="BV1018"/>
    </row>
    <row r="1019" spans="2:74" ht="14.25" x14ac:dyDescent="0.2">
      <c r="B1019" s="9" t="s">
        <v>3554</v>
      </c>
      <c r="C1019" s="19"/>
      <c r="D1019" s="19"/>
      <c r="E1019" s="19"/>
      <c r="F1019" s="19"/>
      <c r="G1019" s="19"/>
      <c r="H1019" s="19">
        <v>101.99096564026357</v>
      </c>
      <c r="P1019" s="9" t="s">
        <v>3006</v>
      </c>
      <c r="Q1019" s="19"/>
      <c r="R1019" s="19">
        <v>8.0135625093491551</v>
      </c>
      <c r="S1019" s="19"/>
      <c r="T1019" s="19"/>
      <c r="U1019" s="19"/>
      <c r="V1019" s="19"/>
      <c r="W1019" s="19"/>
      <c r="X1019" s="19"/>
      <c r="Y1019" s="19"/>
      <c r="Z1019"/>
      <c r="AA1019"/>
      <c r="AB1019"/>
      <c r="AC1019"/>
      <c r="AD1019"/>
      <c r="AE1019"/>
      <c r="AF1019"/>
      <c r="AG1019"/>
      <c r="AH1019"/>
      <c r="AI1019"/>
      <c r="AJ1019" s="9" t="s">
        <v>3006</v>
      </c>
      <c r="AK1019" s="19"/>
      <c r="AL1019" s="19"/>
      <c r="AM1019" s="19"/>
      <c r="AN1019" s="19"/>
      <c r="AO1019" s="19"/>
      <c r="AP1019" s="19"/>
      <c r="AQ1019" s="19"/>
      <c r="AR1019" s="19"/>
      <c r="AS1019" s="19"/>
      <c r="AT1019" s="19"/>
      <c r="AU1019" s="19"/>
      <c r="AV1019" s="19">
        <v>8.0135625093491551</v>
      </c>
      <c r="AW1019"/>
      <c r="AX1019"/>
      <c r="AY1019"/>
      <c r="AZ1019"/>
      <c r="BA1019"/>
      <c r="BB1019"/>
      <c r="BC1019"/>
      <c r="BD1019"/>
      <c r="BE1019"/>
      <c r="BF1019"/>
      <c r="BG1019"/>
      <c r="BH1019"/>
      <c r="BI1019"/>
      <c r="BJ1019"/>
      <c r="BK1019"/>
      <c r="BL1019"/>
      <c r="BM1019"/>
      <c r="BN1019"/>
      <c r="BO1019"/>
      <c r="BP1019"/>
      <c r="BQ1019"/>
      <c r="BR1019"/>
      <c r="BS1019"/>
      <c r="BT1019"/>
      <c r="BU1019"/>
      <c r="BV1019"/>
    </row>
    <row r="1020" spans="2:74" ht="14.25" x14ac:dyDescent="0.2">
      <c r="B1020" s="9" t="s">
        <v>3555</v>
      </c>
      <c r="C1020" s="19"/>
      <c r="D1020" s="19"/>
      <c r="E1020" s="19">
        <v>100.61472928405051</v>
      </c>
      <c r="F1020" s="19"/>
      <c r="G1020" s="19"/>
      <c r="H1020" s="19"/>
      <c r="P1020" s="9" t="s">
        <v>3007</v>
      </c>
      <c r="Q1020" s="19">
        <v>10.150512511842264</v>
      </c>
      <c r="R1020" s="19"/>
      <c r="S1020" s="19"/>
      <c r="T1020" s="19"/>
      <c r="U1020" s="19"/>
      <c r="V1020" s="19"/>
      <c r="W1020" s="19"/>
      <c r="X1020" s="19"/>
      <c r="Y1020" s="19"/>
      <c r="Z1020"/>
      <c r="AA1020"/>
      <c r="AB1020"/>
      <c r="AC1020"/>
      <c r="AD1020"/>
      <c r="AE1020"/>
      <c r="AF1020"/>
      <c r="AG1020"/>
      <c r="AH1020"/>
      <c r="AI1020"/>
      <c r="AJ1020" s="9" t="s">
        <v>3007</v>
      </c>
      <c r="AK1020" s="19"/>
      <c r="AL1020" s="19"/>
      <c r="AM1020" s="19"/>
      <c r="AN1020" s="19"/>
      <c r="AO1020" s="19"/>
      <c r="AP1020" s="19"/>
      <c r="AQ1020" s="19"/>
      <c r="AR1020" s="19"/>
      <c r="AS1020" s="19"/>
      <c r="AT1020" s="19"/>
      <c r="AU1020" s="19"/>
      <c r="AV1020" s="19">
        <v>10.150512511842264</v>
      </c>
      <c r="AW1020"/>
      <c r="AX1020"/>
      <c r="AY1020"/>
      <c r="AZ1020"/>
      <c r="BA1020"/>
      <c r="BB1020"/>
      <c r="BC1020"/>
      <c r="BD1020"/>
      <c r="BE1020"/>
      <c r="BF1020"/>
      <c r="BG1020"/>
      <c r="BH1020"/>
      <c r="BI1020"/>
      <c r="BJ1020"/>
      <c r="BK1020"/>
      <c r="BL1020"/>
      <c r="BM1020"/>
      <c r="BN1020"/>
      <c r="BO1020"/>
      <c r="BP1020"/>
      <c r="BQ1020"/>
      <c r="BR1020"/>
      <c r="BS1020"/>
      <c r="BT1020"/>
      <c r="BU1020"/>
      <c r="BV1020"/>
    </row>
    <row r="1021" spans="2:74" ht="14.25" x14ac:dyDescent="0.2">
      <c r="B1021" s="9" t="s">
        <v>3556</v>
      </c>
      <c r="C1021" s="19"/>
      <c r="D1021" s="19"/>
      <c r="E1021" s="19"/>
      <c r="F1021" s="19"/>
      <c r="G1021" s="19"/>
      <c r="H1021" s="19">
        <v>86.692320794224045</v>
      </c>
      <c r="P1021" s="9" t="s">
        <v>3008</v>
      </c>
      <c r="Q1021" s="19"/>
      <c r="R1021" s="19"/>
      <c r="S1021" s="19"/>
      <c r="T1021" s="19"/>
      <c r="U1021" s="19"/>
      <c r="V1021" s="19">
        <v>65</v>
      </c>
      <c r="W1021" s="19"/>
      <c r="X1021" s="19"/>
      <c r="Y1021" s="19"/>
      <c r="Z1021"/>
      <c r="AA1021"/>
      <c r="AB1021"/>
      <c r="AC1021"/>
      <c r="AD1021"/>
      <c r="AE1021"/>
      <c r="AF1021"/>
      <c r="AG1021"/>
      <c r="AH1021"/>
      <c r="AI1021"/>
      <c r="AJ1021" s="9" t="s">
        <v>3008</v>
      </c>
      <c r="AK1021" s="19"/>
      <c r="AL1021" s="19">
        <v>65</v>
      </c>
      <c r="AM1021" s="19"/>
      <c r="AN1021" s="19"/>
      <c r="AO1021" s="19"/>
      <c r="AP1021" s="19"/>
      <c r="AQ1021" s="19"/>
      <c r="AR1021" s="19"/>
      <c r="AS1021" s="19"/>
      <c r="AT1021" s="19"/>
      <c r="AU1021" s="19"/>
      <c r="AV1021" s="19"/>
      <c r="AW1021"/>
      <c r="AX1021"/>
      <c r="AY1021"/>
      <c r="AZ1021"/>
      <c r="BA1021"/>
      <c r="BB1021"/>
      <c r="BC1021"/>
      <c r="BD1021"/>
      <c r="BE1021"/>
      <c r="BF1021"/>
      <c r="BG1021"/>
      <c r="BH1021"/>
      <c r="BI1021"/>
      <c r="BJ1021"/>
      <c r="BK1021"/>
      <c r="BL1021"/>
      <c r="BM1021"/>
      <c r="BN1021"/>
      <c r="BO1021"/>
      <c r="BP1021"/>
      <c r="BQ1021"/>
      <c r="BR1021"/>
      <c r="BS1021"/>
      <c r="BT1021"/>
      <c r="BU1021"/>
      <c r="BV1021"/>
    </row>
    <row r="1022" spans="2:74" ht="14.25" x14ac:dyDescent="0.2">
      <c r="B1022" s="9" t="s">
        <v>3557</v>
      </c>
      <c r="C1022" s="19"/>
      <c r="D1022" s="19"/>
      <c r="E1022" s="19">
        <v>122.38915876831629</v>
      </c>
      <c r="F1022" s="19"/>
      <c r="G1022" s="19"/>
      <c r="H1022" s="19"/>
      <c r="P1022" s="9" t="s">
        <v>3009</v>
      </c>
      <c r="Q1022" s="19"/>
      <c r="R1022" s="19">
        <v>3.1842266150397394</v>
      </c>
      <c r="S1022" s="19"/>
      <c r="T1022" s="19"/>
      <c r="U1022" s="19"/>
      <c r="V1022" s="19"/>
      <c r="W1022" s="19"/>
      <c r="X1022" s="19"/>
      <c r="Y1022" s="19"/>
      <c r="Z1022"/>
      <c r="AA1022"/>
      <c r="AB1022"/>
      <c r="AC1022"/>
      <c r="AD1022"/>
      <c r="AE1022"/>
      <c r="AF1022"/>
      <c r="AG1022"/>
      <c r="AH1022"/>
      <c r="AI1022"/>
      <c r="AJ1022" s="9" t="s">
        <v>3009</v>
      </c>
      <c r="AK1022" s="19"/>
      <c r="AL1022" s="19"/>
      <c r="AM1022" s="19"/>
      <c r="AN1022" s="19"/>
      <c r="AO1022" s="19"/>
      <c r="AP1022" s="19"/>
      <c r="AQ1022" s="19"/>
      <c r="AR1022" s="19"/>
      <c r="AS1022" s="19"/>
      <c r="AT1022" s="19"/>
      <c r="AU1022" s="19">
        <v>3.1842266150397394</v>
      </c>
      <c r="AV1022" s="19"/>
      <c r="AW1022"/>
      <c r="AX1022"/>
      <c r="AY1022"/>
      <c r="AZ1022"/>
      <c r="BA1022"/>
      <c r="BB1022"/>
      <c r="BC1022"/>
      <c r="BD1022"/>
      <c r="BE1022"/>
      <c r="BF1022"/>
      <c r="BG1022"/>
      <c r="BH1022"/>
      <c r="BI1022"/>
      <c r="BJ1022"/>
      <c r="BK1022"/>
      <c r="BL1022"/>
      <c r="BM1022"/>
      <c r="BN1022"/>
      <c r="BO1022"/>
      <c r="BP1022"/>
      <c r="BQ1022"/>
      <c r="BR1022"/>
      <c r="BS1022"/>
      <c r="BT1022"/>
      <c r="BU1022"/>
      <c r="BV1022"/>
    </row>
    <row r="1023" spans="2:74" ht="14.25" x14ac:dyDescent="0.2">
      <c r="B1023" s="9" t="s">
        <v>3558</v>
      </c>
      <c r="C1023" s="19"/>
      <c r="D1023" s="19"/>
      <c r="E1023" s="19"/>
      <c r="F1023" s="19">
        <v>6.4108500074793247</v>
      </c>
      <c r="G1023" s="19"/>
      <c r="H1023" s="19"/>
      <c r="P1023" s="9" t="s">
        <v>3010</v>
      </c>
      <c r="Q1023" s="19"/>
      <c r="R1023" s="19">
        <v>10.898445012714852</v>
      </c>
      <c r="S1023" s="19"/>
      <c r="T1023" s="19"/>
      <c r="U1023" s="19"/>
      <c r="V1023" s="19"/>
      <c r="W1023" s="19"/>
      <c r="X1023" s="19"/>
      <c r="Y1023" s="19"/>
      <c r="Z1023"/>
      <c r="AA1023"/>
      <c r="AB1023"/>
      <c r="AC1023"/>
      <c r="AD1023"/>
      <c r="AE1023"/>
      <c r="AF1023"/>
      <c r="AG1023"/>
      <c r="AH1023"/>
      <c r="AI1023"/>
      <c r="AJ1023" s="9" t="s">
        <v>3010</v>
      </c>
      <c r="AK1023" s="19"/>
      <c r="AL1023" s="19"/>
      <c r="AM1023" s="19"/>
      <c r="AN1023" s="19"/>
      <c r="AO1023" s="19"/>
      <c r="AP1023" s="19"/>
      <c r="AQ1023" s="19"/>
      <c r="AR1023" s="19"/>
      <c r="AS1023" s="19"/>
      <c r="AT1023" s="19"/>
      <c r="AU1023" s="19"/>
      <c r="AV1023" s="19">
        <v>10.898445012714852</v>
      </c>
      <c r="AW1023"/>
      <c r="AX1023"/>
      <c r="AY1023"/>
      <c r="AZ1023"/>
      <c r="BA1023"/>
      <c r="BB1023"/>
      <c r="BC1023"/>
      <c r="BD1023"/>
      <c r="BE1023"/>
      <c r="BF1023"/>
      <c r="BG1023"/>
      <c r="BH1023"/>
      <c r="BI1023"/>
      <c r="BJ1023"/>
      <c r="BK1023"/>
      <c r="BL1023"/>
      <c r="BM1023"/>
      <c r="BN1023"/>
      <c r="BO1023"/>
      <c r="BP1023"/>
      <c r="BQ1023"/>
      <c r="BR1023"/>
      <c r="BS1023"/>
      <c r="BT1023"/>
      <c r="BU1023"/>
      <c r="BV1023"/>
    </row>
    <row r="1024" spans="2:74" ht="14.25" x14ac:dyDescent="0.2">
      <c r="B1024" s="9" t="s">
        <v>3559</v>
      </c>
      <c r="C1024" s="19"/>
      <c r="D1024" s="19">
        <v>44</v>
      </c>
      <c r="E1024" s="19"/>
      <c r="F1024" s="19"/>
      <c r="G1024" s="19"/>
      <c r="H1024" s="19"/>
      <c r="P1024" s="9" t="s">
        <v>3011</v>
      </c>
      <c r="Q1024" s="19"/>
      <c r="R1024" s="19">
        <v>10.8</v>
      </c>
      <c r="S1024" s="19"/>
      <c r="T1024" s="19"/>
      <c r="U1024" s="19"/>
      <c r="V1024" s="19"/>
      <c r="W1024" s="19"/>
      <c r="X1024" s="19"/>
      <c r="Y1024" s="19"/>
      <c r="Z1024"/>
      <c r="AA1024"/>
      <c r="AB1024"/>
      <c r="AC1024"/>
      <c r="AD1024"/>
      <c r="AE1024"/>
      <c r="AF1024"/>
      <c r="AG1024"/>
      <c r="AH1024"/>
      <c r="AI1024"/>
      <c r="AJ1024" s="9" t="s">
        <v>3011</v>
      </c>
      <c r="AK1024" s="19"/>
      <c r="AL1024" s="19"/>
      <c r="AM1024" s="19"/>
      <c r="AN1024" s="19"/>
      <c r="AO1024" s="19"/>
      <c r="AP1024" s="19"/>
      <c r="AQ1024" s="19"/>
      <c r="AR1024" s="19"/>
      <c r="AS1024" s="19"/>
      <c r="AT1024" s="19"/>
      <c r="AU1024" s="19">
        <v>10.8</v>
      </c>
      <c r="AV1024" s="19"/>
      <c r="AW1024"/>
      <c r="AX1024"/>
      <c r="AY1024"/>
      <c r="AZ1024"/>
      <c r="BA1024"/>
      <c r="BB1024"/>
      <c r="BC1024"/>
      <c r="BD1024"/>
      <c r="BE1024"/>
      <c r="BF1024"/>
      <c r="BG1024"/>
      <c r="BH1024"/>
      <c r="BI1024"/>
      <c r="BJ1024"/>
      <c r="BK1024"/>
      <c r="BL1024"/>
      <c r="BM1024"/>
      <c r="BN1024"/>
      <c r="BO1024"/>
      <c r="BP1024"/>
      <c r="BQ1024"/>
      <c r="BR1024"/>
      <c r="BS1024"/>
      <c r="BT1024"/>
      <c r="BU1024"/>
      <c r="BV1024"/>
    </row>
    <row r="1025" spans="2:74" ht="14.25" x14ac:dyDescent="0.2">
      <c r="B1025" s="9" t="s">
        <v>3560</v>
      </c>
      <c r="C1025" s="19"/>
      <c r="D1025" s="19">
        <v>4.4519791718606418</v>
      </c>
      <c r="E1025" s="19"/>
      <c r="F1025" s="19"/>
      <c r="G1025" s="19"/>
      <c r="H1025" s="19"/>
      <c r="P1025" s="9" t="s">
        <v>3012</v>
      </c>
      <c r="Q1025" s="19">
        <v>2.1369500024931081</v>
      </c>
      <c r="R1025" s="19"/>
      <c r="S1025" s="19"/>
      <c r="T1025" s="19"/>
      <c r="U1025" s="19"/>
      <c r="V1025" s="19"/>
      <c r="W1025" s="19"/>
      <c r="X1025" s="19"/>
      <c r="Y1025" s="19"/>
      <c r="Z1025"/>
      <c r="AA1025"/>
      <c r="AB1025"/>
      <c r="AC1025"/>
      <c r="AD1025"/>
      <c r="AE1025"/>
      <c r="AF1025"/>
      <c r="AG1025"/>
      <c r="AH1025"/>
      <c r="AI1025"/>
      <c r="AJ1025" s="9" t="s">
        <v>3012</v>
      </c>
      <c r="AK1025" s="19"/>
      <c r="AL1025" s="19"/>
      <c r="AM1025" s="19"/>
      <c r="AN1025" s="19"/>
      <c r="AO1025" s="19"/>
      <c r="AP1025" s="19"/>
      <c r="AQ1025" s="19"/>
      <c r="AR1025" s="19"/>
      <c r="AS1025" s="19"/>
      <c r="AT1025" s="19"/>
      <c r="AU1025" s="19"/>
      <c r="AV1025" s="19">
        <v>2.1369500024931081</v>
      </c>
      <c r="AW1025"/>
      <c r="AX1025"/>
      <c r="AY1025"/>
      <c r="AZ1025"/>
      <c r="BA1025"/>
      <c r="BB1025"/>
      <c r="BC1025"/>
      <c r="BD1025"/>
      <c r="BE1025"/>
      <c r="BF1025"/>
      <c r="BG1025"/>
      <c r="BH1025"/>
      <c r="BI1025"/>
      <c r="BJ1025"/>
      <c r="BK1025"/>
      <c r="BL1025"/>
      <c r="BM1025"/>
      <c r="BN1025"/>
      <c r="BO1025"/>
      <c r="BP1025"/>
      <c r="BQ1025"/>
      <c r="BR1025"/>
      <c r="BS1025"/>
      <c r="BT1025"/>
      <c r="BU1025"/>
      <c r="BV1025"/>
    </row>
    <row r="1026" spans="2:74" ht="14.25" x14ac:dyDescent="0.2">
      <c r="B1026" s="9" t="s">
        <v>3561</v>
      </c>
      <c r="C1026" s="19"/>
      <c r="D1026" s="19"/>
      <c r="E1026" s="19">
        <v>4.5</v>
      </c>
      <c r="F1026" s="19"/>
      <c r="G1026" s="19"/>
      <c r="H1026" s="19"/>
      <c r="P1026" s="9" t="s">
        <v>3013</v>
      </c>
      <c r="Q1026" s="19"/>
      <c r="R1026" s="19"/>
      <c r="S1026" s="19"/>
      <c r="T1026" s="19"/>
      <c r="U1026" s="19"/>
      <c r="V1026" s="19"/>
      <c r="W1026" s="19">
        <v>45</v>
      </c>
      <c r="X1026" s="19"/>
      <c r="Y1026" s="19"/>
      <c r="Z1026"/>
      <c r="AA1026"/>
      <c r="AB1026"/>
      <c r="AC1026"/>
      <c r="AD1026"/>
      <c r="AE1026"/>
      <c r="AF1026"/>
      <c r="AG1026"/>
      <c r="AH1026"/>
      <c r="AI1026"/>
      <c r="AJ1026" s="9" t="s">
        <v>3013</v>
      </c>
      <c r="AK1026" s="19"/>
      <c r="AL1026" s="19"/>
      <c r="AM1026" s="19"/>
      <c r="AN1026" s="19"/>
      <c r="AO1026" s="19"/>
      <c r="AP1026" s="19"/>
      <c r="AQ1026" s="19"/>
      <c r="AR1026" s="19"/>
      <c r="AS1026" s="19"/>
      <c r="AT1026" s="19"/>
      <c r="AU1026" s="19">
        <v>45</v>
      </c>
      <c r="AV1026" s="19"/>
      <c r="AW1026"/>
      <c r="AX1026"/>
      <c r="AY1026"/>
      <c r="AZ1026"/>
      <c r="BA1026"/>
      <c r="BB1026"/>
      <c r="BC1026"/>
      <c r="BD1026"/>
      <c r="BE1026"/>
      <c r="BF1026"/>
      <c r="BG1026"/>
      <c r="BH1026"/>
      <c r="BI1026"/>
      <c r="BJ1026"/>
      <c r="BK1026"/>
      <c r="BL1026"/>
      <c r="BM1026"/>
      <c r="BN1026"/>
      <c r="BO1026"/>
      <c r="BP1026"/>
      <c r="BQ1026"/>
      <c r="BR1026"/>
      <c r="BS1026"/>
      <c r="BT1026"/>
      <c r="BU1026"/>
      <c r="BV1026"/>
    </row>
    <row r="1027" spans="2:74" ht="14.25" x14ac:dyDescent="0.2">
      <c r="B1027" s="9" t="s">
        <v>3562</v>
      </c>
      <c r="C1027" s="19"/>
      <c r="D1027" s="19"/>
      <c r="E1027" s="19">
        <v>30.273458368652367</v>
      </c>
      <c r="F1027" s="19"/>
      <c r="G1027" s="19"/>
      <c r="H1027" s="19"/>
      <c r="P1027" s="9" t="s">
        <v>3014</v>
      </c>
      <c r="Q1027" s="19"/>
      <c r="R1027" s="19">
        <v>7.1231666749770275</v>
      </c>
      <c r="S1027" s="19"/>
      <c r="T1027" s="19"/>
      <c r="U1027" s="19"/>
      <c r="V1027" s="19"/>
      <c r="W1027" s="19"/>
      <c r="X1027" s="19"/>
      <c r="Y1027" s="19"/>
      <c r="Z1027"/>
      <c r="AA1027"/>
      <c r="AB1027"/>
      <c r="AC1027"/>
      <c r="AD1027"/>
      <c r="AE1027"/>
      <c r="AF1027"/>
      <c r="AG1027"/>
      <c r="AH1027"/>
      <c r="AI1027"/>
      <c r="AJ1027" s="9" t="s">
        <v>3014</v>
      </c>
      <c r="AK1027" s="19"/>
      <c r="AL1027" s="19"/>
      <c r="AM1027" s="19"/>
      <c r="AN1027" s="19"/>
      <c r="AO1027" s="19"/>
      <c r="AP1027" s="19"/>
      <c r="AQ1027" s="19"/>
      <c r="AR1027" s="19"/>
      <c r="AS1027" s="19"/>
      <c r="AT1027" s="19"/>
      <c r="AU1027" s="19"/>
      <c r="AV1027" s="19">
        <v>7.1231666749770275</v>
      </c>
      <c r="AW1027"/>
      <c r="AX1027"/>
      <c r="AY1027"/>
      <c r="AZ1027"/>
      <c r="BA1027"/>
      <c r="BB1027"/>
      <c r="BC1027"/>
      <c r="BD1027"/>
      <c r="BE1027"/>
      <c r="BF1027"/>
      <c r="BG1027"/>
      <c r="BH1027"/>
      <c r="BI1027"/>
      <c r="BJ1027"/>
      <c r="BK1027"/>
      <c r="BL1027"/>
      <c r="BM1027"/>
      <c r="BN1027"/>
      <c r="BO1027"/>
      <c r="BP1027"/>
      <c r="BQ1027"/>
      <c r="BR1027"/>
      <c r="BS1027"/>
      <c r="BT1027"/>
      <c r="BU1027"/>
      <c r="BV1027"/>
    </row>
    <row r="1028" spans="2:74" ht="14.25" x14ac:dyDescent="0.2">
      <c r="B1028" s="9" t="s">
        <v>3563</v>
      </c>
      <c r="C1028" s="19"/>
      <c r="D1028" s="19"/>
      <c r="E1028" s="19">
        <v>52</v>
      </c>
      <c r="F1028" s="19"/>
      <c r="G1028" s="19"/>
      <c r="H1028" s="19"/>
      <c r="P1028" s="9" t="s">
        <v>3015</v>
      </c>
      <c r="Q1028" s="19"/>
      <c r="R1028" s="19"/>
      <c r="S1028" s="19"/>
      <c r="T1028" s="19">
        <v>5.3423750062327704</v>
      </c>
      <c r="U1028" s="19"/>
      <c r="V1028" s="19"/>
      <c r="W1028" s="19"/>
      <c r="X1028" s="19"/>
      <c r="Y1028" s="19"/>
      <c r="Z1028"/>
      <c r="AA1028"/>
      <c r="AB1028"/>
      <c r="AC1028"/>
      <c r="AD1028"/>
      <c r="AE1028"/>
      <c r="AF1028"/>
      <c r="AG1028"/>
      <c r="AH1028"/>
      <c r="AI1028"/>
      <c r="AJ1028" s="9" t="s">
        <v>3015</v>
      </c>
      <c r="AK1028" s="19"/>
      <c r="AL1028" s="19"/>
      <c r="AM1028" s="19"/>
      <c r="AN1028" s="19"/>
      <c r="AO1028" s="19"/>
      <c r="AP1028" s="19"/>
      <c r="AQ1028" s="19"/>
      <c r="AR1028" s="19"/>
      <c r="AS1028" s="19"/>
      <c r="AT1028" s="19"/>
      <c r="AU1028" s="19"/>
      <c r="AV1028" s="19">
        <v>5.3423750062327704</v>
      </c>
      <c r="AW1028"/>
      <c r="AX1028"/>
      <c r="AY1028"/>
      <c r="AZ1028"/>
      <c r="BA1028"/>
      <c r="BB1028"/>
      <c r="BC1028"/>
      <c r="BD1028"/>
      <c r="BE1028"/>
      <c r="BF1028"/>
      <c r="BG1028"/>
      <c r="BH1028"/>
      <c r="BI1028"/>
      <c r="BJ1028"/>
      <c r="BK1028"/>
      <c r="BL1028"/>
      <c r="BM1028"/>
      <c r="BN1028"/>
      <c r="BO1028"/>
      <c r="BP1028"/>
      <c r="BQ1028"/>
      <c r="BR1028"/>
      <c r="BS1028"/>
      <c r="BT1028"/>
      <c r="BU1028"/>
      <c r="BV1028"/>
    </row>
    <row r="1029" spans="2:74" ht="14.25" x14ac:dyDescent="0.2">
      <c r="B1029" s="9" t="s">
        <v>3564</v>
      </c>
      <c r="C1029" s="19"/>
      <c r="D1029" s="19"/>
      <c r="E1029" s="19"/>
      <c r="F1029" s="19">
        <v>75</v>
      </c>
      <c r="G1029" s="19"/>
      <c r="H1029" s="19"/>
      <c r="P1029" s="9" t="s">
        <v>3016</v>
      </c>
      <c r="Q1029" s="19"/>
      <c r="R1029" s="19">
        <v>18</v>
      </c>
      <c r="S1029" s="19"/>
      <c r="T1029" s="19"/>
      <c r="U1029" s="19"/>
      <c r="V1029" s="19"/>
      <c r="W1029" s="19"/>
      <c r="X1029" s="19"/>
      <c r="Y1029" s="19"/>
      <c r="Z1029"/>
      <c r="AA1029"/>
      <c r="AB1029"/>
      <c r="AC1029"/>
      <c r="AD1029"/>
      <c r="AE1029"/>
      <c r="AF1029"/>
      <c r="AG1029"/>
      <c r="AH1029"/>
      <c r="AI1029"/>
      <c r="AJ1029" s="9" t="s">
        <v>3016</v>
      </c>
      <c r="AK1029" s="19"/>
      <c r="AL1029" s="19"/>
      <c r="AM1029" s="19"/>
      <c r="AN1029" s="19"/>
      <c r="AO1029" s="19"/>
      <c r="AP1029" s="19"/>
      <c r="AQ1029" s="19"/>
      <c r="AR1029" s="19"/>
      <c r="AS1029" s="19"/>
      <c r="AT1029" s="19"/>
      <c r="AU1029" s="19"/>
      <c r="AV1029" s="19">
        <v>18</v>
      </c>
      <c r="AW1029"/>
      <c r="AX1029"/>
      <c r="AY1029"/>
      <c r="AZ1029"/>
      <c r="BA1029"/>
      <c r="BB1029"/>
      <c r="BC1029"/>
      <c r="BD1029"/>
      <c r="BE1029"/>
      <c r="BF1029"/>
      <c r="BG1029"/>
      <c r="BH1029"/>
      <c r="BI1029"/>
      <c r="BJ1029"/>
      <c r="BK1029"/>
      <c r="BL1029"/>
      <c r="BM1029"/>
      <c r="BN1029"/>
      <c r="BO1029"/>
      <c r="BP1029"/>
      <c r="BQ1029"/>
      <c r="BR1029"/>
      <c r="BS1029"/>
      <c r="BT1029"/>
      <c r="BU1029"/>
      <c r="BV1029"/>
    </row>
    <row r="1030" spans="2:74" ht="14.25" x14ac:dyDescent="0.2">
      <c r="B1030" s="9" t="s">
        <v>3565</v>
      </c>
      <c r="C1030" s="19"/>
      <c r="D1030" s="19"/>
      <c r="E1030" s="19">
        <v>17.807916687442567</v>
      </c>
      <c r="F1030" s="19"/>
      <c r="G1030" s="19"/>
      <c r="H1030" s="19"/>
      <c r="P1030" s="9" t="s">
        <v>3017</v>
      </c>
      <c r="Q1030" s="19"/>
      <c r="R1030" s="19">
        <v>4.8400244548604041</v>
      </c>
      <c r="S1030" s="19"/>
      <c r="T1030" s="19"/>
      <c r="U1030" s="19"/>
      <c r="V1030" s="19"/>
      <c r="W1030" s="19"/>
      <c r="X1030" s="19"/>
      <c r="Y1030" s="19"/>
      <c r="Z1030"/>
      <c r="AA1030"/>
      <c r="AB1030"/>
      <c r="AC1030"/>
      <c r="AD1030"/>
      <c r="AE1030"/>
      <c r="AF1030"/>
      <c r="AG1030"/>
      <c r="AH1030"/>
      <c r="AI1030"/>
      <c r="AJ1030" s="9" t="s">
        <v>3017</v>
      </c>
      <c r="AK1030" s="19"/>
      <c r="AL1030" s="19"/>
      <c r="AM1030" s="19"/>
      <c r="AN1030" s="19"/>
      <c r="AO1030" s="19"/>
      <c r="AP1030" s="19"/>
      <c r="AQ1030" s="19"/>
      <c r="AR1030" s="19"/>
      <c r="AS1030" s="19"/>
      <c r="AT1030" s="19"/>
      <c r="AU1030" s="19">
        <v>4.8400244548604041</v>
      </c>
      <c r="AV1030" s="19"/>
      <c r="AW1030"/>
      <c r="AX1030"/>
      <c r="AY1030"/>
      <c r="AZ1030"/>
      <c r="BA1030"/>
      <c r="BB1030"/>
      <c r="BC1030"/>
      <c r="BD1030"/>
      <c r="BE1030"/>
      <c r="BF1030"/>
      <c r="BG1030"/>
      <c r="BH1030"/>
      <c r="BI1030"/>
      <c r="BJ1030"/>
      <c r="BK1030"/>
      <c r="BL1030"/>
      <c r="BM1030"/>
      <c r="BN1030"/>
      <c r="BO1030"/>
      <c r="BP1030"/>
      <c r="BQ1030"/>
      <c r="BR1030"/>
      <c r="BS1030"/>
      <c r="BT1030"/>
      <c r="BU1030"/>
      <c r="BV1030"/>
    </row>
    <row r="1031" spans="2:74" ht="14.25" x14ac:dyDescent="0.2">
      <c r="B1031" s="9" t="s">
        <v>3566</v>
      </c>
      <c r="C1031" s="19"/>
      <c r="D1031" s="19"/>
      <c r="E1031" s="19">
        <v>177.6</v>
      </c>
      <c r="F1031" s="19"/>
      <c r="G1031" s="19"/>
      <c r="H1031" s="19"/>
      <c r="P1031" s="9" t="s">
        <v>3018</v>
      </c>
      <c r="Q1031" s="19">
        <v>7.479325008725878</v>
      </c>
      <c r="R1031" s="19"/>
      <c r="S1031" s="19"/>
      <c r="T1031" s="19"/>
      <c r="U1031" s="19"/>
      <c r="V1031" s="19"/>
      <c r="W1031" s="19"/>
      <c r="X1031" s="19"/>
      <c r="Y1031" s="19"/>
      <c r="Z1031"/>
      <c r="AA1031"/>
      <c r="AB1031"/>
      <c r="AC1031"/>
      <c r="AD1031"/>
      <c r="AE1031"/>
      <c r="AF1031"/>
      <c r="AG1031"/>
      <c r="AH1031"/>
      <c r="AI1031"/>
      <c r="AJ1031" s="9" t="s">
        <v>3018</v>
      </c>
      <c r="AK1031" s="19"/>
      <c r="AL1031" s="19"/>
      <c r="AM1031" s="19"/>
      <c r="AN1031" s="19"/>
      <c r="AO1031" s="19"/>
      <c r="AP1031" s="19"/>
      <c r="AQ1031" s="19"/>
      <c r="AR1031" s="19"/>
      <c r="AS1031" s="19"/>
      <c r="AT1031" s="19"/>
      <c r="AU1031" s="19"/>
      <c r="AV1031" s="19">
        <v>7.479325008725878</v>
      </c>
      <c r="AW1031"/>
      <c r="AX1031"/>
      <c r="AY1031"/>
      <c r="AZ1031"/>
      <c r="BA1031"/>
      <c r="BB1031"/>
      <c r="BC1031"/>
      <c r="BD1031"/>
      <c r="BE1031"/>
      <c r="BF1031"/>
      <c r="BG1031"/>
      <c r="BH1031"/>
      <c r="BI1031"/>
      <c r="BJ1031"/>
      <c r="BK1031"/>
      <c r="BL1031"/>
      <c r="BM1031"/>
      <c r="BN1031"/>
      <c r="BO1031"/>
      <c r="BP1031"/>
      <c r="BQ1031"/>
      <c r="BR1031"/>
      <c r="BS1031"/>
      <c r="BT1031"/>
      <c r="BU1031"/>
      <c r="BV1031"/>
    </row>
    <row r="1032" spans="2:74" ht="14.25" x14ac:dyDescent="0.2">
      <c r="B1032" s="9" t="s">
        <v>3567</v>
      </c>
      <c r="C1032" s="19"/>
      <c r="D1032" s="19"/>
      <c r="E1032" s="19">
        <v>11.575145846837669</v>
      </c>
      <c r="F1032" s="19"/>
      <c r="G1032" s="19"/>
      <c r="H1032" s="19"/>
      <c r="P1032" s="9" t="s">
        <v>3019</v>
      </c>
      <c r="Q1032" s="19"/>
      <c r="R1032" s="19"/>
      <c r="S1032" s="19"/>
      <c r="T1032" s="19"/>
      <c r="U1032" s="19"/>
      <c r="V1032" s="19"/>
      <c r="W1032" s="19"/>
      <c r="X1032" s="19"/>
      <c r="Y1032" s="19">
        <v>3.739662504362939</v>
      </c>
      <c r="Z1032"/>
      <c r="AA1032"/>
      <c r="AB1032"/>
      <c r="AC1032"/>
      <c r="AD1032"/>
      <c r="AE1032"/>
      <c r="AF1032"/>
      <c r="AG1032"/>
      <c r="AH1032"/>
      <c r="AI1032"/>
      <c r="AJ1032" s="9" t="s">
        <v>3019</v>
      </c>
      <c r="AK1032" s="19"/>
      <c r="AL1032" s="19"/>
      <c r="AM1032" s="19"/>
      <c r="AN1032" s="19"/>
      <c r="AO1032" s="19"/>
      <c r="AP1032" s="19"/>
      <c r="AQ1032" s="19"/>
      <c r="AR1032" s="19"/>
      <c r="AS1032" s="19"/>
      <c r="AT1032" s="19"/>
      <c r="AU1032" s="19"/>
      <c r="AV1032" s="19">
        <v>3.739662504362939</v>
      </c>
      <c r="AW1032"/>
      <c r="AX1032"/>
      <c r="AY1032"/>
      <c r="AZ1032"/>
      <c r="BA1032"/>
      <c r="BB1032"/>
      <c r="BC1032"/>
      <c r="BD1032"/>
      <c r="BE1032"/>
      <c r="BF1032"/>
      <c r="BG1032"/>
      <c r="BH1032"/>
      <c r="BI1032"/>
      <c r="BJ1032"/>
      <c r="BK1032"/>
      <c r="BL1032"/>
      <c r="BM1032"/>
      <c r="BN1032"/>
      <c r="BO1032"/>
      <c r="BP1032"/>
      <c r="BQ1032"/>
      <c r="BR1032"/>
      <c r="BS1032"/>
      <c r="BT1032"/>
      <c r="BU1032"/>
      <c r="BV1032"/>
    </row>
    <row r="1033" spans="2:74" ht="14.25" x14ac:dyDescent="0.2">
      <c r="B1033" s="9" t="s">
        <v>3568</v>
      </c>
      <c r="C1033" s="19"/>
      <c r="D1033" s="19"/>
      <c r="E1033" s="19"/>
      <c r="F1033" s="19">
        <v>26.678388218823763</v>
      </c>
      <c r="G1033" s="19"/>
      <c r="H1033" s="19"/>
      <c r="P1033" s="9" t="s">
        <v>3020</v>
      </c>
      <c r="Q1033" s="19"/>
      <c r="R1033" s="19">
        <v>42</v>
      </c>
      <c r="S1033" s="19"/>
      <c r="T1033" s="19"/>
      <c r="U1033" s="19"/>
      <c r="V1033" s="19"/>
      <c r="W1033" s="19"/>
      <c r="X1033" s="19"/>
      <c r="Y1033" s="19"/>
      <c r="Z1033"/>
      <c r="AA1033"/>
      <c r="AB1033"/>
      <c r="AC1033"/>
      <c r="AD1033"/>
      <c r="AE1033"/>
      <c r="AF1033"/>
      <c r="AG1033"/>
      <c r="AH1033"/>
      <c r="AI1033"/>
      <c r="AJ1033" s="9" t="s">
        <v>3020</v>
      </c>
      <c r="AK1033" s="19"/>
      <c r="AL1033" s="19"/>
      <c r="AM1033" s="19"/>
      <c r="AN1033" s="19"/>
      <c r="AO1033" s="19"/>
      <c r="AP1033" s="19"/>
      <c r="AQ1033" s="19"/>
      <c r="AR1033" s="19"/>
      <c r="AS1033" s="19">
        <v>42</v>
      </c>
      <c r="AT1033" s="19"/>
      <c r="AU1033" s="19"/>
      <c r="AV1033" s="19"/>
      <c r="AW1033"/>
      <c r="AX1033"/>
      <c r="AY1033"/>
      <c r="AZ1033"/>
      <c r="BA1033"/>
      <c r="BB1033"/>
      <c r="BC1033"/>
      <c r="BD1033"/>
      <c r="BE1033"/>
      <c r="BF1033"/>
      <c r="BG1033"/>
      <c r="BH1033"/>
      <c r="BI1033"/>
      <c r="BJ1033"/>
      <c r="BK1033"/>
      <c r="BL1033"/>
      <c r="BM1033"/>
      <c r="BN1033"/>
      <c r="BO1033"/>
      <c r="BP1033"/>
      <c r="BQ1033"/>
      <c r="BR1033"/>
      <c r="BS1033"/>
      <c r="BT1033"/>
      <c r="BU1033"/>
      <c r="BV1033"/>
    </row>
    <row r="1034" spans="2:74" ht="14.25" x14ac:dyDescent="0.2">
      <c r="B1034" s="9" t="s">
        <v>3569</v>
      </c>
      <c r="C1034" s="19"/>
      <c r="D1034" s="19"/>
      <c r="E1034" s="19"/>
      <c r="F1034" s="19"/>
      <c r="G1034" s="19">
        <v>126.09426176538274</v>
      </c>
      <c r="H1034" s="19"/>
      <c r="P1034" s="9" t="s">
        <v>3021</v>
      </c>
      <c r="Q1034" s="19"/>
      <c r="R1034" s="19"/>
      <c r="S1034" s="19"/>
      <c r="T1034" s="19"/>
      <c r="U1034" s="19"/>
      <c r="V1034" s="19"/>
      <c r="W1034" s="19"/>
      <c r="X1034" s="19"/>
      <c r="Y1034" s="19">
        <v>28</v>
      </c>
      <c r="Z1034"/>
      <c r="AA1034"/>
      <c r="AB1034"/>
      <c r="AC1034"/>
      <c r="AD1034"/>
      <c r="AE1034"/>
      <c r="AF1034"/>
      <c r="AG1034"/>
      <c r="AH1034"/>
      <c r="AI1034"/>
      <c r="AJ1034" s="9" t="s">
        <v>3021</v>
      </c>
      <c r="AK1034" s="19"/>
      <c r="AL1034" s="19"/>
      <c r="AM1034" s="19"/>
      <c r="AN1034" s="19"/>
      <c r="AO1034" s="19"/>
      <c r="AP1034" s="19"/>
      <c r="AQ1034" s="19"/>
      <c r="AR1034" s="19"/>
      <c r="AS1034" s="19"/>
      <c r="AT1034" s="19"/>
      <c r="AU1034" s="19"/>
      <c r="AV1034" s="19">
        <v>28</v>
      </c>
      <c r="AW1034"/>
      <c r="AX1034"/>
      <c r="AY1034"/>
      <c r="AZ1034"/>
      <c r="BA1034"/>
      <c r="BB1034"/>
      <c r="BC1034"/>
      <c r="BD1034"/>
      <c r="BE1034"/>
      <c r="BF1034"/>
      <c r="BG1034"/>
      <c r="BH1034"/>
      <c r="BI1034"/>
      <c r="BJ1034"/>
      <c r="BK1034"/>
      <c r="BL1034"/>
      <c r="BM1034"/>
      <c r="BN1034"/>
      <c r="BO1034"/>
      <c r="BP1034"/>
      <c r="BQ1034"/>
      <c r="BR1034"/>
      <c r="BS1034"/>
      <c r="BT1034"/>
      <c r="BU1034"/>
      <c r="BV1034"/>
    </row>
    <row r="1035" spans="2:74" ht="14.25" x14ac:dyDescent="0.2">
      <c r="B1035" s="9" t="s">
        <v>3570</v>
      </c>
      <c r="C1035" s="19"/>
      <c r="D1035" s="19">
        <v>6</v>
      </c>
      <c r="E1035" s="19"/>
      <c r="F1035" s="19"/>
      <c r="G1035" s="19"/>
      <c r="H1035" s="19"/>
      <c r="P1035" s="9" t="s">
        <v>3022</v>
      </c>
      <c r="Q1035" s="19"/>
      <c r="R1035" s="19">
        <v>6</v>
      </c>
      <c r="S1035" s="19"/>
      <c r="T1035" s="19"/>
      <c r="U1035" s="19"/>
      <c r="V1035" s="19"/>
      <c r="W1035" s="19"/>
      <c r="X1035" s="19"/>
      <c r="Y1035" s="19"/>
      <c r="Z1035"/>
      <c r="AA1035"/>
      <c r="AB1035"/>
      <c r="AC1035"/>
      <c r="AD1035"/>
      <c r="AE1035"/>
      <c r="AF1035"/>
      <c r="AG1035"/>
      <c r="AH1035"/>
      <c r="AI1035"/>
      <c r="AJ1035" s="9" t="s">
        <v>3022</v>
      </c>
      <c r="AK1035" s="19"/>
      <c r="AL1035" s="19"/>
      <c r="AM1035" s="19"/>
      <c r="AN1035" s="19"/>
      <c r="AO1035" s="19"/>
      <c r="AP1035" s="19"/>
      <c r="AQ1035" s="19"/>
      <c r="AR1035" s="19"/>
      <c r="AS1035" s="19"/>
      <c r="AT1035" s="19"/>
      <c r="AU1035" s="19"/>
      <c r="AV1035" s="19">
        <v>6</v>
      </c>
      <c r="AW1035"/>
      <c r="AX1035"/>
      <c r="AY1035"/>
      <c r="AZ1035"/>
      <c r="BA1035"/>
      <c r="BB1035"/>
      <c r="BC1035"/>
      <c r="BD1035"/>
      <c r="BE1035"/>
      <c r="BF1035"/>
      <c r="BG1035"/>
      <c r="BH1035"/>
      <c r="BI1035"/>
      <c r="BJ1035"/>
      <c r="BK1035"/>
      <c r="BL1035"/>
      <c r="BM1035"/>
      <c r="BN1035"/>
      <c r="BO1035"/>
      <c r="BP1035"/>
      <c r="BQ1035"/>
      <c r="BR1035"/>
      <c r="BS1035"/>
      <c r="BT1035"/>
      <c r="BU1035"/>
      <c r="BV1035"/>
    </row>
    <row r="1036" spans="2:74" ht="14.25" x14ac:dyDescent="0.2">
      <c r="B1036" s="9" t="s">
        <v>3571</v>
      </c>
      <c r="C1036" s="19"/>
      <c r="D1036" s="19"/>
      <c r="E1036" s="19">
        <v>10</v>
      </c>
      <c r="F1036" s="19"/>
      <c r="G1036" s="19"/>
      <c r="H1036" s="19"/>
      <c r="P1036" s="9" t="s">
        <v>3023</v>
      </c>
      <c r="Q1036" s="19">
        <v>43.867345148271632</v>
      </c>
      <c r="R1036" s="19"/>
      <c r="S1036" s="19"/>
      <c r="T1036" s="19"/>
      <c r="U1036" s="19"/>
      <c r="V1036" s="19"/>
      <c r="W1036" s="19"/>
      <c r="X1036" s="19"/>
      <c r="Y1036" s="19"/>
      <c r="Z1036"/>
      <c r="AA1036"/>
      <c r="AB1036"/>
      <c r="AC1036"/>
      <c r="AD1036"/>
      <c r="AE1036"/>
      <c r="AF1036"/>
      <c r="AG1036"/>
      <c r="AH1036"/>
      <c r="AI1036"/>
      <c r="AJ1036" s="9" t="s">
        <v>3023</v>
      </c>
      <c r="AK1036" s="19">
        <v>43.867345148271632</v>
      </c>
      <c r="AL1036" s="19"/>
      <c r="AM1036" s="19"/>
      <c r="AN1036" s="19"/>
      <c r="AO1036" s="19"/>
      <c r="AP1036" s="19"/>
      <c r="AQ1036" s="19"/>
      <c r="AR1036" s="19"/>
      <c r="AS1036" s="19"/>
      <c r="AT1036" s="19"/>
      <c r="AU1036" s="19"/>
      <c r="AV1036" s="19"/>
      <c r="AW1036"/>
      <c r="AX1036"/>
      <c r="AY1036"/>
      <c r="AZ1036"/>
      <c r="BA1036"/>
      <c r="BB1036"/>
      <c r="BC1036"/>
      <c r="BD1036"/>
      <c r="BE1036"/>
      <c r="BF1036"/>
      <c r="BG1036"/>
      <c r="BH1036"/>
      <c r="BI1036"/>
      <c r="BJ1036"/>
      <c r="BK1036"/>
      <c r="BL1036"/>
      <c r="BM1036"/>
      <c r="BN1036"/>
      <c r="BO1036"/>
      <c r="BP1036"/>
      <c r="BQ1036"/>
      <c r="BR1036"/>
      <c r="BS1036"/>
      <c r="BT1036"/>
      <c r="BU1036"/>
      <c r="BV1036"/>
    </row>
    <row r="1037" spans="2:74" ht="14.25" x14ac:dyDescent="0.2">
      <c r="B1037" s="9" t="s">
        <v>3572</v>
      </c>
      <c r="C1037" s="19"/>
      <c r="D1037" s="19">
        <v>50</v>
      </c>
      <c r="E1037" s="19"/>
      <c r="F1037" s="19"/>
      <c r="G1037" s="19"/>
      <c r="H1037" s="19"/>
      <c r="P1037" s="9" t="s">
        <v>3024</v>
      </c>
      <c r="Q1037" s="19">
        <v>17.807916687442567</v>
      </c>
      <c r="R1037" s="19"/>
      <c r="S1037" s="19"/>
      <c r="T1037" s="19"/>
      <c r="U1037" s="19"/>
      <c r="V1037" s="19"/>
      <c r="W1037" s="19"/>
      <c r="X1037" s="19"/>
      <c r="Y1037" s="19"/>
      <c r="Z1037"/>
      <c r="AA1037"/>
      <c r="AB1037"/>
      <c r="AC1037"/>
      <c r="AD1037"/>
      <c r="AE1037"/>
      <c r="AF1037"/>
      <c r="AG1037"/>
      <c r="AH1037"/>
      <c r="AI1037"/>
      <c r="AJ1037" s="9" t="s">
        <v>3024</v>
      </c>
      <c r="AK1037" s="19"/>
      <c r="AL1037" s="19"/>
      <c r="AM1037" s="19"/>
      <c r="AN1037" s="19"/>
      <c r="AO1037" s="19"/>
      <c r="AP1037" s="19"/>
      <c r="AQ1037" s="19"/>
      <c r="AR1037" s="19"/>
      <c r="AS1037" s="19"/>
      <c r="AT1037" s="19"/>
      <c r="AU1037" s="19"/>
      <c r="AV1037" s="19">
        <v>17.807916687442567</v>
      </c>
      <c r="AW1037"/>
      <c r="AX1037"/>
      <c r="AY1037"/>
      <c r="AZ1037"/>
      <c r="BA1037"/>
      <c r="BB1037"/>
      <c r="BC1037"/>
      <c r="BD1037"/>
      <c r="BE1037"/>
      <c r="BF1037"/>
      <c r="BG1037"/>
      <c r="BH1037"/>
      <c r="BI1037"/>
      <c r="BJ1037"/>
      <c r="BK1037"/>
      <c r="BL1037"/>
      <c r="BM1037"/>
      <c r="BN1037"/>
      <c r="BO1037"/>
      <c r="BP1037"/>
      <c r="BQ1037"/>
      <c r="BR1037"/>
      <c r="BS1037"/>
      <c r="BT1037"/>
      <c r="BU1037"/>
      <c r="BV1037"/>
    </row>
    <row r="1038" spans="2:74" ht="14.25" x14ac:dyDescent="0.2">
      <c r="B1038" s="9" t="s">
        <v>3573</v>
      </c>
      <c r="C1038" s="19"/>
      <c r="D1038" s="19"/>
      <c r="E1038" s="19"/>
      <c r="F1038" s="19"/>
      <c r="G1038" s="19">
        <v>10</v>
      </c>
      <c r="H1038" s="19"/>
      <c r="P1038" s="9" t="s">
        <v>3025</v>
      </c>
      <c r="Q1038" s="19">
        <v>10.684750012465541</v>
      </c>
      <c r="R1038" s="19"/>
      <c r="S1038" s="19"/>
      <c r="T1038" s="19"/>
      <c r="U1038" s="19"/>
      <c r="V1038" s="19"/>
      <c r="W1038" s="19"/>
      <c r="X1038" s="19"/>
      <c r="Y1038" s="19"/>
      <c r="Z1038"/>
      <c r="AA1038"/>
      <c r="AB1038"/>
      <c r="AC1038"/>
      <c r="AD1038"/>
      <c r="AE1038"/>
      <c r="AF1038"/>
      <c r="AG1038"/>
      <c r="AH1038"/>
      <c r="AI1038"/>
      <c r="AJ1038" s="9" t="s">
        <v>3025</v>
      </c>
      <c r="AK1038" s="19"/>
      <c r="AL1038" s="19"/>
      <c r="AM1038" s="19"/>
      <c r="AN1038" s="19"/>
      <c r="AO1038" s="19"/>
      <c r="AP1038" s="19"/>
      <c r="AQ1038" s="19"/>
      <c r="AR1038" s="19"/>
      <c r="AS1038" s="19"/>
      <c r="AT1038" s="19"/>
      <c r="AU1038" s="19"/>
      <c r="AV1038" s="19">
        <v>10.684750012465541</v>
      </c>
      <c r="AW1038"/>
      <c r="AX1038"/>
      <c r="AY1038"/>
      <c r="AZ1038"/>
      <c r="BA1038"/>
      <c r="BB1038"/>
      <c r="BC1038"/>
      <c r="BD1038"/>
      <c r="BE1038"/>
      <c r="BF1038"/>
      <c r="BG1038"/>
      <c r="BH1038"/>
      <c r="BI1038"/>
      <c r="BJ1038"/>
      <c r="BK1038"/>
      <c r="BL1038"/>
      <c r="BM1038"/>
      <c r="BN1038"/>
      <c r="BO1038"/>
      <c r="BP1038"/>
      <c r="BQ1038"/>
      <c r="BR1038"/>
      <c r="BS1038"/>
      <c r="BT1038"/>
      <c r="BU1038"/>
      <c r="BV1038"/>
    </row>
    <row r="1039" spans="2:74" ht="14.25" x14ac:dyDescent="0.2">
      <c r="B1039" s="9" t="s">
        <v>3574</v>
      </c>
      <c r="C1039" s="19"/>
      <c r="D1039" s="19"/>
      <c r="E1039" s="19"/>
      <c r="F1039" s="19"/>
      <c r="G1039" s="19">
        <v>50</v>
      </c>
      <c r="H1039" s="19"/>
      <c r="P1039" s="9" t="s">
        <v>3026</v>
      </c>
      <c r="Q1039" s="19"/>
      <c r="R1039" s="19"/>
      <c r="S1039" s="19"/>
      <c r="T1039" s="19"/>
      <c r="U1039" s="19">
        <v>60</v>
      </c>
      <c r="V1039" s="19"/>
      <c r="W1039" s="19"/>
      <c r="X1039" s="19"/>
      <c r="Y1039" s="19"/>
      <c r="Z1039"/>
      <c r="AA1039"/>
      <c r="AB1039"/>
      <c r="AC1039"/>
      <c r="AD1039"/>
      <c r="AE1039"/>
      <c r="AF1039"/>
      <c r="AG1039"/>
      <c r="AH1039"/>
      <c r="AI1039"/>
      <c r="AJ1039" s="9" t="s">
        <v>3026</v>
      </c>
      <c r="AK1039" s="19"/>
      <c r="AL1039" s="19"/>
      <c r="AM1039" s="19"/>
      <c r="AN1039" s="19"/>
      <c r="AO1039" s="19"/>
      <c r="AP1039" s="19">
        <v>60</v>
      </c>
      <c r="AQ1039" s="19"/>
      <c r="AR1039" s="19"/>
      <c r="AS1039" s="19"/>
      <c r="AT1039" s="19"/>
      <c r="AU1039" s="19"/>
      <c r="AV1039" s="19"/>
      <c r="AW1039"/>
      <c r="AX1039"/>
      <c r="AY1039"/>
      <c r="AZ1039"/>
      <c r="BA1039"/>
      <c r="BB1039"/>
      <c r="BC1039"/>
      <c r="BD1039"/>
      <c r="BE1039"/>
      <c r="BF1039"/>
      <c r="BG1039"/>
      <c r="BH1039"/>
      <c r="BI1039"/>
      <c r="BJ1039"/>
      <c r="BK1039"/>
      <c r="BL1039"/>
      <c r="BM1039"/>
      <c r="BN1039"/>
      <c r="BO1039"/>
      <c r="BP1039"/>
      <c r="BQ1039"/>
      <c r="BR1039"/>
      <c r="BS1039"/>
      <c r="BT1039"/>
      <c r="BU1039"/>
      <c r="BV1039"/>
    </row>
    <row r="1040" spans="2:74" ht="14.25" x14ac:dyDescent="0.2">
      <c r="B1040" s="9" t="s">
        <v>3575</v>
      </c>
      <c r="C1040" s="19">
        <v>20</v>
      </c>
      <c r="D1040" s="19"/>
      <c r="E1040" s="19"/>
      <c r="F1040" s="19"/>
      <c r="G1040" s="19"/>
      <c r="H1040" s="19"/>
      <c r="P1040" s="9" t="s">
        <v>3027</v>
      </c>
      <c r="Q1040" s="19"/>
      <c r="R1040" s="19"/>
      <c r="S1040" s="19"/>
      <c r="T1040" s="19"/>
      <c r="U1040" s="19"/>
      <c r="V1040" s="19"/>
      <c r="W1040" s="19"/>
      <c r="X1040" s="19"/>
      <c r="Y1040" s="19">
        <v>8.4765683432226631</v>
      </c>
      <c r="Z1040"/>
      <c r="AA1040"/>
      <c r="AB1040"/>
      <c r="AC1040"/>
      <c r="AD1040"/>
      <c r="AE1040"/>
      <c r="AF1040"/>
      <c r="AG1040"/>
      <c r="AH1040"/>
      <c r="AI1040"/>
      <c r="AJ1040" s="9" t="s">
        <v>3027</v>
      </c>
      <c r="AK1040" s="19"/>
      <c r="AL1040" s="19"/>
      <c r="AM1040" s="19"/>
      <c r="AN1040" s="19"/>
      <c r="AO1040" s="19"/>
      <c r="AP1040" s="19"/>
      <c r="AQ1040" s="19"/>
      <c r="AR1040" s="19"/>
      <c r="AS1040" s="19"/>
      <c r="AT1040" s="19"/>
      <c r="AU1040" s="19"/>
      <c r="AV1040" s="19">
        <v>8.4765683432226631</v>
      </c>
      <c r="AW1040"/>
      <c r="AX1040"/>
      <c r="AY1040"/>
      <c r="AZ1040"/>
      <c r="BA1040"/>
      <c r="BB1040"/>
      <c r="BC1040"/>
      <c r="BD1040"/>
      <c r="BE1040"/>
      <c r="BF1040"/>
      <c r="BG1040"/>
      <c r="BH1040"/>
      <c r="BI1040"/>
      <c r="BJ1040"/>
      <c r="BK1040"/>
      <c r="BL1040"/>
      <c r="BM1040"/>
      <c r="BN1040"/>
      <c r="BO1040"/>
      <c r="BP1040"/>
      <c r="BQ1040"/>
      <c r="BR1040"/>
      <c r="BS1040"/>
      <c r="BT1040"/>
      <c r="BU1040"/>
      <c r="BV1040"/>
    </row>
    <row r="1041" spans="2:74" ht="14.25" x14ac:dyDescent="0.2">
      <c r="B1041" s="9" t="s">
        <v>3576</v>
      </c>
      <c r="C1041" s="19"/>
      <c r="D1041" s="19">
        <v>31.523565441345685</v>
      </c>
      <c r="E1041" s="19"/>
      <c r="F1041" s="19"/>
      <c r="G1041" s="19"/>
      <c r="H1041" s="19"/>
      <c r="P1041" s="9" t="s">
        <v>3028</v>
      </c>
      <c r="Q1041" s="19"/>
      <c r="R1041" s="19"/>
      <c r="S1041" s="19"/>
      <c r="T1041" s="19"/>
      <c r="U1041" s="19"/>
      <c r="V1041" s="19">
        <v>8.6999999999999993</v>
      </c>
      <c r="W1041" s="19"/>
      <c r="X1041" s="19"/>
      <c r="Y1041" s="19"/>
      <c r="Z1041"/>
      <c r="AA1041"/>
      <c r="AB1041"/>
      <c r="AC1041"/>
      <c r="AD1041"/>
      <c r="AE1041"/>
      <c r="AF1041"/>
      <c r="AG1041"/>
      <c r="AH1041"/>
      <c r="AI1041"/>
      <c r="AJ1041" s="9" t="s">
        <v>3028</v>
      </c>
      <c r="AK1041" s="19"/>
      <c r="AL1041" s="19"/>
      <c r="AM1041" s="19"/>
      <c r="AN1041" s="19"/>
      <c r="AO1041" s="19"/>
      <c r="AP1041" s="19"/>
      <c r="AQ1041" s="19"/>
      <c r="AR1041" s="19"/>
      <c r="AS1041" s="19"/>
      <c r="AT1041" s="19"/>
      <c r="AU1041" s="19"/>
      <c r="AV1041" s="19">
        <v>8.6999999999999993</v>
      </c>
      <c r="AW1041"/>
      <c r="AX1041"/>
      <c r="AY1041"/>
      <c r="AZ1041"/>
      <c r="BA1041"/>
      <c r="BB1041"/>
      <c r="BC1041"/>
      <c r="BD1041"/>
      <c r="BE1041"/>
      <c r="BF1041"/>
      <c r="BG1041"/>
      <c r="BH1041"/>
      <c r="BI1041"/>
      <c r="BJ1041"/>
      <c r="BK1041"/>
      <c r="BL1041"/>
      <c r="BM1041"/>
      <c r="BN1041"/>
      <c r="BO1041"/>
      <c r="BP1041"/>
      <c r="BQ1041"/>
      <c r="BR1041"/>
      <c r="BS1041"/>
      <c r="BT1041"/>
      <c r="BU1041"/>
      <c r="BV1041"/>
    </row>
    <row r="1042" spans="2:74" ht="14.25" x14ac:dyDescent="0.2">
      <c r="B1042" s="9" t="s">
        <v>3577</v>
      </c>
      <c r="C1042" s="19"/>
      <c r="D1042" s="19"/>
      <c r="E1042" s="19"/>
      <c r="F1042" s="19">
        <v>63.519971949580388</v>
      </c>
      <c r="G1042" s="19"/>
      <c r="H1042" s="19"/>
      <c r="P1042" s="9" t="s">
        <v>3029</v>
      </c>
      <c r="Q1042" s="19"/>
      <c r="R1042" s="19">
        <v>3.5615833374885137</v>
      </c>
      <c r="S1042" s="19"/>
      <c r="T1042" s="19"/>
      <c r="U1042" s="19"/>
      <c r="V1042" s="19"/>
      <c r="W1042" s="19"/>
      <c r="X1042" s="19"/>
      <c r="Y1042" s="19"/>
      <c r="Z1042"/>
      <c r="AA1042"/>
      <c r="AB1042"/>
      <c r="AC1042"/>
      <c r="AD1042"/>
      <c r="AE1042"/>
      <c r="AF1042"/>
      <c r="AG1042"/>
      <c r="AH1042"/>
      <c r="AI1042"/>
      <c r="AJ1042" s="9" t="s">
        <v>3029</v>
      </c>
      <c r="AK1042" s="19"/>
      <c r="AL1042" s="19"/>
      <c r="AM1042" s="19"/>
      <c r="AN1042" s="19"/>
      <c r="AO1042" s="19"/>
      <c r="AP1042" s="19"/>
      <c r="AQ1042" s="19"/>
      <c r="AR1042" s="19"/>
      <c r="AS1042" s="19"/>
      <c r="AT1042" s="19"/>
      <c r="AU1042" s="19"/>
      <c r="AV1042" s="19">
        <v>3.5615833374885137</v>
      </c>
      <c r="AW1042"/>
      <c r="AX1042"/>
      <c r="AY1042"/>
      <c r="AZ1042"/>
      <c r="BA1042"/>
      <c r="BB1042"/>
      <c r="BC1042"/>
      <c r="BD1042"/>
      <c r="BE1042"/>
      <c r="BF1042"/>
      <c r="BG1042"/>
      <c r="BH1042"/>
      <c r="BI1042"/>
      <c r="BJ1042"/>
      <c r="BK1042"/>
      <c r="BL1042"/>
      <c r="BM1042"/>
      <c r="BN1042"/>
      <c r="BO1042"/>
      <c r="BP1042"/>
      <c r="BQ1042"/>
      <c r="BR1042"/>
      <c r="BS1042"/>
      <c r="BT1042"/>
      <c r="BU1042"/>
      <c r="BV1042"/>
    </row>
    <row r="1043" spans="2:74" ht="14.25" x14ac:dyDescent="0.2">
      <c r="B1043" s="9" t="s">
        <v>3578</v>
      </c>
      <c r="C1043" s="19"/>
      <c r="D1043" s="19"/>
      <c r="E1043" s="19"/>
      <c r="F1043" s="19"/>
      <c r="G1043" s="19">
        <v>35.063024516168376</v>
      </c>
      <c r="H1043" s="19"/>
      <c r="P1043" s="9" t="s">
        <v>3030</v>
      </c>
      <c r="Q1043" s="19"/>
      <c r="R1043" s="19"/>
      <c r="S1043" s="19"/>
      <c r="T1043" s="19"/>
      <c r="U1043" s="19"/>
      <c r="V1043" s="19"/>
      <c r="W1043" s="19"/>
      <c r="X1043" s="19"/>
      <c r="Y1043" s="19">
        <v>3.2054250037396623</v>
      </c>
      <c r="Z1043"/>
      <c r="AA1043"/>
      <c r="AB1043"/>
      <c r="AC1043"/>
      <c r="AD1043"/>
      <c r="AE1043"/>
      <c r="AF1043"/>
      <c r="AG1043"/>
      <c r="AH1043"/>
      <c r="AI1043"/>
      <c r="AJ1043" s="9" t="s">
        <v>3030</v>
      </c>
      <c r="AK1043" s="19"/>
      <c r="AL1043" s="19"/>
      <c r="AM1043" s="19"/>
      <c r="AN1043" s="19"/>
      <c r="AO1043" s="19"/>
      <c r="AP1043" s="19"/>
      <c r="AQ1043" s="19"/>
      <c r="AR1043" s="19"/>
      <c r="AS1043" s="19"/>
      <c r="AT1043" s="19"/>
      <c r="AU1043" s="19"/>
      <c r="AV1043" s="19">
        <v>3.2054250037396623</v>
      </c>
      <c r="AW1043"/>
      <c r="AX1043"/>
      <c r="AY1043"/>
      <c r="AZ1043"/>
      <c r="BA1043"/>
      <c r="BB1043"/>
      <c r="BC1043"/>
      <c r="BD1043"/>
      <c r="BE1043"/>
      <c r="BF1043"/>
      <c r="BG1043"/>
      <c r="BH1043"/>
      <c r="BI1043"/>
      <c r="BJ1043"/>
      <c r="BK1043"/>
      <c r="BL1043"/>
      <c r="BM1043"/>
      <c r="BN1043"/>
      <c r="BO1043"/>
      <c r="BP1043"/>
      <c r="BQ1043"/>
      <c r="BR1043"/>
      <c r="BS1043"/>
      <c r="BT1043"/>
      <c r="BU1043"/>
      <c r="BV1043"/>
    </row>
    <row r="1044" spans="2:74" ht="14.25" x14ac:dyDescent="0.2">
      <c r="B1044" s="9" t="s">
        <v>3579</v>
      </c>
      <c r="C1044" s="19"/>
      <c r="D1044" s="19">
        <v>55</v>
      </c>
      <c r="E1044" s="19"/>
      <c r="F1044" s="19"/>
      <c r="G1044" s="19"/>
      <c r="H1044" s="19"/>
      <c r="P1044" s="9" t="s">
        <v>3031</v>
      </c>
      <c r="Q1044" s="19"/>
      <c r="R1044" s="19"/>
      <c r="S1044" s="19"/>
      <c r="T1044" s="19">
        <v>4.4875950052355273</v>
      </c>
      <c r="U1044" s="19"/>
      <c r="V1044" s="19"/>
      <c r="W1044" s="19"/>
      <c r="X1044" s="19"/>
      <c r="Y1044" s="19"/>
      <c r="Z1044"/>
      <c r="AA1044"/>
      <c r="AB1044"/>
      <c r="AC1044"/>
      <c r="AD1044"/>
      <c r="AE1044"/>
      <c r="AF1044"/>
      <c r="AG1044"/>
      <c r="AH1044"/>
      <c r="AI1044"/>
      <c r="AJ1044" s="9" t="s">
        <v>3031</v>
      </c>
      <c r="AK1044" s="19"/>
      <c r="AL1044" s="19"/>
      <c r="AM1044" s="19"/>
      <c r="AN1044" s="19"/>
      <c r="AO1044" s="19"/>
      <c r="AP1044" s="19"/>
      <c r="AQ1044" s="19"/>
      <c r="AR1044" s="19"/>
      <c r="AS1044" s="19"/>
      <c r="AT1044" s="19"/>
      <c r="AU1044" s="19"/>
      <c r="AV1044" s="19">
        <v>4.4875950052355273</v>
      </c>
      <c r="AW1044"/>
      <c r="AX1044"/>
      <c r="AY1044"/>
      <c r="AZ1044"/>
      <c r="BA1044"/>
      <c r="BB1044"/>
      <c r="BC1044"/>
      <c r="BD1044"/>
      <c r="BE1044"/>
      <c r="BF1044"/>
      <c r="BG1044"/>
      <c r="BH1044"/>
      <c r="BI1044"/>
      <c r="BJ1044"/>
      <c r="BK1044"/>
      <c r="BL1044"/>
      <c r="BM1044"/>
      <c r="BN1044"/>
      <c r="BO1044"/>
      <c r="BP1044"/>
      <c r="BQ1044"/>
      <c r="BR1044"/>
      <c r="BS1044"/>
      <c r="BT1044"/>
      <c r="BU1044"/>
      <c r="BV1044"/>
    </row>
    <row r="1045" spans="2:74" ht="14.25" x14ac:dyDescent="0.2">
      <c r="B1045" s="9" t="s">
        <v>3580</v>
      </c>
      <c r="C1045" s="19">
        <v>38</v>
      </c>
      <c r="D1045" s="19"/>
      <c r="E1045" s="19"/>
      <c r="F1045" s="19"/>
      <c r="G1045" s="19"/>
      <c r="H1045" s="19"/>
      <c r="P1045" s="9" t="s">
        <v>3032</v>
      </c>
      <c r="Q1045" s="19">
        <v>12.465541681209798</v>
      </c>
      <c r="R1045" s="19"/>
      <c r="S1045" s="19"/>
      <c r="T1045" s="19"/>
      <c r="U1045" s="19"/>
      <c r="V1045" s="19"/>
      <c r="W1045" s="19"/>
      <c r="X1045" s="19"/>
      <c r="Y1045" s="19"/>
      <c r="Z1045"/>
      <c r="AA1045"/>
      <c r="AB1045"/>
      <c r="AC1045"/>
      <c r="AD1045"/>
      <c r="AE1045"/>
      <c r="AF1045"/>
      <c r="AG1045"/>
      <c r="AH1045"/>
      <c r="AI1045"/>
      <c r="AJ1045" s="9" t="s">
        <v>3032</v>
      </c>
      <c r="AK1045" s="19"/>
      <c r="AL1045" s="19"/>
      <c r="AM1045" s="19"/>
      <c r="AN1045" s="19"/>
      <c r="AO1045" s="19"/>
      <c r="AP1045" s="19"/>
      <c r="AQ1045" s="19"/>
      <c r="AR1045" s="19"/>
      <c r="AS1045" s="19"/>
      <c r="AT1045" s="19"/>
      <c r="AU1045" s="19"/>
      <c r="AV1045" s="19">
        <v>12.465541681209798</v>
      </c>
      <c r="AW1045"/>
      <c r="AX1045"/>
      <c r="AY1045"/>
      <c r="AZ1045"/>
      <c r="BA1045"/>
      <c r="BB1045"/>
      <c r="BC1045"/>
      <c r="BD1045"/>
      <c r="BE1045"/>
      <c r="BF1045"/>
      <c r="BG1045"/>
      <c r="BH1045"/>
      <c r="BI1045"/>
      <c r="BJ1045"/>
      <c r="BK1045"/>
      <c r="BL1045"/>
      <c r="BM1045"/>
      <c r="BN1045"/>
      <c r="BO1045"/>
      <c r="BP1045"/>
      <c r="BQ1045"/>
      <c r="BR1045"/>
      <c r="BS1045"/>
      <c r="BT1045"/>
      <c r="BU1045"/>
      <c r="BV1045"/>
    </row>
    <row r="1046" spans="2:74" ht="14.25" x14ac:dyDescent="0.2">
      <c r="B1046" s="9" t="s">
        <v>3581</v>
      </c>
      <c r="C1046" s="19">
        <v>32.054250037396621</v>
      </c>
      <c r="D1046" s="19"/>
      <c r="E1046" s="19"/>
      <c r="F1046" s="19"/>
      <c r="G1046" s="19"/>
      <c r="H1046" s="19"/>
      <c r="P1046" s="9" t="s">
        <v>3033</v>
      </c>
      <c r="Q1046" s="19"/>
      <c r="R1046" s="19"/>
      <c r="S1046" s="19"/>
      <c r="T1046" s="19">
        <v>2.4</v>
      </c>
      <c r="U1046" s="19"/>
      <c r="V1046" s="19"/>
      <c r="W1046" s="19"/>
      <c r="X1046" s="19"/>
      <c r="Y1046" s="19"/>
      <c r="Z1046"/>
      <c r="AA1046"/>
      <c r="AB1046"/>
      <c r="AC1046"/>
      <c r="AD1046"/>
      <c r="AE1046"/>
      <c r="AF1046"/>
      <c r="AG1046"/>
      <c r="AH1046"/>
      <c r="AI1046"/>
      <c r="AJ1046" s="9" t="s">
        <v>3033</v>
      </c>
      <c r="AK1046" s="19"/>
      <c r="AL1046" s="19"/>
      <c r="AM1046" s="19"/>
      <c r="AN1046" s="19"/>
      <c r="AO1046" s="19"/>
      <c r="AP1046" s="19"/>
      <c r="AQ1046" s="19"/>
      <c r="AR1046" s="19"/>
      <c r="AS1046" s="19"/>
      <c r="AT1046" s="19"/>
      <c r="AU1046" s="19">
        <v>2.4</v>
      </c>
      <c r="AV1046" s="19"/>
      <c r="AW1046"/>
      <c r="AX1046"/>
      <c r="AY1046"/>
      <c r="AZ1046"/>
      <c r="BA1046"/>
      <c r="BB1046"/>
      <c r="BC1046"/>
      <c r="BD1046"/>
      <c r="BE1046"/>
      <c r="BF1046"/>
      <c r="BG1046"/>
      <c r="BH1046"/>
      <c r="BI1046"/>
      <c r="BJ1046"/>
      <c r="BK1046"/>
      <c r="BL1046"/>
      <c r="BM1046"/>
      <c r="BN1046"/>
      <c r="BO1046"/>
      <c r="BP1046"/>
      <c r="BQ1046"/>
      <c r="BR1046"/>
      <c r="BS1046"/>
      <c r="BT1046"/>
      <c r="BU1046"/>
      <c r="BV1046"/>
    </row>
    <row r="1047" spans="2:74" ht="14.25" x14ac:dyDescent="0.2">
      <c r="B1047" s="9" t="s">
        <v>3582</v>
      </c>
      <c r="C1047" s="19"/>
      <c r="D1047" s="19"/>
      <c r="E1047" s="19"/>
      <c r="F1047" s="19"/>
      <c r="G1047" s="19"/>
      <c r="H1047" s="19">
        <v>35.5</v>
      </c>
      <c r="P1047" s="9" t="s">
        <v>3034</v>
      </c>
      <c r="Q1047" s="19"/>
      <c r="R1047" s="19"/>
      <c r="S1047" s="19"/>
      <c r="T1047" s="19"/>
      <c r="U1047" s="19"/>
      <c r="V1047" s="19"/>
      <c r="W1047" s="19"/>
      <c r="X1047" s="19"/>
      <c r="Y1047" s="19">
        <v>55</v>
      </c>
      <c r="Z1047"/>
      <c r="AA1047"/>
      <c r="AB1047"/>
      <c r="AC1047"/>
      <c r="AD1047"/>
      <c r="AE1047"/>
      <c r="AF1047"/>
      <c r="AG1047"/>
      <c r="AH1047"/>
      <c r="AI1047"/>
      <c r="AJ1047" s="9" t="s">
        <v>3034</v>
      </c>
      <c r="AK1047" s="19"/>
      <c r="AL1047" s="19"/>
      <c r="AM1047" s="19"/>
      <c r="AN1047" s="19"/>
      <c r="AO1047" s="19"/>
      <c r="AP1047" s="19"/>
      <c r="AQ1047" s="19"/>
      <c r="AR1047" s="19"/>
      <c r="AS1047" s="19">
        <v>55</v>
      </c>
      <c r="AT1047" s="19"/>
      <c r="AU1047" s="19"/>
      <c r="AV1047" s="19"/>
      <c r="AW1047"/>
      <c r="AX1047"/>
      <c r="AY1047"/>
      <c r="AZ1047"/>
      <c r="BA1047"/>
      <c r="BB1047"/>
      <c r="BC1047"/>
      <c r="BD1047"/>
      <c r="BE1047"/>
      <c r="BF1047"/>
      <c r="BG1047"/>
      <c r="BH1047"/>
      <c r="BI1047"/>
      <c r="BJ1047"/>
      <c r="BK1047"/>
      <c r="BL1047"/>
      <c r="BM1047"/>
      <c r="BN1047"/>
      <c r="BO1047"/>
      <c r="BP1047"/>
      <c r="BQ1047"/>
      <c r="BR1047"/>
      <c r="BS1047"/>
      <c r="BT1047"/>
      <c r="BU1047"/>
      <c r="BV1047"/>
    </row>
    <row r="1048" spans="2:74" ht="14.25" x14ac:dyDescent="0.2">
      <c r="B1048" s="9" t="s">
        <v>3583</v>
      </c>
      <c r="C1048" s="19"/>
      <c r="D1048" s="19"/>
      <c r="E1048" s="19">
        <v>62</v>
      </c>
      <c r="F1048" s="19"/>
      <c r="G1048" s="19"/>
      <c r="H1048" s="19"/>
      <c r="P1048" s="9" t="s">
        <v>3035</v>
      </c>
      <c r="Q1048" s="19"/>
      <c r="R1048" s="19"/>
      <c r="S1048" s="19"/>
      <c r="T1048" s="19"/>
      <c r="U1048" s="19"/>
      <c r="V1048" s="19">
        <v>12</v>
      </c>
      <c r="W1048" s="19"/>
      <c r="X1048" s="19"/>
      <c r="Y1048" s="19"/>
      <c r="Z1048"/>
      <c r="AA1048"/>
      <c r="AB1048"/>
      <c r="AC1048"/>
      <c r="AD1048"/>
      <c r="AE1048"/>
      <c r="AF1048"/>
      <c r="AG1048"/>
      <c r="AH1048"/>
      <c r="AI1048"/>
      <c r="AJ1048" s="9" t="s">
        <v>3035</v>
      </c>
      <c r="AK1048" s="19"/>
      <c r="AL1048" s="19"/>
      <c r="AM1048" s="19"/>
      <c r="AN1048" s="19"/>
      <c r="AO1048" s="19"/>
      <c r="AP1048" s="19"/>
      <c r="AQ1048" s="19"/>
      <c r="AR1048" s="19"/>
      <c r="AS1048" s="19">
        <v>12</v>
      </c>
      <c r="AT1048" s="19"/>
      <c r="AU1048" s="19"/>
      <c r="AV1048" s="19"/>
      <c r="AW1048"/>
      <c r="AX1048"/>
      <c r="AY1048"/>
      <c r="AZ1048"/>
      <c r="BA1048"/>
      <c r="BB1048"/>
      <c r="BC1048"/>
      <c r="BD1048"/>
      <c r="BE1048"/>
      <c r="BF1048"/>
      <c r="BG1048"/>
      <c r="BH1048"/>
      <c r="BI1048"/>
      <c r="BJ1048"/>
      <c r="BK1048"/>
      <c r="BL1048"/>
      <c r="BM1048"/>
      <c r="BN1048"/>
      <c r="BO1048"/>
      <c r="BP1048"/>
      <c r="BQ1048"/>
      <c r="BR1048"/>
      <c r="BS1048"/>
      <c r="BT1048"/>
      <c r="BU1048"/>
      <c r="BV1048"/>
    </row>
    <row r="1049" spans="2:74" ht="14.25" x14ac:dyDescent="0.2">
      <c r="B1049" s="9" t="s">
        <v>3584</v>
      </c>
      <c r="C1049" s="19">
        <v>33.88783284944661</v>
      </c>
      <c r="D1049" s="19"/>
      <c r="E1049" s="19"/>
      <c r="F1049" s="19"/>
      <c r="G1049" s="19"/>
      <c r="H1049" s="19"/>
      <c r="P1049" s="9" t="s">
        <v>3036</v>
      </c>
      <c r="Q1049" s="19"/>
      <c r="R1049" s="19">
        <v>55.262375596134937</v>
      </c>
      <c r="S1049" s="19"/>
      <c r="T1049" s="19"/>
      <c r="U1049" s="19"/>
      <c r="V1049" s="19"/>
      <c r="W1049" s="19"/>
      <c r="X1049" s="19"/>
      <c r="Y1049" s="19"/>
      <c r="Z1049"/>
      <c r="AA1049"/>
      <c r="AB1049"/>
      <c r="AC1049"/>
      <c r="AD1049"/>
      <c r="AE1049"/>
      <c r="AF1049"/>
      <c r="AG1049"/>
      <c r="AH1049"/>
      <c r="AI1049"/>
      <c r="AJ1049" s="9" t="s">
        <v>3036</v>
      </c>
      <c r="AK1049" s="19"/>
      <c r="AL1049" s="19"/>
      <c r="AM1049" s="19"/>
      <c r="AN1049" s="19"/>
      <c r="AO1049" s="19"/>
      <c r="AP1049" s="19">
        <v>55.262375596134937</v>
      </c>
      <c r="AQ1049" s="19"/>
      <c r="AR1049" s="19"/>
      <c r="AS1049" s="19"/>
      <c r="AT1049" s="19"/>
      <c r="AU1049" s="19"/>
      <c r="AV1049" s="19"/>
      <c r="AW1049"/>
      <c r="AX1049"/>
      <c r="AY1049"/>
      <c r="AZ1049"/>
      <c r="BA1049"/>
      <c r="BB1049"/>
      <c r="BC1049"/>
      <c r="BD1049"/>
      <c r="BE1049"/>
      <c r="BF1049"/>
      <c r="BG1049"/>
      <c r="BH1049"/>
      <c r="BI1049"/>
      <c r="BJ1049"/>
      <c r="BK1049"/>
      <c r="BL1049"/>
      <c r="BM1049"/>
      <c r="BN1049"/>
      <c r="BO1049"/>
      <c r="BP1049"/>
      <c r="BQ1049"/>
      <c r="BR1049"/>
      <c r="BS1049"/>
      <c r="BT1049"/>
      <c r="BU1049"/>
      <c r="BV1049"/>
    </row>
    <row r="1050" spans="2:74" ht="14.25" x14ac:dyDescent="0.2">
      <c r="B1050" s="9" t="s">
        <v>3585</v>
      </c>
      <c r="C1050" s="19">
        <v>60</v>
      </c>
      <c r="D1050" s="19"/>
      <c r="E1050" s="19"/>
      <c r="F1050" s="19"/>
      <c r="G1050" s="19"/>
      <c r="H1050" s="19"/>
      <c r="P1050" s="9" t="s">
        <v>3037</v>
      </c>
      <c r="Q1050" s="19"/>
      <c r="R1050" s="19">
        <v>21.369500024931082</v>
      </c>
      <c r="S1050" s="19"/>
      <c r="T1050" s="19"/>
      <c r="U1050" s="19"/>
      <c r="V1050" s="19"/>
      <c r="W1050" s="19"/>
      <c r="X1050" s="19"/>
      <c r="Y1050" s="19"/>
      <c r="Z1050"/>
      <c r="AA1050"/>
      <c r="AB1050"/>
      <c r="AC1050"/>
      <c r="AD1050"/>
      <c r="AE1050"/>
      <c r="AF1050"/>
      <c r="AG1050"/>
      <c r="AH1050"/>
      <c r="AI1050"/>
      <c r="AJ1050" s="9" t="s">
        <v>3037</v>
      </c>
      <c r="AK1050" s="19"/>
      <c r="AL1050" s="19"/>
      <c r="AM1050" s="19"/>
      <c r="AN1050" s="19"/>
      <c r="AO1050" s="19"/>
      <c r="AP1050" s="19"/>
      <c r="AQ1050" s="19"/>
      <c r="AR1050" s="19"/>
      <c r="AS1050" s="19"/>
      <c r="AT1050" s="19"/>
      <c r="AU1050" s="19"/>
      <c r="AV1050" s="19">
        <v>21.369500024931082</v>
      </c>
      <c r="AW1050"/>
      <c r="AX1050"/>
      <c r="AY1050"/>
      <c r="AZ1050"/>
      <c r="BA1050"/>
      <c r="BB1050"/>
      <c r="BC1050"/>
      <c r="BD1050"/>
      <c r="BE1050"/>
      <c r="BF1050"/>
      <c r="BG1050"/>
      <c r="BH1050"/>
      <c r="BI1050"/>
      <c r="BJ1050"/>
      <c r="BK1050"/>
      <c r="BL1050"/>
      <c r="BM1050"/>
      <c r="BN1050"/>
      <c r="BO1050"/>
      <c r="BP1050"/>
      <c r="BQ1050"/>
      <c r="BR1050"/>
      <c r="BS1050"/>
      <c r="BT1050"/>
      <c r="BU1050"/>
      <c r="BV1050"/>
    </row>
    <row r="1051" spans="2:74" ht="14.25" x14ac:dyDescent="0.2">
      <c r="B1051" s="9" t="s">
        <v>3586</v>
      </c>
      <c r="C1051" s="19"/>
      <c r="D1051" s="19"/>
      <c r="E1051" s="19"/>
      <c r="F1051" s="19">
        <v>32.884</v>
      </c>
      <c r="G1051" s="19"/>
      <c r="H1051" s="19"/>
      <c r="P1051" s="9" t="s">
        <v>3038</v>
      </c>
      <c r="Q1051" s="19"/>
      <c r="R1051" s="19"/>
      <c r="S1051" s="19"/>
      <c r="T1051" s="19"/>
      <c r="U1051" s="19">
        <v>40.980635073749383</v>
      </c>
      <c r="V1051" s="19"/>
      <c r="W1051" s="19"/>
      <c r="X1051" s="19"/>
      <c r="Y1051" s="19"/>
      <c r="Z1051"/>
      <c r="AA1051"/>
      <c r="AB1051"/>
      <c r="AC1051"/>
      <c r="AD1051"/>
      <c r="AE1051"/>
      <c r="AF1051"/>
      <c r="AG1051"/>
      <c r="AH1051"/>
      <c r="AI1051"/>
      <c r="AJ1051" s="9" t="s">
        <v>3038</v>
      </c>
      <c r="AK1051" s="19"/>
      <c r="AL1051" s="19"/>
      <c r="AM1051" s="19"/>
      <c r="AN1051" s="19">
        <v>40.980635073749383</v>
      </c>
      <c r="AO1051" s="19"/>
      <c r="AP1051" s="19"/>
      <c r="AQ1051" s="19"/>
      <c r="AR1051" s="19"/>
      <c r="AS1051" s="19"/>
      <c r="AT1051" s="19"/>
      <c r="AU1051" s="19"/>
      <c r="AV1051" s="19"/>
      <c r="AW1051"/>
      <c r="AX1051"/>
      <c r="AY1051"/>
      <c r="AZ1051"/>
      <c r="BA1051"/>
      <c r="BB1051"/>
      <c r="BC1051"/>
      <c r="BD1051"/>
      <c r="BE1051"/>
      <c r="BF1051"/>
      <c r="BG1051"/>
      <c r="BH1051"/>
      <c r="BI1051"/>
      <c r="BJ1051"/>
      <c r="BK1051"/>
      <c r="BL1051"/>
      <c r="BM1051"/>
      <c r="BN1051"/>
      <c r="BO1051"/>
      <c r="BP1051"/>
      <c r="BQ1051"/>
      <c r="BR1051"/>
      <c r="BS1051"/>
      <c r="BT1051"/>
      <c r="BU1051"/>
      <c r="BV1051"/>
    </row>
    <row r="1052" spans="2:74" ht="14.25" x14ac:dyDescent="0.2">
      <c r="B1052" s="9" t="s">
        <v>3587</v>
      </c>
      <c r="C1052" s="19"/>
      <c r="D1052" s="19">
        <v>42</v>
      </c>
      <c r="E1052" s="19"/>
      <c r="F1052" s="19"/>
      <c r="G1052" s="19"/>
      <c r="H1052" s="19"/>
      <c r="P1052" s="9" t="s">
        <v>3039</v>
      </c>
      <c r="Q1052" s="19">
        <v>50.995482820131784</v>
      </c>
      <c r="R1052" s="19"/>
      <c r="S1052" s="19"/>
      <c r="T1052" s="19"/>
      <c r="U1052" s="19"/>
      <c r="V1052" s="19"/>
      <c r="W1052" s="19"/>
      <c r="X1052" s="19"/>
      <c r="Y1052" s="19"/>
      <c r="Z1052"/>
      <c r="AA1052"/>
      <c r="AB1052"/>
      <c r="AC1052"/>
      <c r="AD1052"/>
      <c r="AE1052"/>
      <c r="AF1052"/>
      <c r="AG1052"/>
      <c r="AH1052"/>
      <c r="AI1052"/>
      <c r="AJ1052" s="9" t="s">
        <v>3039</v>
      </c>
      <c r="AK1052" s="19">
        <v>50.995482820131784</v>
      </c>
      <c r="AL1052" s="19"/>
      <c r="AM1052" s="19"/>
      <c r="AN1052" s="19"/>
      <c r="AO1052" s="19"/>
      <c r="AP1052" s="19"/>
      <c r="AQ1052" s="19"/>
      <c r="AR1052" s="19"/>
      <c r="AS1052" s="19"/>
      <c r="AT1052" s="19"/>
      <c r="AU1052" s="19"/>
      <c r="AV1052" s="19"/>
      <c r="AW1052"/>
      <c r="AX1052"/>
      <c r="AY1052"/>
      <c r="AZ1052"/>
      <c r="BA1052"/>
      <c r="BB1052"/>
      <c r="BC1052"/>
      <c r="BD1052"/>
      <c r="BE1052"/>
      <c r="BF1052"/>
      <c r="BG1052"/>
      <c r="BH1052"/>
      <c r="BI1052"/>
      <c r="BJ1052"/>
      <c r="BK1052"/>
      <c r="BL1052"/>
      <c r="BM1052"/>
      <c r="BN1052"/>
      <c r="BO1052"/>
      <c r="BP1052"/>
      <c r="BQ1052"/>
      <c r="BR1052"/>
      <c r="BS1052"/>
      <c r="BT1052"/>
      <c r="BU1052"/>
      <c r="BV1052"/>
    </row>
    <row r="1053" spans="2:74" ht="14.25" x14ac:dyDescent="0.2">
      <c r="B1053" s="9" t="s">
        <v>3588</v>
      </c>
      <c r="C1053" s="19"/>
      <c r="D1053" s="19"/>
      <c r="E1053" s="19"/>
      <c r="F1053" s="19"/>
      <c r="G1053" s="19">
        <v>68</v>
      </c>
      <c r="H1053" s="19"/>
      <c r="P1053" s="9" t="s">
        <v>3040</v>
      </c>
      <c r="Q1053" s="19"/>
      <c r="R1053" s="19">
        <v>20.326391023865725</v>
      </c>
      <c r="S1053" s="19"/>
      <c r="T1053" s="19"/>
      <c r="U1053" s="19"/>
      <c r="V1053" s="19"/>
      <c r="W1053" s="19"/>
      <c r="X1053" s="19"/>
      <c r="Y1053" s="19"/>
      <c r="Z1053"/>
      <c r="AA1053"/>
      <c r="AB1053"/>
      <c r="AC1053"/>
      <c r="AD1053"/>
      <c r="AE1053"/>
      <c r="AF1053"/>
      <c r="AG1053"/>
      <c r="AH1053"/>
      <c r="AI1053"/>
      <c r="AJ1053" s="9" t="s">
        <v>3040</v>
      </c>
      <c r="AK1053" s="19"/>
      <c r="AL1053" s="19"/>
      <c r="AM1053" s="19"/>
      <c r="AN1053" s="19"/>
      <c r="AO1053" s="19"/>
      <c r="AP1053" s="19">
        <v>20.326391023865725</v>
      </c>
      <c r="AQ1053" s="19"/>
      <c r="AR1053" s="19"/>
      <c r="AS1053" s="19"/>
      <c r="AT1053" s="19"/>
      <c r="AU1053" s="19"/>
      <c r="AV1053" s="19"/>
      <c r="AW1053"/>
      <c r="AX1053"/>
      <c r="AY1053"/>
      <c r="AZ1053"/>
      <c r="BA1053"/>
      <c r="BB1053"/>
      <c r="BC1053"/>
      <c r="BD1053"/>
      <c r="BE1053"/>
      <c r="BF1053"/>
      <c r="BG1053"/>
      <c r="BH1053"/>
      <c r="BI1053"/>
      <c r="BJ1053"/>
      <c r="BK1053"/>
      <c r="BL1053"/>
      <c r="BM1053"/>
      <c r="BN1053"/>
      <c r="BO1053"/>
      <c r="BP1053"/>
      <c r="BQ1053"/>
      <c r="BR1053"/>
      <c r="BS1053"/>
      <c r="BT1053"/>
      <c r="BU1053"/>
      <c r="BV1053"/>
    </row>
    <row r="1054" spans="2:74" ht="14.25" x14ac:dyDescent="0.2">
      <c r="B1054" s="9" t="s">
        <v>3589</v>
      </c>
      <c r="C1054" s="19"/>
      <c r="D1054" s="19"/>
      <c r="E1054" s="19"/>
      <c r="F1054" s="19">
        <v>85</v>
      </c>
      <c r="G1054" s="19"/>
      <c r="H1054" s="19"/>
      <c r="P1054" s="9" t="s">
        <v>3041</v>
      </c>
      <c r="Q1054" s="19"/>
      <c r="R1054" s="19"/>
      <c r="S1054" s="19"/>
      <c r="T1054" s="19"/>
      <c r="U1054" s="19">
        <v>12</v>
      </c>
      <c r="V1054" s="19"/>
      <c r="W1054" s="19"/>
      <c r="X1054" s="19"/>
      <c r="Y1054" s="19"/>
      <c r="Z1054"/>
      <c r="AA1054"/>
      <c r="AB1054"/>
      <c r="AC1054"/>
      <c r="AD1054"/>
      <c r="AE1054"/>
      <c r="AF1054"/>
      <c r="AG1054"/>
      <c r="AH1054"/>
      <c r="AI1054"/>
      <c r="AJ1054" s="9" t="s">
        <v>3041</v>
      </c>
      <c r="AK1054" s="19"/>
      <c r="AL1054" s="19"/>
      <c r="AM1054" s="19"/>
      <c r="AN1054" s="19"/>
      <c r="AO1054" s="19"/>
      <c r="AP1054" s="19"/>
      <c r="AQ1054" s="19"/>
      <c r="AR1054" s="19"/>
      <c r="AS1054" s="19"/>
      <c r="AT1054" s="19"/>
      <c r="AU1054" s="19"/>
      <c r="AV1054" s="19">
        <v>12</v>
      </c>
      <c r="AW1054"/>
      <c r="AX1054"/>
      <c r="AY1054"/>
      <c r="AZ1054"/>
      <c r="BA1054"/>
      <c r="BB1054"/>
      <c r="BC1054"/>
      <c r="BD1054"/>
      <c r="BE1054"/>
      <c r="BF1054"/>
      <c r="BG1054"/>
      <c r="BH1054"/>
      <c r="BI1054"/>
      <c r="BJ1054"/>
      <c r="BK1054"/>
      <c r="BL1054"/>
      <c r="BM1054"/>
      <c r="BN1054"/>
      <c r="BO1054"/>
      <c r="BP1054"/>
      <c r="BQ1054"/>
      <c r="BR1054"/>
      <c r="BS1054"/>
      <c r="BT1054"/>
      <c r="BU1054"/>
      <c r="BV1054"/>
    </row>
    <row r="1055" spans="2:74" ht="14.25" x14ac:dyDescent="0.2">
      <c r="B1055" s="9" t="s">
        <v>3590</v>
      </c>
      <c r="C1055" s="19"/>
      <c r="D1055" s="19"/>
      <c r="E1055" s="19">
        <v>13</v>
      </c>
      <c r="F1055" s="19"/>
      <c r="G1055" s="19"/>
      <c r="H1055" s="19"/>
      <c r="P1055" s="9" t="s">
        <v>3042</v>
      </c>
      <c r="Q1055" s="19"/>
      <c r="R1055" s="19"/>
      <c r="S1055" s="19"/>
      <c r="T1055" s="19">
        <v>29.261227167098674</v>
      </c>
      <c r="U1055" s="19"/>
      <c r="V1055" s="19"/>
      <c r="W1055" s="19"/>
      <c r="X1055" s="19"/>
      <c r="Y1055" s="19"/>
      <c r="Z1055"/>
      <c r="AA1055"/>
      <c r="AB1055"/>
      <c r="AC1055"/>
      <c r="AD1055"/>
      <c r="AE1055"/>
      <c r="AF1055"/>
      <c r="AG1055"/>
      <c r="AH1055"/>
      <c r="AI1055"/>
      <c r="AJ1055" s="9" t="s">
        <v>3042</v>
      </c>
      <c r="AK1055" s="19"/>
      <c r="AL1055" s="19"/>
      <c r="AM1055" s="19"/>
      <c r="AN1055" s="19"/>
      <c r="AO1055" s="19"/>
      <c r="AP1055" s="19"/>
      <c r="AQ1055" s="19"/>
      <c r="AR1055" s="19">
        <v>29.261227167098674</v>
      </c>
      <c r="AS1055" s="19"/>
      <c r="AT1055" s="19"/>
      <c r="AU1055" s="19"/>
      <c r="AV1055" s="19"/>
      <c r="AW1055"/>
      <c r="AX1055"/>
      <c r="AY1055"/>
      <c r="AZ1055"/>
      <c r="BA1055"/>
      <c r="BB1055"/>
      <c r="BC1055"/>
      <c r="BD1055"/>
      <c r="BE1055"/>
      <c r="BF1055"/>
      <c r="BG1055"/>
      <c r="BH1055"/>
      <c r="BI1055"/>
      <c r="BJ1055"/>
      <c r="BK1055"/>
      <c r="BL1055"/>
      <c r="BM1055"/>
      <c r="BN1055"/>
      <c r="BO1055"/>
      <c r="BP1055"/>
      <c r="BQ1055"/>
      <c r="BR1055"/>
      <c r="BS1055"/>
      <c r="BT1055"/>
      <c r="BU1055"/>
      <c r="BV1055"/>
    </row>
    <row r="1056" spans="2:74" ht="14.25" x14ac:dyDescent="0.2">
      <c r="B1056" s="9" t="s">
        <v>3591</v>
      </c>
      <c r="C1056" s="19"/>
      <c r="D1056" s="19"/>
      <c r="E1056" s="19">
        <v>15</v>
      </c>
      <c r="F1056" s="19"/>
      <c r="G1056" s="19"/>
      <c r="H1056" s="19"/>
      <c r="P1056" s="9" t="s">
        <v>3043</v>
      </c>
      <c r="Q1056" s="19"/>
      <c r="R1056" s="19"/>
      <c r="S1056" s="19">
        <v>14.630613583549337</v>
      </c>
      <c r="T1056" s="19"/>
      <c r="U1056" s="19"/>
      <c r="V1056" s="19"/>
      <c r="W1056" s="19"/>
      <c r="X1056" s="19"/>
      <c r="Y1056" s="19"/>
      <c r="Z1056"/>
      <c r="AA1056"/>
      <c r="AB1056"/>
      <c r="AC1056"/>
      <c r="AD1056"/>
      <c r="AE1056"/>
      <c r="AF1056"/>
      <c r="AG1056"/>
      <c r="AH1056"/>
      <c r="AI1056"/>
      <c r="AJ1056" s="9" t="s">
        <v>3043</v>
      </c>
      <c r="AK1056" s="19"/>
      <c r="AL1056" s="19"/>
      <c r="AM1056" s="19"/>
      <c r="AN1056" s="19"/>
      <c r="AO1056" s="19"/>
      <c r="AP1056" s="19"/>
      <c r="AQ1056" s="19"/>
      <c r="AR1056" s="19">
        <v>14.630613583549337</v>
      </c>
      <c r="AS1056" s="19"/>
      <c r="AT1056" s="19"/>
      <c r="AU1056" s="19"/>
      <c r="AV1056" s="19"/>
      <c r="AW1056"/>
      <c r="AX1056"/>
      <c r="AY1056"/>
      <c r="AZ1056"/>
      <c r="BA1056"/>
      <c r="BB1056"/>
      <c r="BC1056"/>
      <c r="BD1056"/>
      <c r="BE1056"/>
      <c r="BF1056"/>
      <c r="BG1056"/>
      <c r="BH1056"/>
      <c r="BI1056"/>
      <c r="BJ1056"/>
      <c r="BK1056"/>
      <c r="BL1056"/>
      <c r="BM1056"/>
      <c r="BN1056"/>
      <c r="BO1056"/>
      <c r="BP1056"/>
      <c r="BQ1056"/>
      <c r="BR1056"/>
      <c r="BS1056"/>
      <c r="BT1056"/>
      <c r="BU1056"/>
      <c r="BV1056"/>
    </row>
    <row r="1057" spans="2:74" ht="14.25" x14ac:dyDescent="0.2">
      <c r="B1057" s="9" t="s">
        <v>3592</v>
      </c>
      <c r="C1057" s="19"/>
      <c r="D1057" s="19"/>
      <c r="E1057" s="19"/>
      <c r="F1057" s="19">
        <v>50</v>
      </c>
      <c r="G1057" s="19"/>
      <c r="H1057" s="19"/>
      <c r="P1057" s="9" t="s">
        <v>3044</v>
      </c>
      <c r="Q1057" s="19"/>
      <c r="R1057" s="19"/>
      <c r="S1057" s="19"/>
      <c r="T1057" s="19">
        <v>7.2656300084765677</v>
      </c>
      <c r="U1057" s="19"/>
      <c r="V1057" s="19"/>
      <c r="W1057" s="19"/>
      <c r="X1057" s="19"/>
      <c r="Y1057" s="19"/>
      <c r="Z1057"/>
      <c r="AA1057"/>
      <c r="AB1057"/>
      <c r="AC1057"/>
      <c r="AD1057"/>
      <c r="AE1057"/>
      <c r="AF1057"/>
      <c r="AG1057"/>
      <c r="AH1057"/>
      <c r="AI1057"/>
      <c r="AJ1057" s="9" t="s">
        <v>3044</v>
      </c>
      <c r="AK1057" s="19"/>
      <c r="AL1057" s="19"/>
      <c r="AM1057" s="19"/>
      <c r="AN1057" s="19"/>
      <c r="AO1057" s="19"/>
      <c r="AP1057" s="19"/>
      <c r="AQ1057" s="19"/>
      <c r="AR1057" s="19"/>
      <c r="AS1057" s="19"/>
      <c r="AT1057" s="19"/>
      <c r="AU1057" s="19"/>
      <c r="AV1057" s="19">
        <v>7.2656300084765677</v>
      </c>
      <c r="AW1057"/>
      <c r="AX1057"/>
      <c r="AY1057"/>
      <c r="AZ1057"/>
      <c r="BA1057"/>
      <c r="BB1057"/>
      <c r="BC1057"/>
      <c r="BD1057"/>
      <c r="BE1057"/>
      <c r="BF1057"/>
      <c r="BG1057"/>
      <c r="BH1057"/>
      <c r="BI1057"/>
      <c r="BJ1057"/>
      <c r="BK1057"/>
      <c r="BL1057"/>
      <c r="BM1057"/>
      <c r="BN1057"/>
      <c r="BO1057"/>
      <c r="BP1057"/>
      <c r="BQ1057"/>
      <c r="BR1057"/>
      <c r="BS1057"/>
      <c r="BT1057"/>
      <c r="BU1057"/>
      <c r="BV1057"/>
    </row>
    <row r="1058" spans="2:74" ht="14.25" x14ac:dyDescent="0.2">
      <c r="B1058" s="9" t="s">
        <v>3593</v>
      </c>
      <c r="C1058" s="19">
        <v>7</v>
      </c>
      <c r="D1058" s="19"/>
      <c r="E1058" s="19"/>
      <c r="F1058" s="19"/>
      <c r="G1058" s="19"/>
      <c r="H1058" s="19"/>
      <c r="P1058" s="9" t="s">
        <v>3045</v>
      </c>
      <c r="Q1058" s="19">
        <v>44.132991617883953</v>
      </c>
      <c r="R1058" s="19"/>
      <c r="S1058" s="19"/>
      <c r="T1058" s="19"/>
      <c r="U1058" s="19"/>
      <c r="V1058" s="19"/>
      <c r="W1058" s="19"/>
      <c r="X1058" s="19"/>
      <c r="Y1058" s="19"/>
      <c r="Z1058"/>
      <c r="AA1058"/>
      <c r="AB1058"/>
      <c r="AC1058"/>
      <c r="AD1058"/>
      <c r="AE1058"/>
      <c r="AF1058"/>
      <c r="AG1058"/>
      <c r="AH1058"/>
      <c r="AI1058"/>
      <c r="AJ1058" s="9" t="s">
        <v>3045</v>
      </c>
      <c r="AK1058" s="19"/>
      <c r="AL1058" s="19"/>
      <c r="AM1058" s="19"/>
      <c r="AN1058" s="19">
        <v>44.132991617883953</v>
      </c>
      <c r="AO1058" s="19"/>
      <c r="AP1058" s="19"/>
      <c r="AQ1058" s="19"/>
      <c r="AR1058" s="19"/>
      <c r="AS1058" s="19"/>
      <c r="AT1058" s="19"/>
      <c r="AU1058" s="19"/>
      <c r="AV1058" s="19"/>
      <c r="AW1058"/>
      <c r="AX1058"/>
      <c r="AY1058"/>
      <c r="AZ1058"/>
      <c r="BA1058"/>
      <c r="BB1058"/>
      <c r="BC1058"/>
      <c r="BD1058"/>
      <c r="BE1058"/>
      <c r="BF1058"/>
      <c r="BG1058"/>
      <c r="BH1058"/>
      <c r="BI1058"/>
      <c r="BJ1058"/>
      <c r="BK1058"/>
      <c r="BL1058"/>
      <c r="BM1058"/>
      <c r="BN1058"/>
      <c r="BO1058"/>
      <c r="BP1058"/>
      <c r="BQ1058"/>
      <c r="BR1058"/>
      <c r="BS1058"/>
      <c r="BT1058"/>
      <c r="BU1058"/>
      <c r="BV1058"/>
    </row>
    <row r="1059" spans="2:74" ht="14.25" x14ac:dyDescent="0.2">
      <c r="B1059" s="9" t="s">
        <v>3594</v>
      </c>
      <c r="C1059" s="19"/>
      <c r="D1059" s="19"/>
      <c r="E1059" s="19"/>
      <c r="F1059" s="19"/>
      <c r="G1059" s="19">
        <v>140</v>
      </c>
      <c r="H1059" s="19"/>
      <c r="P1059" s="9" t="s">
        <v>3046</v>
      </c>
      <c r="Q1059" s="19">
        <v>9.4381958443445626</v>
      </c>
      <c r="R1059" s="19"/>
      <c r="S1059" s="19"/>
      <c r="T1059" s="19"/>
      <c r="U1059" s="19"/>
      <c r="V1059" s="19"/>
      <c r="W1059" s="19"/>
      <c r="X1059" s="19"/>
      <c r="Y1059" s="19"/>
      <c r="Z1059"/>
      <c r="AA1059"/>
      <c r="AB1059"/>
      <c r="AC1059"/>
      <c r="AD1059"/>
      <c r="AE1059"/>
      <c r="AF1059"/>
      <c r="AG1059"/>
      <c r="AH1059"/>
      <c r="AI1059"/>
      <c r="AJ1059" s="9" t="s">
        <v>3046</v>
      </c>
      <c r="AK1059" s="19"/>
      <c r="AL1059" s="19"/>
      <c r="AM1059" s="19"/>
      <c r="AN1059" s="19"/>
      <c r="AO1059" s="19"/>
      <c r="AP1059" s="19"/>
      <c r="AQ1059" s="19"/>
      <c r="AR1059" s="19"/>
      <c r="AS1059" s="19"/>
      <c r="AT1059" s="19"/>
      <c r="AU1059" s="19"/>
      <c r="AV1059" s="19">
        <v>9.4381958443445626</v>
      </c>
      <c r="AW1059"/>
      <c r="AX1059"/>
      <c r="AY1059"/>
      <c r="AZ1059"/>
      <c r="BA1059"/>
      <c r="BB1059"/>
      <c r="BC1059"/>
      <c r="BD1059"/>
      <c r="BE1059"/>
      <c r="BF1059"/>
      <c r="BG1059"/>
      <c r="BH1059"/>
      <c r="BI1059"/>
      <c r="BJ1059"/>
      <c r="BK1059"/>
      <c r="BL1059"/>
      <c r="BM1059"/>
      <c r="BN1059"/>
      <c r="BO1059"/>
      <c r="BP1059"/>
      <c r="BQ1059"/>
      <c r="BR1059"/>
      <c r="BS1059"/>
      <c r="BT1059"/>
      <c r="BU1059"/>
      <c r="BV1059"/>
    </row>
    <row r="1060" spans="2:74" ht="14.25" x14ac:dyDescent="0.2">
      <c r="B1060" s="9" t="s">
        <v>3595</v>
      </c>
      <c r="C1060" s="19"/>
      <c r="D1060" s="19">
        <v>7.1231666749770275</v>
      </c>
      <c r="E1060" s="19"/>
      <c r="F1060" s="19"/>
      <c r="G1060" s="19"/>
      <c r="H1060" s="19"/>
      <c r="P1060" s="9" t="s">
        <v>3047</v>
      </c>
      <c r="Q1060" s="19">
        <v>18</v>
      </c>
      <c r="R1060" s="19"/>
      <c r="S1060" s="19"/>
      <c r="T1060" s="19"/>
      <c r="U1060" s="19"/>
      <c r="V1060" s="19"/>
      <c r="W1060" s="19"/>
      <c r="X1060" s="19"/>
      <c r="Y1060" s="19"/>
      <c r="Z1060"/>
      <c r="AA1060"/>
      <c r="AB1060"/>
      <c r="AC1060"/>
      <c r="AD1060"/>
      <c r="AE1060"/>
      <c r="AF1060"/>
      <c r="AG1060"/>
      <c r="AH1060"/>
      <c r="AI1060"/>
      <c r="AJ1060" s="9" t="s">
        <v>3047</v>
      </c>
      <c r="AK1060" s="19"/>
      <c r="AL1060" s="19"/>
      <c r="AM1060" s="19"/>
      <c r="AN1060" s="19"/>
      <c r="AO1060" s="19">
        <v>18</v>
      </c>
      <c r="AP1060" s="19"/>
      <c r="AQ1060" s="19"/>
      <c r="AR1060" s="19"/>
      <c r="AS1060" s="19"/>
      <c r="AT1060" s="19"/>
      <c r="AU1060" s="19"/>
      <c r="AV1060" s="19"/>
      <c r="AW1060"/>
      <c r="AX1060"/>
      <c r="AY1060"/>
      <c r="AZ1060"/>
      <c r="BA1060"/>
      <c r="BB1060"/>
      <c r="BC1060"/>
      <c r="BD1060"/>
      <c r="BE1060"/>
      <c r="BF1060"/>
      <c r="BG1060"/>
      <c r="BH1060"/>
      <c r="BI1060"/>
      <c r="BJ1060"/>
      <c r="BK1060"/>
      <c r="BL1060"/>
      <c r="BM1060"/>
      <c r="BN1060"/>
      <c r="BO1060"/>
      <c r="BP1060"/>
      <c r="BQ1060"/>
      <c r="BR1060"/>
      <c r="BS1060"/>
      <c r="BT1060"/>
      <c r="BU1060"/>
      <c r="BV1060"/>
    </row>
    <row r="1061" spans="2:74" ht="14.25" x14ac:dyDescent="0.2">
      <c r="B1061" s="9" t="s">
        <v>3596</v>
      </c>
      <c r="C1061" s="19"/>
      <c r="D1061" s="19"/>
      <c r="E1061" s="19"/>
      <c r="F1061" s="19">
        <v>58.318596066489512</v>
      </c>
      <c r="G1061" s="19"/>
      <c r="H1061" s="19"/>
      <c r="P1061" s="9" t="s">
        <v>3048</v>
      </c>
      <c r="Q1061" s="19"/>
      <c r="R1061" s="19">
        <v>3.5615833374885137</v>
      </c>
      <c r="S1061" s="19"/>
      <c r="T1061" s="19"/>
      <c r="U1061" s="19"/>
      <c r="V1061" s="19"/>
      <c r="W1061" s="19"/>
      <c r="X1061" s="19"/>
      <c r="Y1061" s="19"/>
      <c r="Z1061"/>
      <c r="AA1061"/>
      <c r="AB1061"/>
      <c r="AC1061"/>
      <c r="AD1061"/>
      <c r="AE1061"/>
      <c r="AF1061"/>
      <c r="AG1061"/>
      <c r="AH1061"/>
      <c r="AI1061"/>
      <c r="AJ1061" s="9" t="s">
        <v>3048</v>
      </c>
      <c r="AK1061" s="19"/>
      <c r="AL1061" s="19"/>
      <c r="AM1061" s="19"/>
      <c r="AN1061" s="19"/>
      <c r="AO1061" s="19"/>
      <c r="AP1061" s="19"/>
      <c r="AQ1061" s="19"/>
      <c r="AR1061" s="19"/>
      <c r="AS1061" s="19"/>
      <c r="AT1061" s="19"/>
      <c r="AU1061" s="19"/>
      <c r="AV1061" s="19">
        <v>3.5615833374885137</v>
      </c>
      <c r="AW1061"/>
      <c r="AX1061"/>
      <c r="AY1061"/>
      <c r="AZ1061"/>
      <c r="BA1061"/>
      <c r="BB1061"/>
      <c r="BC1061"/>
      <c r="BD1061"/>
      <c r="BE1061"/>
      <c r="BF1061"/>
      <c r="BG1061"/>
      <c r="BH1061"/>
      <c r="BI1061"/>
      <c r="BJ1061"/>
      <c r="BK1061"/>
      <c r="BL1061"/>
      <c r="BM1061"/>
      <c r="BN1061"/>
      <c r="BO1061"/>
      <c r="BP1061"/>
      <c r="BQ1061"/>
      <c r="BR1061"/>
      <c r="BS1061"/>
      <c r="BT1061"/>
      <c r="BU1061"/>
      <c r="BV1061"/>
    </row>
    <row r="1062" spans="2:74" ht="14.25" x14ac:dyDescent="0.2">
      <c r="B1062" s="9" t="s">
        <v>3597</v>
      </c>
      <c r="C1062" s="19"/>
      <c r="D1062" s="19">
        <v>12.109383347460945</v>
      </c>
      <c r="E1062" s="19"/>
      <c r="F1062" s="19"/>
      <c r="G1062" s="19"/>
      <c r="H1062" s="19"/>
      <c r="P1062" s="9" t="s">
        <v>3049</v>
      </c>
      <c r="Q1062" s="19"/>
      <c r="R1062" s="19"/>
      <c r="S1062" s="19"/>
      <c r="T1062" s="19"/>
      <c r="U1062" s="19"/>
      <c r="V1062" s="19"/>
      <c r="W1062" s="19"/>
      <c r="X1062" s="19"/>
      <c r="Y1062" s="19">
        <v>3.5615833374885137</v>
      </c>
      <c r="Z1062"/>
      <c r="AA1062"/>
      <c r="AB1062"/>
      <c r="AC1062"/>
      <c r="AD1062"/>
      <c r="AE1062"/>
      <c r="AF1062"/>
      <c r="AG1062"/>
      <c r="AH1062"/>
      <c r="AI1062"/>
      <c r="AJ1062" s="9" t="s">
        <v>3049</v>
      </c>
      <c r="AK1062" s="19"/>
      <c r="AL1062" s="19"/>
      <c r="AM1062" s="19"/>
      <c r="AN1062" s="19"/>
      <c r="AO1062" s="19"/>
      <c r="AP1062" s="19"/>
      <c r="AQ1062" s="19"/>
      <c r="AR1062" s="19"/>
      <c r="AS1062" s="19"/>
      <c r="AT1062" s="19"/>
      <c r="AU1062" s="19"/>
      <c r="AV1062" s="19">
        <v>3.5615833374885137</v>
      </c>
      <c r="AW1062"/>
      <c r="AX1062"/>
      <c r="AY1062"/>
      <c r="AZ1062"/>
      <c r="BA1062"/>
      <c r="BB1062"/>
      <c r="BC1062"/>
      <c r="BD1062"/>
      <c r="BE1062"/>
      <c r="BF1062"/>
      <c r="BG1062"/>
      <c r="BH1062"/>
      <c r="BI1062"/>
      <c r="BJ1062"/>
      <c r="BK1062"/>
      <c r="BL1062"/>
      <c r="BM1062"/>
      <c r="BN1062"/>
      <c r="BO1062"/>
      <c r="BP1062"/>
      <c r="BQ1062"/>
      <c r="BR1062"/>
      <c r="BS1062"/>
      <c r="BT1062"/>
      <c r="BU1062"/>
      <c r="BV1062"/>
    </row>
    <row r="1063" spans="2:74" ht="14.25" x14ac:dyDescent="0.2">
      <c r="B1063" s="9" t="s">
        <v>3598</v>
      </c>
      <c r="C1063" s="19">
        <v>55</v>
      </c>
      <c r="D1063" s="19"/>
      <c r="E1063" s="19"/>
      <c r="F1063" s="19"/>
      <c r="G1063" s="19"/>
      <c r="H1063" s="19"/>
      <c r="P1063" s="9" t="s">
        <v>3050</v>
      </c>
      <c r="Q1063" s="19"/>
      <c r="R1063" s="19"/>
      <c r="S1063" s="19"/>
      <c r="T1063" s="19"/>
      <c r="U1063" s="19"/>
      <c r="V1063" s="19"/>
      <c r="W1063" s="19"/>
      <c r="X1063" s="19"/>
      <c r="Y1063" s="19">
        <v>5.0999999999999996</v>
      </c>
      <c r="Z1063"/>
      <c r="AA1063"/>
      <c r="AB1063"/>
      <c r="AC1063"/>
      <c r="AD1063"/>
      <c r="AE1063"/>
      <c r="AF1063"/>
      <c r="AG1063"/>
      <c r="AH1063"/>
      <c r="AI1063"/>
      <c r="AJ1063" s="9" t="s">
        <v>3050</v>
      </c>
      <c r="AK1063" s="19"/>
      <c r="AL1063" s="19"/>
      <c r="AM1063" s="19"/>
      <c r="AN1063" s="19"/>
      <c r="AO1063" s="19"/>
      <c r="AP1063" s="19"/>
      <c r="AQ1063" s="19"/>
      <c r="AR1063" s="19"/>
      <c r="AS1063" s="19"/>
      <c r="AT1063" s="19"/>
      <c r="AU1063" s="19"/>
      <c r="AV1063" s="19">
        <v>5.0999999999999996</v>
      </c>
      <c r="AW1063"/>
      <c r="AX1063"/>
      <c r="AY1063"/>
      <c r="AZ1063"/>
      <c r="BA1063"/>
      <c r="BB1063"/>
      <c r="BC1063"/>
      <c r="BD1063"/>
      <c r="BE1063"/>
      <c r="BF1063"/>
      <c r="BG1063"/>
      <c r="BH1063"/>
      <c r="BI1063"/>
      <c r="BJ1063"/>
      <c r="BK1063"/>
      <c r="BL1063"/>
      <c r="BM1063"/>
      <c r="BN1063"/>
      <c r="BO1063"/>
      <c r="BP1063"/>
      <c r="BQ1063"/>
      <c r="BR1063"/>
      <c r="BS1063"/>
      <c r="BT1063"/>
      <c r="BU1063"/>
      <c r="BV1063"/>
    </row>
    <row r="1064" spans="2:74" ht="14.25" x14ac:dyDescent="0.2">
      <c r="B1064" s="9" t="s">
        <v>3599</v>
      </c>
      <c r="C1064" s="19"/>
      <c r="D1064" s="19"/>
      <c r="E1064" s="19"/>
      <c r="F1064" s="19"/>
      <c r="G1064" s="19"/>
      <c r="H1064" s="19">
        <v>60</v>
      </c>
      <c r="P1064" s="9" t="s">
        <v>3051</v>
      </c>
      <c r="Q1064" s="19">
        <v>21.369500024931082</v>
      </c>
      <c r="R1064" s="19"/>
      <c r="S1064" s="19"/>
      <c r="T1064" s="19"/>
      <c r="U1064" s="19"/>
      <c r="V1064" s="19"/>
      <c r="W1064" s="19"/>
      <c r="X1064" s="19"/>
      <c r="Y1064" s="19"/>
      <c r="Z1064"/>
      <c r="AA1064"/>
      <c r="AB1064"/>
      <c r="AC1064"/>
      <c r="AD1064"/>
      <c r="AE1064"/>
      <c r="AF1064"/>
      <c r="AG1064"/>
      <c r="AH1064"/>
      <c r="AI1064"/>
      <c r="AJ1064" s="9" t="s">
        <v>3051</v>
      </c>
      <c r="AK1064" s="19"/>
      <c r="AL1064" s="19"/>
      <c r="AM1064" s="19"/>
      <c r="AN1064" s="19"/>
      <c r="AO1064" s="19"/>
      <c r="AP1064" s="19"/>
      <c r="AQ1064" s="19"/>
      <c r="AR1064" s="19"/>
      <c r="AS1064" s="19"/>
      <c r="AT1064" s="19"/>
      <c r="AU1064" s="19"/>
      <c r="AV1064" s="19">
        <v>21.369500024931082</v>
      </c>
      <c r="AW1064"/>
      <c r="AX1064"/>
      <c r="AY1064"/>
      <c r="AZ1064"/>
      <c r="BA1064"/>
      <c r="BB1064"/>
      <c r="BC1064"/>
      <c r="BD1064"/>
      <c r="BE1064"/>
      <c r="BF1064"/>
      <c r="BG1064"/>
      <c r="BH1064"/>
      <c r="BI1064"/>
      <c r="BJ1064"/>
      <c r="BK1064"/>
      <c r="BL1064"/>
      <c r="BM1064"/>
      <c r="BN1064"/>
      <c r="BO1064"/>
      <c r="BP1064"/>
      <c r="BQ1064"/>
      <c r="BR1064"/>
      <c r="BS1064"/>
      <c r="BT1064"/>
      <c r="BU1064"/>
      <c r="BV1064"/>
    </row>
    <row r="1065" spans="2:74" ht="14.25" x14ac:dyDescent="0.2">
      <c r="B1065" s="9" t="s">
        <v>3600</v>
      </c>
      <c r="C1065" s="19"/>
      <c r="D1065" s="19"/>
      <c r="E1065" s="19">
        <v>5.6985333399816218</v>
      </c>
      <c r="F1065" s="19"/>
      <c r="G1065" s="19"/>
      <c r="H1065" s="19"/>
      <c r="P1065" s="9" t="s">
        <v>3052</v>
      </c>
      <c r="Q1065" s="19"/>
      <c r="R1065" s="19"/>
      <c r="S1065" s="19"/>
      <c r="T1065" s="19"/>
      <c r="U1065" s="19">
        <v>5.3423750062327704</v>
      </c>
      <c r="V1065" s="19"/>
      <c r="W1065" s="19"/>
      <c r="X1065" s="19"/>
      <c r="Y1065" s="19"/>
      <c r="Z1065"/>
      <c r="AA1065"/>
      <c r="AB1065"/>
      <c r="AC1065"/>
      <c r="AD1065"/>
      <c r="AE1065"/>
      <c r="AF1065"/>
      <c r="AG1065"/>
      <c r="AH1065"/>
      <c r="AI1065"/>
      <c r="AJ1065" s="9" t="s">
        <v>3052</v>
      </c>
      <c r="AK1065" s="19"/>
      <c r="AL1065" s="19"/>
      <c r="AM1065" s="19"/>
      <c r="AN1065" s="19"/>
      <c r="AO1065" s="19"/>
      <c r="AP1065" s="19"/>
      <c r="AQ1065" s="19"/>
      <c r="AR1065" s="19"/>
      <c r="AS1065" s="19"/>
      <c r="AT1065" s="19"/>
      <c r="AU1065" s="19"/>
      <c r="AV1065" s="19">
        <v>5.3423750062327704</v>
      </c>
      <c r="AW1065"/>
      <c r="AX1065"/>
      <c r="AY1065"/>
      <c r="AZ1065"/>
      <c r="BA1065"/>
      <c r="BB1065"/>
      <c r="BC1065"/>
      <c r="BD1065"/>
      <c r="BE1065"/>
      <c r="BF1065"/>
      <c r="BG1065"/>
      <c r="BH1065"/>
      <c r="BI1065"/>
      <c r="BJ1065"/>
      <c r="BK1065"/>
      <c r="BL1065"/>
      <c r="BM1065"/>
      <c r="BN1065"/>
      <c r="BO1065"/>
      <c r="BP1065"/>
      <c r="BQ1065"/>
      <c r="BR1065"/>
      <c r="BS1065"/>
      <c r="BT1065"/>
      <c r="BU1065"/>
      <c r="BV1065"/>
    </row>
    <row r="1066" spans="2:74" ht="14.25" x14ac:dyDescent="0.2">
      <c r="B1066" s="9" t="s">
        <v>3601</v>
      </c>
      <c r="C1066" s="19"/>
      <c r="D1066" s="19"/>
      <c r="E1066" s="19"/>
      <c r="F1066" s="19">
        <v>9.37625138771776</v>
      </c>
      <c r="G1066" s="19"/>
      <c r="H1066" s="19"/>
      <c r="P1066" s="9" t="s">
        <v>3053</v>
      </c>
      <c r="Q1066" s="19"/>
      <c r="R1066" s="19"/>
      <c r="S1066" s="19">
        <v>50</v>
      </c>
      <c r="T1066" s="19"/>
      <c r="U1066" s="19"/>
      <c r="V1066" s="19"/>
      <c r="W1066" s="19"/>
      <c r="X1066" s="19"/>
      <c r="Y1066" s="19"/>
      <c r="Z1066"/>
      <c r="AA1066"/>
      <c r="AB1066"/>
      <c r="AC1066"/>
      <c r="AD1066"/>
      <c r="AE1066"/>
      <c r="AF1066"/>
      <c r="AG1066"/>
      <c r="AH1066"/>
      <c r="AI1066"/>
      <c r="AJ1066" s="9" t="s">
        <v>3053</v>
      </c>
      <c r="AK1066" s="19"/>
      <c r="AL1066" s="19"/>
      <c r="AM1066" s="19"/>
      <c r="AN1066" s="19"/>
      <c r="AO1066" s="19"/>
      <c r="AP1066" s="19"/>
      <c r="AQ1066" s="19"/>
      <c r="AR1066" s="19"/>
      <c r="AS1066" s="19"/>
      <c r="AT1066" s="19"/>
      <c r="AU1066" s="19"/>
      <c r="AV1066" s="19">
        <v>50</v>
      </c>
      <c r="AW1066"/>
      <c r="AX1066"/>
      <c r="AY1066"/>
      <c r="AZ1066"/>
      <c r="BA1066"/>
      <c r="BB1066"/>
      <c r="BC1066"/>
      <c r="BD1066"/>
      <c r="BE1066"/>
      <c r="BF1066"/>
      <c r="BG1066"/>
      <c r="BH1066"/>
      <c r="BI1066"/>
      <c r="BJ1066"/>
      <c r="BK1066"/>
      <c r="BL1066"/>
      <c r="BM1066"/>
      <c r="BN1066"/>
      <c r="BO1066"/>
      <c r="BP1066"/>
      <c r="BQ1066"/>
      <c r="BR1066"/>
      <c r="BS1066"/>
      <c r="BT1066"/>
      <c r="BU1066"/>
      <c r="BV1066"/>
    </row>
    <row r="1067" spans="2:74" ht="14.25" x14ac:dyDescent="0.2">
      <c r="B1067" s="9" t="s">
        <v>3602</v>
      </c>
      <c r="C1067" s="19"/>
      <c r="D1067" s="19"/>
      <c r="E1067" s="19">
        <v>94.570696324037058</v>
      </c>
      <c r="F1067" s="19"/>
      <c r="G1067" s="19"/>
      <c r="H1067" s="19"/>
      <c r="P1067" s="9" t="s">
        <v>3054</v>
      </c>
      <c r="Q1067" s="19"/>
      <c r="R1067" s="19">
        <v>28.49266669990811</v>
      </c>
      <c r="S1067" s="19"/>
      <c r="T1067" s="19"/>
      <c r="U1067" s="19"/>
      <c r="V1067" s="19"/>
      <c r="W1067" s="19"/>
      <c r="X1067" s="19"/>
      <c r="Y1067" s="19"/>
      <c r="Z1067"/>
      <c r="AA1067"/>
      <c r="AB1067"/>
      <c r="AC1067"/>
      <c r="AD1067"/>
      <c r="AE1067"/>
      <c r="AF1067"/>
      <c r="AG1067"/>
      <c r="AH1067"/>
      <c r="AI1067"/>
      <c r="AJ1067" s="9" t="s">
        <v>3054</v>
      </c>
      <c r="AK1067" s="19"/>
      <c r="AL1067" s="19"/>
      <c r="AM1067" s="19"/>
      <c r="AN1067" s="19"/>
      <c r="AO1067" s="19"/>
      <c r="AP1067" s="19"/>
      <c r="AQ1067" s="19"/>
      <c r="AR1067" s="19"/>
      <c r="AS1067" s="19"/>
      <c r="AT1067" s="19"/>
      <c r="AU1067" s="19"/>
      <c r="AV1067" s="19">
        <v>28.49266669990811</v>
      </c>
      <c r="AW1067"/>
      <c r="AX1067"/>
      <c r="AY1067"/>
      <c r="AZ1067"/>
      <c r="BA1067"/>
      <c r="BB1067"/>
      <c r="BC1067"/>
      <c r="BD1067"/>
      <c r="BE1067"/>
      <c r="BF1067"/>
      <c r="BG1067"/>
      <c r="BH1067"/>
      <c r="BI1067"/>
      <c r="BJ1067"/>
      <c r="BK1067"/>
      <c r="BL1067"/>
      <c r="BM1067"/>
      <c r="BN1067"/>
      <c r="BO1067"/>
      <c r="BP1067"/>
      <c r="BQ1067"/>
      <c r="BR1067"/>
      <c r="BS1067"/>
      <c r="BT1067"/>
      <c r="BU1067"/>
      <c r="BV1067"/>
    </row>
    <row r="1068" spans="2:74" ht="14.25" x14ac:dyDescent="0.2">
      <c r="B1068" s="9" t="s">
        <v>3603</v>
      </c>
      <c r="C1068" s="19"/>
      <c r="D1068" s="19"/>
      <c r="E1068" s="19">
        <v>36</v>
      </c>
      <c r="F1068" s="19"/>
      <c r="G1068" s="19"/>
      <c r="H1068" s="19"/>
      <c r="P1068" s="9" t="s">
        <v>3055</v>
      </c>
      <c r="Q1068" s="19">
        <v>24.588381044249633</v>
      </c>
      <c r="R1068" s="19"/>
      <c r="S1068" s="19"/>
      <c r="T1068" s="19"/>
      <c r="U1068" s="19"/>
      <c r="V1068" s="19"/>
      <c r="W1068" s="19"/>
      <c r="X1068" s="19"/>
      <c r="Y1068" s="19"/>
      <c r="Z1068"/>
      <c r="AA1068"/>
      <c r="AB1068"/>
      <c r="AC1068"/>
      <c r="AD1068"/>
      <c r="AE1068"/>
      <c r="AF1068"/>
      <c r="AG1068"/>
      <c r="AH1068"/>
      <c r="AI1068"/>
      <c r="AJ1068" s="9" t="s">
        <v>3055</v>
      </c>
      <c r="AK1068" s="19"/>
      <c r="AL1068" s="19"/>
      <c r="AM1068" s="19"/>
      <c r="AN1068" s="19">
        <v>24.588381044249633</v>
      </c>
      <c r="AO1068" s="19"/>
      <c r="AP1068" s="19"/>
      <c r="AQ1068" s="19"/>
      <c r="AR1068" s="19"/>
      <c r="AS1068" s="19"/>
      <c r="AT1068" s="19"/>
      <c r="AU1068" s="19"/>
      <c r="AV1068" s="19"/>
      <c r="AW1068"/>
      <c r="AX1068"/>
      <c r="AY1068"/>
      <c r="AZ1068"/>
      <c r="BA1068"/>
      <c r="BB1068"/>
      <c r="BC1068"/>
      <c r="BD1068"/>
      <c r="BE1068"/>
      <c r="BF1068"/>
      <c r="BG1068"/>
      <c r="BH1068"/>
      <c r="BI1068"/>
      <c r="BJ1068"/>
      <c r="BK1068"/>
      <c r="BL1068"/>
      <c r="BM1068"/>
      <c r="BN1068"/>
      <c r="BO1068"/>
      <c r="BP1068"/>
      <c r="BQ1068"/>
      <c r="BR1068"/>
      <c r="BS1068"/>
      <c r="BT1068"/>
      <c r="BU1068"/>
      <c r="BV1068"/>
    </row>
    <row r="1069" spans="2:74" ht="14.25" x14ac:dyDescent="0.2">
      <c r="B1069" s="9" t="s">
        <v>3604</v>
      </c>
      <c r="C1069" s="19"/>
      <c r="D1069" s="19"/>
      <c r="E1069" s="19">
        <v>65.889291743537498</v>
      </c>
      <c r="F1069" s="19"/>
      <c r="G1069" s="19"/>
      <c r="H1069" s="19"/>
      <c r="P1069" s="9" t="s">
        <v>3056</v>
      </c>
      <c r="Q1069" s="19"/>
      <c r="R1069" s="19"/>
      <c r="S1069" s="19"/>
      <c r="T1069" s="19"/>
      <c r="U1069" s="19"/>
      <c r="V1069" s="19"/>
      <c r="W1069" s="19"/>
      <c r="X1069" s="19"/>
      <c r="Y1069" s="19">
        <v>7</v>
      </c>
      <c r="Z1069"/>
      <c r="AA1069"/>
      <c r="AB1069"/>
      <c r="AC1069"/>
      <c r="AD1069"/>
      <c r="AE1069"/>
      <c r="AF1069"/>
      <c r="AG1069"/>
      <c r="AH1069"/>
      <c r="AI1069"/>
      <c r="AJ1069" s="9" t="s">
        <v>3056</v>
      </c>
      <c r="AK1069" s="19"/>
      <c r="AL1069" s="19"/>
      <c r="AM1069" s="19"/>
      <c r="AN1069" s="19"/>
      <c r="AO1069" s="19"/>
      <c r="AP1069" s="19"/>
      <c r="AQ1069" s="19"/>
      <c r="AR1069" s="19"/>
      <c r="AS1069" s="19"/>
      <c r="AT1069" s="19"/>
      <c r="AU1069" s="19"/>
      <c r="AV1069" s="19">
        <v>7</v>
      </c>
      <c r="AW1069"/>
      <c r="AX1069"/>
      <c r="AY1069"/>
      <c r="AZ1069"/>
      <c r="BA1069"/>
      <c r="BB1069"/>
      <c r="BC1069"/>
      <c r="BD1069"/>
      <c r="BE1069"/>
      <c r="BF1069"/>
      <c r="BG1069"/>
      <c r="BH1069"/>
      <c r="BI1069"/>
      <c r="BJ1069"/>
      <c r="BK1069"/>
      <c r="BL1069"/>
      <c r="BM1069"/>
      <c r="BN1069"/>
      <c r="BO1069"/>
      <c r="BP1069"/>
      <c r="BQ1069"/>
      <c r="BR1069"/>
      <c r="BS1069"/>
      <c r="BT1069"/>
      <c r="BU1069"/>
      <c r="BV1069"/>
    </row>
    <row r="1070" spans="2:74" ht="14.25" x14ac:dyDescent="0.2">
      <c r="B1070" s="9" t="s">
        <v>3605</v>
      </c>
      <c r="C1070" s="19"/>
      <c r="D1070" s="19"/>
      <c r="E1070" s="19"/>
      <c r="F1070" s="19">
        <v>106</v>
      </c>
      <c r="G1070" s="19"/>
      <c r="H1070" s="19"/>
      <c r="P1070" s="9" t="s">
        <v>3057</v>
      </c>
      <c r="Q1070" s="19">
        <v>7.7998675090998448</v>
      </c>
      <c r="R1070" s="19"/>
      <c r="S1070" s="19"/>
      <c r="T1070" s="19"/>
      <c r="U1070" s="19"/>
      <c r="V1070" s="19"/>
      <c r="W1070" s="19"/>
      <c r="X1070" s="19"/>
      <c r="Y1070" s="19"/>
      <c r="Z1070"/>
      <c r="AA1070"/>
      <c r="AB1070"/>
      <c r="AC1070"/>
      <c r="AD1070"/>
      <c r="AE1070"/>
      <c r="AF1070"/>
      <c r="AG1070"/>
      <c r="AH1070"/>
      <c r="AI1070"/>
      <c r="AJ1070" s="9" t="s">
        <v>3057</v>
      </c>
      <c r="AK1070" s="19"/>
      <c r="AL1070" s="19"/>
      <c r="AM1070" s="19"/>
      <c r="AN1070" s="19"/>
      <c r="AO1070" s="19"/>
      <c r="AP1070" s="19"/>
      <c r="AQ1070" s="19"/>
      <c r="AR1070" s="19"/>
      <c r="AS1070" s="19"/>
      <c r="AT1070" s="19"/>
      <c r="AU1070" s="19"/>
      <c r="AV1070" s="19">
        <v>7.7998675090998448</v>
      </c>
      <c r="AW1070"/>
      <c r="AX1070"/>
      <c r="AY1070"/>
      <c r="AZ1070"/>
      <c r="BA1070"/>
      <c r="BB1070"/>
      <c r="BC1070"/>
      <c r="BD1070"/>
      <c r="BE1070"/>
      <c r="BF1070"/>
      <c r="BG1070"/>
      <c r="BH1070"/>
      <c r="BI1070"/>
      <c r="BJ1070"/>
      <c r="BK1070"/>
      <c r="BL1070"/>
      <c r="BM1070"/>
      <c r="BN1070"/>
      <c r="BO1070"/>
      <c r="BP1070"/>
      <c r="BQ1070"/>
      <c r="BR1070"/>
      <c r="BS1070"/>
      <c r="BT1070"/>
      <c r="BU1070"/>
      <c r="BV1070"/>
    </row>
    <row r="1071" spans="2:74" ht="14.25" x14ac:dyDescent="0.2">
      <c r="B1071" s="9" t="s">
        <v>3606</v>
      </c>
      <c r="C1071" s="19"/>
      <c r="D1071" s="19"/>
      <c r="E1071" s="19"/>
      <c r="F1071" s="19"/>
      <c r="G1071" s="19"/>
      <c r="H1071" s="19">
        <v>82.888555055945503</v>
      </c>
      <c r="P1071" s="9" t="s">
        <v>3058</v>
      </c>
      <c r="Q1071" s="19"/>
      <c r="R1071" s="19">
        <v>78.808913603364203</v>
      </c>
      <c r="S1071" s="19"/>
      <c r="T1071" s="19"/>
      <c r="U1071" s="19"/>
      <c r="V1071" s="19"/>
      <c r="W1071" s="19"/>
      <c r="X1071" s="19"/>
      <c r="Y1071" s="19"/>
      <c r="Z1071"/>
      <c r="AA1071"/>
      <c r="AB1071"/>
      <c r="AC1071"/>
      <c r="AD1071"/>
      <c r="AE1071"/>
      <c r="AF1071"/>
      <c r="AG1071"/>
      <c r="AH1071"/>
      <c r="AI1071"/>
      <c r="AJ1071" s="9" t="s">
        <v>3058</v>
      </c>
      <c r="AK1071" s="19"/>
      <c r="AL1071" s="19"/>
      <c r="AM1071" s="19"/>
      <c r="AN1071" s="19">
        <v>78.808913603364203</v>
      </c>
      <c r="AO1071" s="19"/>
      <c r="AP1071" s="19"/>
      <c r="AQ1071" s="19"/>
      <c r="AR1071" s="19"/>
      <c r="AS1071" s="19"/>
      <c r="AT1071" s="19"/>
      <c r="AU1071" s="19"/>
      <c r="AV1071" s="19"/>
      <c r="AW1071"/>
      <c r="AX1071"/>
      <c r="AY1071"/>
      <c r="AZ1071"/>
      <c r="BA1071"/>
      <c r="BB1071"/>
      <c r="BC1071"/>
      <c r="BD1071"/>
      <c r="BE1071"/>
      <c r="BF1071"/>
      <c r="BG1071"/>
      <c r="BH1071"/>
      <c r="BI1071"/>
      <c r="BJ1071"/>
      <c r="BK1071"/>
      <c r="BL1071"/>
      <c r="BM1071"/>
      <c r="BN1071"/>
      <c r="BO1071"/>
      <c r="BP1071"/>
      <c r="BQ1071"/>
      <c r="BR1071"/>
      <c r="BS1071"/>
      <c r="BT1071"/>
      <c r="BU1071"/>
      <c r="BV1071"/>
    </row>
    <row r="1072" spans="2:74" ht="14.25" x14ac:dyDescent="0.2">
      <c r="B1072" s="9" t="s">
        <v>3607</v>
      </c>
      <c r="C1072" s="19"/>
      <c r="D1072" s="19"/>
      <c r="E1072" s="19"/>
      <c r="F1072" s="19">
        <v>59.81910702037041</v>
      </c>
      <c r="G1072" s="19"/>
      <c r="H1072" s="19"/>
      <c r="P1072" s="9" t="s">
        <v>3059</v>
      </c>
      <c r="Q1072" s="19"/>
      <c r="R1072" s="19"/>
      <c r="S1072" s="19"/>
      <c r="T1072" s="19"/>
      <c r="U1072" s="19"/>
      <c r="V1072" s="19"/>
      <c r="W1072" s="19"/>
      <c r="X1072" s="19"/>
      <c r="Y1072" s="19">
        <v>6.72</v>
      </c>
      <c r="Z1072"/>
      <c r="AA1072"/>
      <c r="AB1072"/>
      <c r="AC1072"/>
      <c r="AD1072"/>
      <c r="AE1072"/>
      <c r="AF1072"/>
      <c r="AG1072"/>
      <c r="AH1072"/>
      <c r="AI1072"/>
      <c r="AJ1072" s="9" t="s">
        <v>3059</v>
      </c>
      <c r="AK1072" s="19"/>
      <c r="AL1072" s="19"/>
      <c r="AM1072" s="19"/>
      <c r="AN1072" s="19"/>
      <c r="AO1072" s="19"/>
      <c r="AP1072" s="19"/>
      <c r="AQ1072" s="19"/>
      <c r="AR1072" s="19"/>
      <c r="AS1072" s="19"/>
      <c r="AT1072" s="19"/>
      <c r="AU1072" s="19"/>
      <c r="AV1072" s="19">
        <v>6.72</v>
      </c>
      <c r="AW1072"/>
      <c r="AX1072"/>
      <c r="AY1072"/>
      <c r="AZ1072"/>
      <c r="BA1072"/>
      <c r="BB1072"/>
      <c r="BC1072"/>
      <c r="BD1072"/>
      <c r="BE1072"/>
      <c r="BF1072"/>
      <c r="BG1072"/>
      <c r="BH1072"/>
      <c r="BI1072"/>
      <c r="BJ1072"/>
      <c r="BK1072"/>
      <c r="BL1072"/>
      <c r="BM1072"/>
      <c r="BN1072"/>
      <c r="BO1072"/>
      <c r="BP1072"/>
      <c r="BQ1072"/>
      <c r="BR1072"/>
      <c r="BS1072"/>
      <c r="BT1072"/>
      <c r="BU1072"/>
      <c r="BV1072"/>
    </row>
    <row r="1073" spans="2:74" ht="14.25" x14ac:dyDescent="0.2">
      <c r="B1073" s="9" t="s">
        <v>3608</v>
      </c>
      <c r="C1073" s="19"/>
      <c r="D1073" s="19"/>
      <c r="E1073" s="19"/>
      <c r="F1073" s="19">
        <v>6.5449999999999999</v>
      </c>
      <c r="G1073" s="19"/>
      <c r="H1073" s="19"/>
      <c r="P1073" s="9" t="s">
        <v>3060</v>
      </c>
      <c r="Q1073" s="19"/>
      <c r="R1073" s="19"/>
      <c r="S1073" s="19"/>
      <c r="T1073" s="19"/>
      <c r="U1073" s="19"/>
      <c r="V1073" s="19"/>
      <c r="W1073" s="19"/>
      <c r="X1073" s="19"/>
      <c r="Y1073" s="19">
        <v>4.4519791718606418</v>
      </c>
      <c r="Z1073"/>
      <c r="AA1073"/>
      <c r="AB1073"/>
      <c r="AC1073"/>
      <c r="AD1073"/>
      <c r="AE1073"/>
      <c r="AF1073"/>
      <c r="AG1073"/>
      <c r="AH1073"/>
      <c r="AI1073"/>
      <c r="AJ1073" s="9" t="s">
        <v>3060</v>
      </c>
      <c r="AK1073" s="19"/>
      <c r="AL1073" s="19"/>
      <c r="AM1073" s="19"/>
      <c r="AN1073" s="19"/>
      <c r="AO1073" s="19"/>
      <c r="AP1073" s="19"/>
      <c r="AQ1073" s="19"/>
      <c r="AR1073" s="19"/>
      <c r="AS1073" s="19"/>
      <c r="AT1073" s="19"/>
      <c r="AU1073" s="19"/>
      <c r="AV1073" s="19">
        <v>4.4519791718606418</v>
      </c>
      <c r="AW1073"/>
      <c r="AX1073"/>
      <c r="AY1073"/>
      <c r="AZ1073"/>
      <c r="BA1073"/>
      <c r="BB1073"/>
      <c r="BC1073"/>
      <c r="BD1073"/>
      <c r="BE1073"/>
      <c r="BF1073"/>
      <c r="BG1073"/>
      <c r="BH1073"/>
      <c r="BI1073"/>
      <c r="BJ1073"/>
      <c r="BK1073"/>
      <c r="BL1073"/>
      <c r="BM1073"/>
      <c r="BN1073"/>
      <c r="BO1073"/>
      <c r="BP1073"/>
      <c r="BQ1073"/>
      <c r="BR1073"/>
      <c r="BS1073"/>
      <c r="BT1073"/>
      <c r="BU1073"/>
      <c r="BV1073"/>
    </row>
    <row r="1074" spans="2:74" ht="14.25" x14ac:dyDescent="0.2">
      <c r="B1074" s="9" t="s">
        <v>3609</v>
      </c>
      <c r="C1074" s="19"/>
      <c r="D1074" s="19"/>
      <c r="E1074" s="19"/>
      <c r="F1074" s="19"/>
      <c r="G1074" s="19">
        <v>17.807916687442567</v>
      </c>
      <c r="H1074" s="19"/>
      <c r="P1074" s="9" t="s">
        <v>3061</v>
      </c>
      <c r="Q1074" s="19">
        <v>47.285348162018529</v>
      </c>
      <c r="R1074" s="19"/>
      <c r="S1074" s="19"/>
      <c r="T1074" s="19"/>
      <c r="U1074" s="19"/>
      <c r="V1074" s="19"/>
      <c r="W1074" s="19"/>
      <c r="X1074" s="19"/>
      <c r="Y1074" s="19"/>
      <c r="Z1074"/>
      <c r="AA1074"/>
      <c r="AB1074"/>
      <c r="AC1074"/>
      <c r="AD1074"/>
      <c r="AE1074"/>
      <c r="AF1074"/>
      <c r="AG1074"/>
      <c r="AH1074"/>
      <c r="AI1074"/>
      <c r="AJ1074" s="9" t="s">
        <v>3061</v>
      </c>
      <c r="AK1074" s="19"/>
      <c r="AL1074" s="19"/>
      <c r="AM1074" s="19"/>
      <c r="AN1074" s="19">
        <v>47.285348162018529</v>
      </c>
      <c r="AO1074" s="19"/>
      <c r="AP1074" s="19"/>
      <c r="AQ1074" s="19"/>
      <c r="AR1074" s="19"/>
      <c r="AS1074" s="19"/>
      <c r="AT1074" s="19"/>
      <c r="AU1074" s="19"/>
      <c r="AV1074" s="19"/>
      <c r="AW1074"/>
      <c r="AX1074"/>
      <c r="AY1074"/>
      <c r="AZ1074"/>
      <c r="BA1074"/>
      <c r="BB1074"/>
      <c r="BC1074"/>
      <c r="BD1074"/>
      <c r="BE1074"/>
      <c r="BF1074"/>
      <c r="BG1074"/>
      <c r="BH1074"/>
      <c r="BI1074"/>
      <c r="BJ1074"/>
      <c r="BK1074"/>
      <c r="BL1074"/>
      <c r="BM1074"/>
      <c r="BN1074"/>
      <c r="BO1074"/>
      <c r="BP1074"/>
      <c r="BQ1074"/>
      <c r="BR1074"/>
      <c r="BS1074"/>
      <c r="BT1074"/>
      <c r="BU1074"/>
      <c r="BV1074"/>
    </row>
    <row r="1075" spans="2:74" ht="14.25" x14ac:dyDescent="0.2">
      <c r="B1075" s="9" t="s">
        <v>3610</v>
      </c>
      <c r="C1075" s="19"/>
      <c r="D1075" s="19"/>
      <c r="E1075" s="19"/>
      <c r="F1075" s="19">
        <v>54</v>
      </c>
      <c r="G1075" s="19"/>
      <c r="H1075" s="19"/>
      <c r="P1075" s="9" t="s">
        <v>3062</v>
      </c>
      <c r="Q1075" s="19">
        <v>7.2</v>
      </c>
      <c r="R1075" s="19"/>
      <c r="S1075" s="19"/>
      <c r="T1075" s="19"/>
      <c r="U1075" s="19"/>
      <c r="V1075" s="19"/>
      <c r="W1075" s="19"/>
      <c r="X1075" s="19"/>
      <c r="Y1075" s="19"/>
      <c r="Z1075"/>
      <c r="AA1075"/>
      <c r="AB1075"/>
      <c r="AC1075"/>
      <c r="AD1075"/>
      <c r="AE1075"/>
      <c r="AF1075"/>
      <c r="AG1075"/>
      <c r="AH1075"/>
      <c r="AI1075"/>
      <c r="AJ1075" s="9" t="s">
        <v>3062</v>
      </c>
      <c r="AK1075" s="19"/>
      <c r="AL1075" s="19"/>
      <c r="AM1075" s="19"/>
      <c r="AN1075" s="19"/>
      <c r="AO1075" s="19"/>
      <c r="AP1075" s="19"/>
      <c r="AQ1075" s="19"/>
      <c r="AR1075" s="19"/>
      <c r="AS1075" s="19"/>
      <c r="AT1075" s="19"/>
      <c r="AU1075" s="19"/>
      <c r="AV1075" s="19">
        <v>7.2</v>
      </c>
      <c r="AW1075"/>
      <c r="AX1075"/>
      <c r="AY1075"/>
      <c r="AZ1075"/>
      <c r="BA1075"/>
      <c r="BB1075"/>
      <c r="BC1075"/>
      <c r="BD1075"/>
      <c r="BE1075"/>
      <c r="BF1075"/>
      <c r="BG1075"/>
      <c r="BH1075"/>
      <c r="BI1075"/>
      <c r="BJ1075"/>
      <c r="BK1075"/>
      <c r="BL1075"/>
      <c r="BM1075"/>
      <c r="BN1075"/>
      <c r="BO1075"/>
      <c r="BP1075"/>
      <c r="BQ1075"/>
      <c r="BR1075"/>
      <c r="BS1075"/>
      <c r="BT1075"/>
      <c r="BU1075"/>
      <c r="BV1075"/>
    </row>
    <row r="1076" spans="2:74" ht="14.25" x14ac:dyDescent="0.2">
      <c r="B1076" s="9" t="s">
        <v>3611</v>
      </c>
      <c r="C1076" s="19"/>
      <c r="D1076" s="19"/>
      <c r="E1076" s="19">
        <v>100</v>
      </c>
      <c r="F1076" s="19"/>
      <c r="G1076" s="19"/>
      <c r="H1076" s="19"/>
      <c r="P1076" s="9" t="s">
        <v>3063</v>
      </c>
      <c r="Q1076" s="19"/>
      <c r="R1076" s="19"/>
      <c r="S1076" s="19">
        <v>44.51979171860642</v>
      </c>
      <c r="T1076" s="19"/>
      <c r="U1076" s="19"/>
      <c r="V1076" s="19"/>
      <c r="W1076" s="19"/>
      <c r="X1076" s="19"/>
      <c r="Y1076" s="19"/>
      <c r="Z1076"/>
      <c r="AA1076"/>
      <c r="AB1076"/>
      <c r="AC1076"/>
      <c r="AD1076"/>
      <c r="AE1076"/>
      <c r="AF1076"/>
      <c r="AG1076"/>
      <c r="AH1076"/>
      <c r="AI1076"/>
      <c r="AJ1076" s="9" t="s">
        <v>3063</v>
      </c>
      <c r="AK1076" s="19"/>
      <c r="AL1076" s="19"/>
      <c r="AM1076" s="19"/>
      <c r="AN1076" s="19"/>
      <c r="AO1076" s="19"/>
      <c r="AP1076" s="19"/>
      <c r="AQ1076" s="19"/>
      <c r="AR1076" s="19"/>
      <c r="AS1076" s="19"/>
      <c r="AT1076" s="19"/>
      <c r="AU1076" s="19"/>
      <c r="AV1076" s="19">
        <v>44.51979171860642</v>
      </c>
      <c r="AW1076"/>
      <c r="AX1076"/>
      <c r="AY1076"/>
      <c r="AZ1076"/>
      <c r="BA1076"/>
      <c r="BB1076"/>
      <c r="BC1076"/>
      <c r="BD1076"/>
      <c r="BE1076"/>
      <c r="BF1076"/>
      <c r="BG1076"/>
      <c r="BH1076"/>
      <c r="BI1076"/>
      <c r="BJ1076"/>
      <c r="BK1076"/>
      <c r="BL1076"/>
      <c r="BM1076"/>
      <c r="BN1076"/>
      <c r="BO1076"/>
      <c r="BP1076"/>
      <c r="BQ1076"/>
      <c r="BR1076"/>
      <c r="BS1076"/>
      <c r="BT1076"/>
      <c r="BU1076"/>
      <c r="BV1076"/>
    </row>
    <row r="1077" spans="2:74" ht="14.25" x14ac:dyDescent="0.2">
      <c r="B1077" s="9" t="s">
        <v>3612</v>
      </c>
      <c r="C1077" s="19"/>
      <c r="D1077" s="19"/>
      <c r="E1077" s="19">
        <v>49.168076151516345</v>
      </c>
      <c r="F1077" s="19"/>
      <c r="G1077" s="19"/>
      <c r="H1077" s="19"/>
      <c r="P1077" s="9" t="s">
        <v>3064</v>
      </c>
      <c r="Q1077" s="19"/>
      <c r="R1077" s="19"/>
      <c r="S1077" s="19"/>
      <c r="T1077" s="19">
        <v>2.4931083362419595</v>
      </c>
      <c r="U1077" s="19"/>
      <c r="V1077" s="19"/>
      <c r="W1077" s="19"/>
      <c r="X1077" s="19"/>
      <c r="Y1077" s="19"/>
      <c r="Z1077"/>
      <c r="AA1077"/>
      <c r="AB1077"/>
      <c r="AC1077"/>
      <c r="AD1077"/>
      <c r="AE1077"/>
      <c r="AF1077"/>
      <c r="AG1077"/>
      <c r="AH1077"/>
      <c r="AI1077"/>
      <c r="AJ1077" s="9" t="s">
        <v>3064</v>
      </c>
      <c r="AK1077" s="19"/>
      <c r="AL1077" s="19"/>
      <c r="AM1077" s="19"/>
      <c r="AN1077" s="19"/>
      <c r="AO1077" s="19"/>
      <c r="AP1077" s="19"/>
      <c r="AQ1077" s="19"/>
      <c r="AR1077" s="19"/>
      <c r="AS1077" s="19"/>
      <c r="AT1077" s="19"/>
      <c r="AU1077" s="19"/>
      <c r="AV1077" s="19">
        <v>2.4931083362419595</v>
      </c>
      <c r="AW1077"/>
      <c r="AX1077"/>
      <c r="AY1077"/>
      <c r="AZ1077"/>
      <c r="BA1077"/>
      <c r="BB1077"/>
      <c r="BC1077"/>
      <c r="BD1077"/>
      <c r="BE1077"/>
      <c r="BF1077"/>
      <c r="BG1077"/>
      <c r="BH1077"/>
      <c r="BI1077"/>
      <c r="BJ1077"/>
      <c r="BK1077"/>
      <c r="BL1077"/>
      <c r="BM1077"/>
      <c r="BN1077"/>
      <c r="BO1077"/>
      <c r="BP1077"/>
      <c r="BQ1077"/>
      <c r="BR1077"/>
      <c r="BS1077"/>
      <c r="BT1077"/>
      <c r="BU1077"/>
      <c r="BV1077"/>
    </row>
    <row r="1078" spans="2:74" ht="14.25" x14ac:dyDescent="0.2">
      <c r="B1078" s="9" t="s">
        <v>3613</v>
      </c>
      <c r="C1078" s="19"/>
      <c r="D1078" s="19">
        <v>4.0190000000000001</v>
      </c>
      <c r="E1078" s="19"/>
      <c r="F1078" s="19"/>
      <c r="G1078" s="19"/>
      <c r="H1078" s="19"/>
      <c r="P1078" s="9" t="s">
        <v>3065</v>
      </c>
      <c r="Q1078" s="19">
        <v>31.523565441345685</v>
      </c>
      <c r="R1078" s="19"/>
      <c r="S1078" s="19"/>
      <c r="T1078" s="19"/>
      <c r="U1078" s="19"/>
      <c r="V1078" s="19"/>
      <c r="W1078" s="19"/>
      <c r="X1078" s="19"/>
      <c r="Y1078" s="19"/>
      <c r="Z1078"/>
      <c r="AA1078"/>
      <c r="AB1078"/>
      <c r="AC1078"/>
      <c r="AD1078"/>
      <c r="AE1078"/>
      <c r="AF1078"/>
      <c r="AG1078"/>
      <c r="AH1078"/>
      <c r="AI1078"/>
      <c r="AJ1078" s="9" t="s">
        <v>3065</v>
      </c>
      <c r="AK1078" s="19"/>
      <c r="AL1078" s="19"/>
      <c r="AM1078" s="19"/>
      <c r="AN1078" s="19">
        <v>31.523565441345685</v>
      </c>
      <c r="AO1078" s="19"/>
      <c r="AP1078" s="19"/>
      <c r="AQ1078" s="19"/>
      <c r="AR1078" s="19"/>
      <c r="AS1078" s="19"/>
      <c r="AT1078" s="19"/>
      <c r="AU1078" s="19"/>
      <c r="AV1078" s="19"/>
      <c r="AW1078"/>
      <c r="AX1078"/>
      <c r="AY1078"/>
      <c r="AZ1078"/>
      <c r="BA1078"/>
      <c r="BB1078"/>
      <c r="BC1078"/>
      <c r="BD1078"/>
      <c r="BE1078"/>
      <c r="BF1078"/>
      <c r="BG1078"/>
      <c r="BH1078"/>
      <c r="BI1078"/>
      <c r="BJ1078"/>
      <c r="BK1078"/>
      <c r="BL1078"/>
      <c r="BM1078"/>
      <c r="BN1078"/>
      <c r="BO1078"/>
      <c r="BP1078"/>
      <c r="BQ1078"/>
      <c r="BR1078"/>
      <c r="BS1078"/>
      <c r="BT1078"/>
      <c r="BU1078"/>
      <c r="BV1078"/>
    </row>
    <row r="1079" spans="2:74" ht="14.25" x14ac:dyDescent="0.2">
      <c r="B1079" s="9" t="s">
        <v>3614</v>
      </c>
      <c r="C1079" s="19"/>
      <c r="D1079" s="19"/>
      <c r="E1079" s="19">
        <v>15</v>
      </c>
      <c r="F1079" s="19"/>
      <c r="G1079" s="19"/>
      <c r="H1079" s="19"/>
      <c r="P1079" s="9" t="s">
        <v>3066</v>
      </c>
      <c r="Q1079" s="19"/>
      <c r="R1079" s="19"/>
      <c r="S1079" s="19"/>
      <c r="T1079" s="19"/>
      <c r="U1079" s="19"/>
      <c r="V1079" s="19">
        <v>21.369500024931082</v>
      </c>
      <c r="W1079" s="19"/>
      <c r="X1079" s="19"/>
      <c r="Y1079" s="19"/>
      <c r="Z1079"/>
      <c r="AA1079"/>
      <c r="AB1079"/>
      <c r="AC1079"/>
      <c r="AD1079"/>
      <c r="AE1079"/>
      <c r="AF1079"/>
      <c r="AG1079"/>
      <c r="AH1079"/>
      <c r="AI1079"/>
      <c r="AJ1079" s="9" t="s">
        <v>3066</v>
      </c>
      <c r="AK1079" s="19"/>
      <c r="AL1079" s="19"/>
      <c r="AM1079" s="19"/>
      <c r="AN1079" s="19"/>
      <c r="AO1079" s="19"/>
      <c r="AP1079" s="19"/>
      <c r="AQ1079" s="19"/>
      <c r="AR1079" s="19"/>
      <c r="AS1079" s="19"/>
      <c r="AT1079" s="19"/>
      <c r="AU1079" s="19"/>
      <c r="AV1079" s="19">
        <v>21.369500024931082</v>
      </c>
      <c r="AW1079"/>
      <c r="AX1079"/>
      <c r="AY1079"/>
      <c r="AZ1079"/>
      <c r="BA1079"/>
      <c r="BB1079"/>
      <c r="BC1079"/>
      <c r="BD1079"/>
      <c r="BE1079"/>
      <c r="BF1079"/>
      <c r="BG1079"/>
      <c r="BH1079"/>
      <c r="BI1079"/>
      <c r="BJ1079"/>
      <c r="BK1079"/>
      <c r="BL1079"/>
      <c r="BM1079"/>
      <c r="BN1079"/>
      <c r="BO1079"/>
      <c r="BP1079"/>
      <c r="BQ1079"/>
      <c r="BR1079"/>
      <c r="BS1079"/>
      <c r="BT1079"/>
      <c r="BU1079"/>
      <c r="BV1079"/>
    </row>
    <row r="1080" spans="2:74" ht="14.25" x14ac:dyDescent="0.2">
      <c r="B1080" s="9" t="s">
        <v>3615</v>
      </c>
      <c r="C1080" s="19"/>
      <c r="D1080" s="19"/>
      <c r="E1080" s="19">
        <v>17.807916687442567</v>
      </c>
      <c r="F1080" s="19"/>
      <c r="G1080" s="19"/>
      <c r="H1080" s="19"/>
      <c r="P1080" s="9" t="s">
        <v>3067</v>
      </c>
      <c r="Q1080" s="19"/>
      <c r="R1080" s="19"/>
      <c r="S1080" s="19"/>
      <c r="T1080" s="19"/>
      <c r="U1080" s="19">
        <v>126.09426176538274</v>
      </c>
      <c r="V1080" s="19"/>
      <c r="W1080" s="19"/>
      <c r="X1080" s="19"/>
      <c r="Y1080" s="19"/>
      <c r="Z1080"/>
      <c r="AA1080"/>
      <c r="AB1080"/>
      <c r="AC1080"/>
      <c r="AD1080"/>
      <c r="AE1080"/>
      <c r="AF1080"/>
      <c r="AG1080"/>
      <c r="AH1080"/>
      <c r="AI1080"/>
      <c r="AJ1080" s="9" t="s">
        <v>3067</v>
      </c>
      <c r="AK1080" s="19"/>
      <c r="AL1080" s="19"/>
      <c r="AM1080" s="19"/>
      <c r="AN1080" s="19">
        <v>126.09426176538274</v>
      </c>
      <c r="AO1080" s="19"/>
      <c r="AP1080" s="19"/>
      <c r="AQ1080" s="19"/>
      <c r="AR1080" s="19"/>
      <c r="AS1080" s="19"/>
      <c r="AT1080" s="19"/>
      <c r="AU1080" s="19"/>
      <c r="AV1080" s="19"/>
      <c r="AW1080"/>
      <c r="AX1080"/>
      <c r="AY1080"/>
      <c r="AZ1080"/>
      <c r="BA1080"/>
      <c r="BB1080"/>
      <c r="BC1080"/>
      <c r="BD1080"/>
      <c r="BE1080"/>
      <c r="BF1080"/>
      <c r="BG1080"/>
      <c r="BH1080"/>
      <c r="BI1080"/>
      <c r="BJ1080"/>
      <c r="BK1080"/>
      <c r="BL1080"/>
      <c r="BM1080"/>
      <c r="BN1080"/>
      <c r="BO1080"/>
      <c r="BP1080"/>
      <c r="BQ1080"/>
      <c r="BR1080"/>
      <c r="BS1080"/>
      <c r="BT1080"/>
      <c r="BU1080"/>
      <c r="BV1080"/>
    </row>
    <row r="1081" spans="2:74" ht="14.25" x14ac:dyDescent="0.2">
      <c r="B1081" s="9" t="s">
        <v>3616</v>
      </c>
      <c r="C1081" s="19"/>
      <c r="D1081" s="19">
        <v>12</v>
      </c>
      <c r="E1081" s="19"/>
      <c r="F1081" s="19"/>
      <c r="G1081" s="19"/>
      <c r="H1081" s="19"/>
      <c r="P1081" s="9" t="s">
        <v>3068</v>
      </c>
      <c r="Q1081" s="19"/>
      <c r="R1081" s="19"/>
      <c r="S1081" s="19"/>
      <c r="T1081" s="19"/>
      <c r="U1081" s="19"/>
      <c r="V1081" s="19"/>
      <c r="W1081" s="19"/>
      <c r="X1081" s="19">
        <v>99.299231140238902</v>
      </c>
      <c r="Y1081" s="19"/>
      <c r="Z1081"/>
      <c r="AA1081"/>
      <c r="AB1081"/>
      <c r="AC1081"/>
      <c r="AD1081"/>
      <c r="AE1081"/>
      <c r="AF1081"/>
      <c r="AG1081"/>
      <c r="AH1081"/>
      <c r="AI1081"/>
      <c r="AJ1081" s="9" t="s">
        <v>3068</v>
      </c>
      <c r="AK1081" s="19"/>
      <c r="AL1081" s="19"/>
      <c r="AM1081" s="19"/>
      <c r="AN1081" s="19">
        <v>99.299231140238902</v>
      </c>
      <c r="AO1081" s="19"/>
      <c r="AP1081" s="19"/>
      <c r="AQ1081" s="19"/>
      <c r="AR1081" s="19"/>
      <c r="AS1081" s="19"/>
      <c r="AT1081" s="19"/>
      <c r="AU1081" s="19"/>
      <c r="AV1081" s="19"/>
      <c r="AW1081"/>
      <c r="AX1081"/>
      <c r="AY1081"/>
      <c r="AZ1081"/>
      <c r="BA1081"/>
      <c r="BB1081"/>
      <c r="BC1081"/>
      <c r="BD1081"/>
      <c r="BE1081"/>
      <c r="BF1081"/>
      <c r="BG1081"/>
      <c r="BH1081"/>
      <c r="BI1081"/>
      <c r="BJ1081"/>
      <c r="BK1081"/>
      <c r="BL1081"/>
      <c r="BM1081"/>
      <c r="BN1081"/>
      <c r="BO1081"/>
      <c r="BP1081"/>
      <c r="BQ1081"/>
      <c r="BR1081"/>
      <c r="BS1081"/>
      <c r="BT1081"/>
      <c r="BU1081"/>
      <c r="BV1081"/>
    </row>
    <row r="1082" spans="2:74" ht="14.25" x14ac:dyDescent="0.2">
      <c r="B1082" s="9" t="s">
        <v>3617</v>
      </c>
      <c r="C1082" s="19"/>
      <c r="D1082" s="19"/>
      <c r="E1082" s="19">
        <v>2.2259895859303209</v>
      </c>
      <c r="F1082" s="19"/>
      <c r="G1082" s="19"/>
      <c r="H1082" s="19"/>
      <c r="P1082" s="9" t="s">
        <v>3069</v>
      </c>
      <c r="Q1082" s="19"/>
      <c r="R1082" s="19"/>
      <c r="S1082" s="19">
        <v>86.689804963700638</v>
      </c>
      <c r="T1082" s="19"/>
      <c r="U1082" s="19"/>
      <c r="V1082" s="19"/>
      <c r="W1082" s="19"/>
      <c r="X1082" s="19"/>
      <c r="Y1082" s="19"/>
      <c r="Z1082"/>
      <c r="AA1082"/>
      <c r="AB1082"/>
      <c r="AC1082"/>
      <c r="AD1082"/>
      <c r="AE1082"/>
      <c r="AF1082"/>
      <c r="AG1082"/>
      <c r="AH1082"/>
      <c r="AI1082"/>
      <c r="AJ1082" s="9" t="s">
        <v>3069</v>
      </c>
      <c r="AK1082" s="19"/>
      <c r="AL1082" s="19"/>
      <c r="AM1082" s="19"/>
      <c r="AN1082" s="19">
        <v>86.689804963700638</v>
      </c>
      <c r="AO1082" s="19"/>
      <c r="AP1082" s="19"/>
      <c r="AQ1082" s="19"/>
      <c r="AR1082" s="19"/>
      <c r="AS1082" s="19"/>
      <c r="AT1082" s="19"/>
      <c r="AU1082" s="19"/>
      <c r="AV1082" s="19"/>
      <c r="AW1082"/>
      <c r="AX1082"/>
      <c r="AY1082"/>
      <c r="AZ1082"/>
      <c r="BA1082"/>
      <c r="BB1082"/>
      <c r="BC1082"/>
      <c r="BD1082"/>
      <c r="BE1082"/>
      <c r="BF1082"/>
      <c r="BG1082"/>
      <c r="BH1082"/>
      <c r="BI1082"/>
      <c r="BJ1082"/>
      <c r="BK1082"/>
      <c r="BL1082"/>
      <c r="BM1082"/>
      <c r="BN1082"/>
      <c r="BO1082"/>
      <c r="BP1082"/>
      <c r="BQ1082"/>
      <c r="BR1082"/>
      <c r="BS1082"/>
      <c r="BT1082"/>
      <c r="BU1082"/>
      <c r="BV1082"/>
    </row>
    <row r="1083" spans="2:74" ht="14.25" x14ac:dyDescent="0.2">
      <c r="B1083" s="9" t="s">
        <v>3618</v>
      </c>
      <c r="C1083" s="19"/>
      <c r="D1083" s="19">
        <v>86</v>
      </c>
      <c r="E1083" s="19"/>
      <c r="F1083" s="19"/>
      <c r="G1083" s="19"/>
      <c r="H1083" s="19"/>
      <c r="P1083" s="9" t="s">
        <v>3070</v>
      </c>
      <c r="Q1083" s="19"/>
      <c r="R1083" s="19">
        <v>50</v>
      </c>
      <c r="S1083" s="19"/>
      <c r="T1083" s="19"/>
      <c r="U1083" s="19"/>
      <c r="V1083" s="19"/>
      <c r="W1083" s="19"/>
      <c r="X1083" s="19"/>
      <c r="Y1083" s="19"/>
      <c r="Z1083"/>
      <c r="AA1083"/>
      <c r="AB1083"/>
      <c r="AC1083"/>
      <c r="AD1083"/>
      <c r="AE1083"/>
      <c r="AF1083"/>
      <c r="AG1083"/>
      <c r="AH1083"/>
      <c r="AI1083"/>
      <c r="AJ1083" s="9" t="s">
        <v>3070</v>
      </c>
      <c r="AK1083" s="19"/>
      <c r="AL1083" s="19"/>
      <c r="AM1083" s="19"/>
      <c r="AN1083" s="19"/>
      <c r="AO1083" s="19"/>
      <c r="AP1083" s="19"/>
      <c r="AQ1083" s="19"/>
      <c r="AR1083" s="19"/>
      <c r="AS1083" s="19"/>
      <c r="AT1083" s="19"/>
      <c r="AU1083" s="19"/>
      <c r="AV1083" s="19">
        <v>50</v>
      </c>
      <c r="AW1083"/>
      <c r="AX1083"/>
      <c r="AY1083"/>
      <c r="AZ1083"/>
      <c r="BA1083"/>
      <c r="BB1083"/>
      <c r="BC1083"/>
      <c r="BD1083"/>
      <c r="BE1083"/>
      <c r="BF1083"/>
      <c r="BG1083"/>
      <c r="BH1083"/>
      <c r="BI1083"/>
      <c r="BJ1083"/>
      <c r="BK1083"/>
      <c r="BL1083"/>
      <c r="BM1083"/>
      <c r="BN1083"/>
      <c r="BO1083"/>
      <c r="BP1083"/>
      <c r="BQ1083"/>
      <c r="BR1083"/>
      <c r="BS1083"/>
      <c r="BT1083"/>
      <c r="BU1083"/>
      <c r="BV1083"/>
    </row>
    <row r="1084" spans="2:74" ht="14.25" x14ac:dyDescent="0.2">
      <c r="B1084" s="9" t="s">
        <v>3619</v>
      </c>
      <c r="C1084" s="19"/>
      <c r="D1084" s="19"/>
      <c r="E1084" s="19">
        <v>6.0546916737304723</v>
      </c>
      <c r="F1084" s="19"/>
      <c r="G1084" s="19"/>
      <c r="H1084" s="19"/>
      <c r="P1084" s="9" t="s">
        <v>3071</v>
      </c>
      <c r="Q1084" s="19">
        <v>4.2739000049862161</v>
      </c>
      <c r="R1084" s="19"/>
      <c r="S1084" s="19"/>
      <c r="T1084" s="19"/>
      <c r="U1084" s="19"/>
      <c r="V1084" s="19"/>
      <c r="W1084" s="19"/>
      <c r="X1084" s="19"/>
      <c r="Y1084" s="19"/>
      <c r="Z1084"/>
      <c r="AA1084"/>
      <c r="AB1084"/>
      <c r="AC1084"/>
      <c r="AD1084"/>
      <c r="AE1084"/>
      <c r="AF1084"/>
      <c r="AG1084"/>
      <c r="AH1084"/>
      <c r="AI1084"/>
      <c r="AJ1084" s="9" t="s">
        <v>3071</v>
      </c>
      <c r="AK1084" s="19"/>
      <c r="AL1084" s="19"/>
      <c r="AM1084" s="19"/>
      <c r="AN1084" s="19"/>
      <c r="AO1084" s="19"/>
      <c r="AP1084" s="19"/>
      <c r="AQ1084" s="19"/>
      <c r="AR1084" s="19"/>
      <c r="AS1084" s="19"/>
      <c r="AT1084" s="19"/>
      <c r="AU1084" s="19"/>
      <c r="AV1084" s="19">
        <v>4.2739000049862161</v>
      </c>
      <c r="AW1084"/>
      <c r="AX1084"/>
      <c r="AY1084"/>
      <c r="AZ1084"/>
      <c r="BA1084"/>
      <c r="BB1084"/>
      <c r="BC1084"/>
      <c r="BD1084"/>
      <c r="BE1084"/>
      <c r="BF1084"/>
      <c r="BG1084"/>
      <c r="BH1084"/>
      <c r="BI1084"/>
      <c r="BJ1084"/>
      <c r="BK1084"/>
      <c r="BL1084"/>
      <c r="BM1084"/>
      <c r="BN1084"/>
      <c r="BO1084"/>
      <c r="BP1084"/>
      <c r="BQ1084"/>
      <c r="BR1084"/>
      <c r="BS1084"/>
      <c r="BT1084"/>
      <c r="BU1084"/>
      <c r="BV1084"/>
    </row>
    <row r="1085" spans="2:74" ht="14.25" x14ac:dyDescent="0.2">
      <c r="B1085" s="9" t="s">
        <v>3620</v>
      </c>
      <c r="C1085" s="19"/>
      <c r="D1085" s="19">
        <v>3.36</v>
      </c>
      <c r="E1085" s="19"/>
      <c r="F1085" s="19"/>
      <c r="G1085" s="19"/>
      <c r="H1085" s="19"/>
      <c r="P1085" s="9" t="s">
        <v>3072</v>
      </c>
      <c r="Q1085" s="19"/>
      <c r="R1085" s="19"/>
      <c r="S1085" s="19"/>
      <c r="T1085" s="19"/>
      <c r="U1085" s="19"/>
      <c r="V1085" s="19"/>
      <c r="W1085" s="19"/>
      <c r="X1085" s="19"/>
      <c r="Y1085" s="19">
        <v>4.4519791718606418</v>
      </c>
      <c r="Z1085"/>
      <c r="AA1085"/>
      <c r="AB1085"/>
      <c r="AC1085"/>
      <c r="AD1085"/>
      <c r="AE1085"/>
      <c r="AF1085"/>
      <c r="AG1085"/>
      <c r="AH1085"/>
      <c r="AI1085"/>
      <c r="AJ1085" s="9" t="s">
        <v>3072</v>
      </c>
      <c r="AK1085" s="19"/>
      <c r="AL1085" s="19"/>
      <c r="AM1085" s="19"/>
      <c r="AN1085" s="19"/>
      <c r="AO1085" s="19"/>
      <c r="AP1085" s="19"/>
      <c r="AQ1085" s="19"/>
      <c r="AR1085" s="19"/>
      <c r="AS1085" s="19"/>
      <c r="AT1085" s="19"/>
      <c r="AU1085" s="19"/>
      <c r="AV1085" s="19">
        <v>4.4519791718606418</v>
      </c>
      <c r="AW1085"/>
      <c r="AX1085"/>
      <c r="AY1085"/>
      <c r="AZ1085"/>
      <c r="BA1085"/>
      <c r="BB1085"/>
      <c r="BC1085"/>
      <c r="BD1085"/>
      <c r="BE1085"/>
      <c r="BF1085"/>
      <c r="BG1085"/>
      <c r="BH1085"/>
      <c r="BI1085"/>
      <c r="BJ1085"/>
      <c r="BK1085"/>
      <c r="BL1085"/>
      <c r="BM1085"/>
      <c r="BN1085"/>
      <c r="BO1085"/>
      <c r="BP1085"/>
      <c r="BQ1085"/>
      <c r="BR1085"/>
      <c r="BS1085"/>
      <c r="BT1085"/>
      <c r="BU1085"/>
      <c r="BV1085"/>
    </row>
    <row r="1086" spans="2:74" ht="14.25" x14ac:dyDescent="0.2">
      <c r="B1086" s="9" t="s">
        <v>3621</v>
      </c>
      <c r="C1086" s="19">
        <v>10</v>
      </c>
      <c r="D1086" s="19"/>
      <c r="E1086" s="19"/>
      <c r="F1086" s="19"/>
      <c r="G1086" s="19"/>
      <c r="H1086" s="19"/>
      <c r="P1086" s="9" t="s">
        <v>3073</v>
      </c>
      <c r="Q1086" s="19">
        <v>10.684750012465541</v>
      </c>
      <c r="R1086" s="19"/>
      <c r="S1086" s="19"/>
      <c r="T1086" s="19"/>
      <c r="U1086" s="19"/>
      <c r="V1086" s="19"/>
      <c r="W1086" s="19"/>
      <c r="X1086" s="19"/>
      <c r="Y1086" s="19"/>
      <c r="Z1086"/>
      <c r="AA1086"/>
      <c r="AB1086"/>
      <c r="AC1086"/>
      <c r="AD1086"/>
      <c r="AE1086"/>
      <c r="AF1086"/>
      <c r="AG1086"/>
      <c r="AH1086"/>
      <c r="AI1086"/>
      <c r="AJ1086" s="9" t="s">
        <v>3073</v>
      </c>
      <c r="AK1086" s="19"/>
      <c r="AL1086" s="19"/>
      <c r="AM1086" s="19"/>
      <c r="AN1086" s="19"/>
      <c r="AO1086" s="19"/>
      <c r="AP1086" s="19"/>
      <c r="AQ1086" s="19"/>
      <c r="AR1086" s="19"/>
      <c r="AS1086" s="19"/>
      <c r="AT1086" s="19"/>
      <c r="AU1086" s="19"/>
      <c r="AV1086" s="19">
        <v>10.684750012465541</v>
      </c>
      <c r="AW1086"/>
      <c r="AX1086"/>
      <c r="AY1086"/>
      <c r="AZ1086"/>
      <c r="BA1086"/>
      <c r="BB1086"/>
      <c r="BC1086"/>
      <c r="BD1086"/>
      <c r="BE1086"/>
      <c r="BF1086"/>
      <c r="BG1086"/>
      <c r="BH1086"/>
      <c r="BI1086"/>
      <c r="BJ1086"/>
      <c r="BK1086"/>
      <c r="BL1086"/>
      <c r="BM1086"/>
      <c r="BN1086"/>
      <c r="BO1086"/>
      <c r="BP1086"/>
      <c r="BQ1086"/>
      <c r="BR1086"/>
      <c r="BS1086"/>
      <c r="BT1086"/>
      <c r="BU1086"/>
      <c r="BV1086"/>
    </row>
    <row r="1087" spans="2:74" ht="14.25" x14ac:dyDescent="0.2">
      <c r="B1087" s="9" t="s">
        <v>3622</v>
      </c>
      <c r="C1087" s="19"/>
      <c r="D1087" s="19"/>
      <c r="E1087" s="19"/>
      <c r="F1087" s="19">
        <v>70</v>
      </c>
      <c r="G1087" s="19"/>
      <c r="H1087" s="19"/>
      <c r="P1087" s="9" t="s">
        <v>3074</v>
      </c>
      <c r="Q1087" s="19"/>
      <c r="R1087" s="19">
        <v>63.835220018725003</v>
      </c>
      <c r="S1087" s="19"/>
      <c r="T1087" s="19"/>
      <c r="U1087" s="19"/>
      <c r="V1087" s="19"/>
      <c r="W1087" s="19"/>
      <c r="X1087" s="19"/>
      <c r="Y1087" s="19"/>
      <c r="Z1087"/>
      <c r="AA1087"/>
      <c r="AB1087"/>
      <c r="AC1087"/>
      <c r="AD1087"/>
      <c r="AE1087"/>
      <c r="AF1087"/>
      <c r="AG1087"/>
      <c r="AH1087"/>
      <c r="AI1087"/>
      <c r="AJ1087" s="9" t="s">
        <v>3074</v>
      </c>
      <c r="AK1087" s="19"/>
      <c r="AL1087" s="19"/>
      <c r="AM1087" s="19"/>
      <c r="AN1087" s="19">
        <v>63.835220018725003</v>
      </c>
      <c r="AO1087" s="19"/>
      <c r="AP1087" s="19"/>
      <c r="AQ1087" s="19"/>
      <c r="AR1087" s="19"/>
      <c r="AS1087" s="19"/>
      <c r="AT1087" s="19"/>
      <c r="AU1087" s="19"/>
      <c r="AV1087" s="19"/>
      <c r="AW1087"/>
      <c r="AX1087"/>
      <c r="AY1087"/>
      <c r="AZ1087"/>
      <c r="BA1087"/>
      <c r="BB1087"/>
      <c r="BC1087"/>
      <c r="BD1087"/>
      <c r="BE1087"/>
      <c r="BF1087"/>
      <c r="BG1087"/>
      <c r="BH1087"/>
      <c r="BI1087"/>
      <c r="BJ1087"/>
      <c r="BK1087"/>
      <c r="BL1087"/>
      <c r="BM1087"/>
      <c r="BN1087"/>
      <c r="BO1087"/>
      <c r="BP1087"/>
      <c r="BQ1087"/>
      <c r="BR1087"/>
      <c r="BS1087"/>
      <c r="BT1087"/>
      <c r="BU1087"/>
      <c r="BV1087"/>
    </row>
    <row r="1088" spans="2:74" ht="14.25" x14ac:dyDescent="0.2">
      <c r="B1088" s="9" t="s">
        <v>3623</v>
      </c>
      <c r="C1088" s="19"/>
      <c r="D1088" s="19"/>
      <c r="E1088" s="19"/>
      <c r="F1088" s="19"/>
      <c r="G1088" s="19">
        <v>155</v>
      </c>
      <c r="H1088" s="19"/>
      <c r="P1088" s="9" t="s">
        <v>3075</v>
      </c>
      <c r="Q1088" s="19">
        <v>36.252100257547539</v>
      </c>
      <c r="R1088" s="19"/>
      <c r="S1088" s="19"/>
      <c r="T1088" s="19"/>
      <c r="U1088" s="19"/>
      <c r="V1088" s="19"/>
      <c r="W1088" s="19"/>
      <c r="X1088" s="19"/>
      <c r="Y1088" s="19"/>
      <c r="Z1088"/>
      <c r="AA1088"/>
      <c r="AB1088"/>
      <c r="AC1088"/>
      <c r="AD1088"/>
      <c r="AE1088"/>
      <c r="AF1088"/>
      <c r="AG1088"/>
      <c r="AH1088"/>
      <c r="AI1088"/>
      <c r="AJ1088" s="9" t="s">
        <v>3075</v>
      </c>
      <c r="AK1088" s="19"/>
      <c r="AL1088" s="19"/>
      <c r="AM1088" s="19"/>
      <c r="AN1088" s="19">
        <v>36.252100257547539</v>
      </c>
      <c r="AO1088" s="19"/>
      <c r="AP1088" s="19"/>
      <c r="AQ1088" s="19"/>
      <c r="AR1088" s="19"/>
      <c r="AS1088" s="19"/>
      <c r="AT1088" s="19"/>
      <c r="AU1088" s="19"/>
      <c r="AV1088" s="19"/>
      <c r="AW1088"/>
      <c r="AX1088"/>
      <c r="AY1088"/>
      <c r="AZ1088"/>
      <c r="BA1088"/>
      <c r="BB1088"/>
      <c r="BC1088"/>
      <c r="BD1088"/>
      <c r="BE1088"/>
      <c r="BF1088"/>
      <c r="BG1088"/>
      <c r="BH1088"/>
      <c r="BI1088"/>
      <c r="BJ1088"/>
      <c r="BK1088"/>
      <c r="BL1088"/>
      <c r="BM1088"/>
      <c r="BN1088"/>
      <c r="BO1088"/>
      <c r="BP1088"/>
      <c r="BQ1088"/>
      <c r="BR1088"/>
      <c r="BS1088"/>
      <c r="BT1088"/>
      <c r="BU1088"/>
      <c r="BV1088"/>
    </row>
    <row r="1089" spans="2:74" ht="14.25" x14ac:dyDescent="0.2">
      <c r="B1089" s="9" t="s">
        <v>3624</v>
      </c>
      <c r="C1089" s="19"/>
      <c r="D1089" s="19"/>
      <c r="E1089" s="19"/>
      <c r="F1089" s="19"/>
      <c r="G1089" s="19">
        <v>225</v>
      </c>
      <c r="H1089" s="19"/>
      <c r="P1089" s="9" t="s">
        <v>3076</v>
      </c>
      <c r="Q1089" s="19"/>
      <c r="R1089" s="19">
        <v>7.96</v>
      </c>
      <c r="S1089" s="19"/>
      <c r="T1089" s="19"/>
      <c r="U1089" s="19"/>
      <c r="V1089" s="19"/>
      <c r="W1089" s="19"/>
      <c r="X1089" s="19"/>
      <c r="Y1089" s="19"/>
      <c r="Z1089"/>
      <c r="AA1089"/>
      <c r="AB1089"/>
      <c r="AC1089"/>
      <c r="AD1089"/>
      <c r="AE1089"/>
      <c r="AF1089"/>
      <c r="AG1089"/>
      <c r="AH1089"/>
      <c r="AI1089"/>
      <c r="AJ1089" s="9" t="s">
        <v>3076</v>
      </c>
      <c r="AK1089" s="19"/>
      <c r="AL1089" s="19"/>
      <c r="AM1089" s="19"/>
      <c r="AN1089" s="19"/>
      <c r="AO1089" s="19"/>
      <c r="AP1089" s="19"/>
      <c r="AQ1089" s="19"/>
      <c r="AR1089" s="19"/>
      <c r="AS1089" s="19"/>
      <c r="AT1089" s="19"/>
      <c r="AU1089" s="19"/>
      <c r="AV1089" s="19">
        <v>7.96</v>
      </c>
      <c r="AW1089"/>
      <c r="AX1089"/>
      <c r="AY1089"/>
      <c r="AZ1089"/>
      <c r="BA1089"/>
      <c r="BB1089"/>
      <c r="BC1089"/>
      <c r="BD1089"/>
      <c r="BE1089"/>
      <c r="BF1089"/>
      <c r="BG1089"/>
      <c r="BH1089"/>
      <c r="BI1089"/>
      <c r="BJ1089"/>
      <c r="BK1089"/>
      <c r="BL1089"/>
      <c r="BM1089"/>
      <c r="BN1089"/>
      <c r="BO1089"/>
      <c r="BP1089"/>
      <c r="BQ1089"/>
      <c r="BR1089"/>
      <c r="BS1089"/>
      <c r="BT1089"/>
      <c r="BU1089"/>
      <c r="BV1089"/>
    </row>
    <row r="1090" spans="2:74" ht="14.25" x14ac:dyDescent="0.2">
      <c r="B1090" s="9" t="s">
        <v>3625</v>
      </c>
      <c r="C1090" s="19"/>
      <c r="D1090" s="19">
        <v>10</v>
      </c>
      <c r="E1090" s="19"/>
      <c r="F1090" s="19"/>
      <c r="G1090" s="19"/>
      <c r="H1090" s="19"/>
      <c r="P1090" s="9" t="s">
        <v>3077</v>
      </c>
      <c r="Q1090" s="19">
        <v>8.9039583437212837</v>
      </c>
      <c r="R1090" s="19"/>
      <c r="S1090" s="19"/>
      <c r="T1090" s="19"/>
      <c r="U1090" s="19"/>
      <c r="V1090" s="19"/>
      <c r="W1090" s="19"/>
      <c r="X1090" s="19"/>
      <c r="Y1090" s="19"/>
      <c r="Z1090"/>
      <c r="AA1090"/>
      <c r="AB1090"/>
      <c r="AC1090"/>
      <c r="AD1090"/>
      <c r="AE1090"/>
      <c r="AF1090"/>
      <c r="AG1090"/>
      <c r="AH1090"/>
      <c r="AI1090"/>
      <c r="AJ1090" s="9" t="s">
        <v>3077</v>
      </c>
      <c r="AK1090" s="19"/>
      <c r="AL1090" s="19"/>
      <c r="AM1090" s="19"/>
      <c r="AN1090" s="19"/>
      <c r="AO1090" s="19"/>
      <c r="AP1090" s="19"/>
      <c r="AQ1090" s="19"/>
      <c r="AR1090" s="19"/>
      <c r="AS1090" s="19"/>
      <c r="AT1090" s="19"/>
      <c r="AU1090" s="19"/>
      <c r="AV1090" s="19">
        <v>8.9039583437212837</v>
      </c>
      <c r="AW1090"/>
      <c r="AX1090"/>
      <c r="AY1090"/>
      <c r="AZ1090"/>
      <c r="BA1090"/>
      <c r="BB1090"/>
      <c r="BC1090"/>
      <c r="BD1090"/>
      <c r="BE1090"/>
      <c r="BF1090"/>
      <c r="BG1090"/>
      <c r="BH1090"/>
      <c r="BI1090"/>
      <c r="BJ1090"/>
      <c r="BK1090"/>
      <c r="BL1090"/>
      <c r="BM1090"/>
      <c r="BN1090"/>
      <c r="BO1090"/>
      <c r="BP1090"/>
      <c r="BQ1090"/>
      <c r="BR1090"/>
      <c r="BS1090"/>
      <c r="BT1090"/>
      <c r="BU1090"/>
      <c r="BV1090"/>
    </row>
    <row r="1091" spans="2:74" ht="14.25" x14ac:dyDescent="0.2">
      <c r="B1091" s="9" t="s">
        <v>3626</v>
      </c>
      <c r="C1091" s="19"/>
      <c r="D1091" s="19"/>
      <c r="E1091" s="19"/>
      <c r="F1091" s="19">
        <v>5.3423750062327704</v>
      </c>
      <c r="G1091" s="19"/>
      <c r="H1091" s="19"/>
      <c r="P1091" s="9" t="s">
        <v>3078</v>
      </c>
      <c r="Q1091" s="19">
        <v>50.815977559664312</v>
      </c>
      <c r="R1091" s="19"/>
      <c r="S1091" s="19"/>
      <c r="T1091" s="19"/>
      <c r="U1091" s="19"/>
      <c r="V1091" s="19"/>
      <c r="W1091" s="19"/>
      <c r="X1091" s="19"/>
      <c r="Y1091" s="19"/>
      <c r="Z1091"/>
      <c r="AA1091"/>
      <c r="AB1091"/>
      <c r="AC1091"/>
      <c r="AD1091"/>
      <c r="AE1091"/>
      <c r="AF1091"/>
      <c r="AG1091"/>
      <c r="AH1091"/>
      <c r="AI1091"/>
      <c r="AJ1091" s="9" t="s">
        <v>3078</v>
      </c>
      <c r="AK1091" s="19"/>
      <c r="AL1091" s="19"/>
      <c r="AM1091" s="19"/>
      <c r="AN1091" s="19"/>
      <c r="AO1091" s="19"/>
      <c r="AP1091" s="19">
        <v>50.815977559664312</v>
      </c>
      <c r="AQ1091" s="19"/>
      <c r="AR1091" s="19"/>
      <c r="AS1091" s="19"/>
      <c r="AT1091" s="19"/>
      <c r="AU1091" s="19"/>
      <c r="AV1091" s="19"/>
      <c r="AW1091"/>
      <c r="AX1091"/>
      <c r="AY1091"/>
      <c r="AZ1091"/>
      <c r="BA1091"/>
      <c r="BB1091"/>
      <c r="BC1091"/>
      <c r="BD1091"/>
      <c r="BE1091"/>
      <c r="BF1091"/>
      <c r="BG1091"/>
      <c r="BH1091"/>
      <c r="BI1091"/>
      <c r="BJ1091"/>
      <c r="BK1091"/>
      <c r="BL1091"/>
      <c r="BM1091"/>
      <c r="BN1091"/>
      <c r="BO1091"/>
      <c r="BP1091"/>
      <c r="BQ1091"/>
      <c r="BR1091"/>
      <c r="BS1091"/>
      <c r="BT1091"/>
      <c r="BU1091"/>
      <c r="BV1091"/>
    </row>
    <row r="1092" spans="2:74" ht="14.25" x14ac:dyDescent="0.2">
      <c r="B1092" s="9" t="s">
        <v>3627</v>
      </c>
      <c r="C1092" s="19"/>
      <c r="D1092" s="19"/>
      <c r="E1092" s="19">
        <v>85.672411137821399</v>
      </c>
      <c r="F1092" s="19"/>
      <c r="G1092" s="19"/>
      <c r="H1092" s="19"/>
      <c r="P1092" s="9" t="s">
        <v>3079</v>
      </c>
      <c r="Q1092" s="19">
        <v>47.285348162018529</v>
      </c>
      <c r="R1092" s="19"/>
      <c r="S1092" s="19"/>
      <c r="T1092" s="19"/>
      <c r="U1092" s="19"/>
      <c r="V1092" s="19"/>
      <c r="W1092" s="19"/>
      <c r="X1092" s="19"/>
      <c r="Y1092" s="19"/>
      <c r="Z1092"/>
      <c r="AA1092"/>
      <c r="AB1092"/>
      <c r="AC1092"/>
      <c r="AD1092"/>
      <c r="AE1092"/>
      <c r="AF1092"/>
      <c r="AG1092"/>
      <c r="AH1092"/>
      <c r="AI1092"/>
      <c r="AJ1092" s="9" t="s">
        <v>3079</v>
      </c>
      <c r="AK1092" s="19"/>
      <c r="AL1092" s="19"/>
      <c r="AM1092" s="19"/>
      <c r="AN1092" s="19">
        <v>47.285348162018529</v>
      </c>
      <c r="AO1092" s="19"/>
      <c r="AP1092" s="19"/>
      <c r="AQ1092" s="19"/>
      <c r="AR1092" s="19"/>
      <c r="AS1092" s="19"/>
      <c r="AT1092" s="19"/>
      <c r="AU1092" s="19"/>
      <c r="AV1092" s="19"/>
      <c r="AW1092"/>
      <c r="AX1092"/>
      <c r="AY1092"/>
      <c r="AZ1092"/>
      <c r="BA1092"/>
      <c r="BB1092"/>
      <c r="BC1092"/>
      <c r="BD1092"/>
      <c r="BE1092"/>
      <c r="BF1092"/>
      <c r="BG1092"/>
      <c r="BH1092"/>
      <c r="BI1092"/>
      <c r="BJ1092"/>
      <c r="BK1092"/>
      <c r="BL1092"/>
      <c r="BM1092"/>
      <c r="BN1092"/>
      <c r="BO1092"/>
      <c r="BP1092"/>
      <c r="BQ1092"/>
      <c r="BR1092"/>
      <c r="BS1092"/>
      <c r="BT1092"/>
      <c r="BU1092"/>
      <c r="BV1092"/>
    </row>
    <row r="1093" spans="2:74" ht="14.25" x14ac:dyDescent="0.2">
      <c r="B1093" s="9" t="s">
        <v>3628</v>
      </c>
      <c r="C1093" s="19"/>
      <c r="D1093" s="19"/>
      <c r="E1093" s="19"/>
      <c r="F1093" s="19"/>
      <c r="G1093" s="19">
        <v>4.2739000049862161</v>
      </c>
      <c r="H1093" s="19"/>
      <c r="P1093" s="9" t="s">
        <v>3080</v>
      </c>
      <c r="Q1093" s="19"/>
      <c r="R1093" s="19">
        <v>75.656557059229641</v>
      </c>
      <c r="S1093" s="19"/>
      <c r="T1093" s="19"/>
      <c r="U1093" s="19"/>
      <c r="V1093" s="19"/>
      <c r="W1093" s="19"/>
      <c r="X1093" s="19"/>
      <c r="Y1093" s="19"/>
      <c r="Z1093"/>
      <c r="AA1093"/>
      <c r="AB1093"/>
      <c r="AC1093"/>
      <c r="AD1093"/>
      <c r="AE1093"/>
      <c r="AF1093"/>
      <c r="AG1093"/>
      <c r="AH1093"/>
      <c r="AI1093"/>
      <c r="AJ1093" s="9" t="s">
        <v>3080</v>
      </c>
      <c r="AK1093" s="19"/>
      <c r="AL1093" s="19"/>
      <c r="AM1093" s="19"/>
      <c r="AN1093" s="19">
        <v>75.656557059229641</v>
      </c>
      <c r="AO1093" s="19"/>
      <c r="AP1093" s="19"/>
      <c r="AQ1093" s="19"/>
      <c r="AR1093" s="19"/>
      <c r="AS1093" s="19"/>
      <c r="AT1093" s="19"/>
      <c r="AU1093" s="19"/>
      <c r="AV1093" s="19"/>
      <c r="AW1093"/>
      <c r="AX1093"/>
      <c r="AY1093"/>
      <c r="AZ1093"/>
      <c r="BA1093"/>
      <c r="BB1093"/>
      <c r="BC1093"/>
      <c r="BD1093"/>
      <c r="BE1093"/>
      <c r="BF1093"/>
      <c r="BG1093"/>
      <c r="BH1093"/>
      <c r="BI1093"/>
      <c r="BJ1093"/>
      <c r="BK1093"/>
      <c r="BL1093"/>
      <c r="BM1093"/>
      <c r="BN1093"/>
      <c r="BO1093"/>
      <c r="BP1093"/>
      <c r="BQ1093"/>
      <c r="BR1093"/>
      <c r="BS1093"/>
      <c r="BT1093"/>
      <c r="BU1093"/>
      <c r="BV1093"/>
    </row>
    <row r="1094" spans="2:74" ht="14.25" x14ac:dyDescent="0.2">
      <c r="B1094" s="9" t="s">
        <v>3629</v>
      </c>
      <c r="C1094" s="19"/>
      <c r="D1094" s="19"/>
      <c r="E1094" s="19"/>
      <c r="F1094" s="19"/>
      <c r="G1094" s="19"/>
      <c r="H1094" s="19">
        <v>8.9039583437212837</v>
      </c>
      <c r="P1094" s="9" t="s">
        <v>3081</v>
      </c>
      <c r="Q1094" s="19"/>
      <c r="R1094" s="19"/>
      <c r="S1094" s="19"/>
      <c r="T1094" s="19">
        <v>4.2739000049862161</v>
      </c>
      <c r="U1094" s="19"/>
      <c r="V1094" s="19"/>
      <c r="W1094" s="19"/>
      <c r="X1094" s="19"/>
      <c r="Y1094" s="19"/>
      <c r="Z1094"/>
      <c r="AA1094"/>
      <c r="AB1094"/>
      <c r="AC1094"/>
      <c r="AD1094"/>
      <c r="AE1094"/>
      <c r="AF1094"/>
      <c r="AG1094"/>
      <c r="AH1094"/>
      <c r="AI1094"/>
      <c r="AJ1094" s="9" t="s">
        <v>3081</v>
      </c>
      <c r="AK1094" s="19"/>
      <c r="AL1094" s="19"/>
      <c r="AM1094" s="19"/>
      <c r="AN1094" s="19"/>
      <c r="AO1094" s="19"/>
      <c r="AP1094" s="19"/>
      <c r="AQ1094" s="19"/>
      <c r="AR1094" s="19"/>
      <c r="AS1094" s="19"/>
      <c r="AT1094" s="19"/>
      <c r="AU1094" s="19"/>
      <c r="AV1094" s="19">
        <v>4.2739000049862161</v>
      </c>
      <c r="AW1094"/>
      <c r="AX1094"/>
      <c r="AY1094"/>
      <c r="AZ1094"/>
      <c r="BA1094"/>
      <c r="BB1094"/>
      <c r="BC1094"/>
      <c r="BD1094"/>
      <c r="BE1094"/>
      <c r="BF1094"/>
      <c r="BG1094"/>
      <c r="BH1094"/>
      <c r="BI1094"/>
      <c r="BJ1094"/>
      <c r="BK1094"/>
      <c r="BL1094"/>
      <c r="BM1094"/>
      <c r="BN1094"/>
      <c r="BO1094"/>
      <c r="BP1094"/>
      <c r="BQ1094"/>
      <c r="BR1094"/>
      <c r="BS1094"/>
      <c r="BT1094"/>
      <c r="BU1094"/>
      <c r="BV1094"/>
    </row>
    <row r="1095" spans="2:74" ht="14.25" x14ac:dyDescent="0.2">
      <c r="B1095" s="9" t="s">
        <v>3630</v>
      </c>
      <c r="C1095" s="19"/>
      <c r="D1095" s="19"/>
      <c r="E1095" s="19"/>
      <c r="F1095" s="19"/>
      <c r="G1095" s="19"/>
      <c r="H1095" s="19">
        <v>66.199487426825925</v>
      </c>
      <c r="P1095" s="9" t="s">
        <v>3082</v>
      </c>
      <c r="Q1095" s="19">
        <v>47.004779242689487</v>
      </c>
      <c r="R1095" s="19"/>
      <c r="S1095" s="19"/>
      <c r="T1095" s="19"/>
      <c r="U1095" s="19"/>
      <c r="V1095" s="19"/>
      <c r="W1095" s="19"/>
      <c r="X1095" s="19"/>
      <c r="Y1095" s="19"/>
      <c r="Z1095"/>
      <c r="AA1095"/>
      <c r="AB1095"/>
      <c r="AC1095"/>
      <c r="AD1095"/>
      <c r="AE1095"/>
      <c r="AF1095"/>
      <c r="AG1095"/>
      <c r="AH1095"/>
      <c r="AI1095"/>
      <c r="AJ1095" s="9" t="s">
        <v>3082</v>
      </c>
      <c r="AK1095" s="19"/>
      <c r="AL1095" s="19"/>
      <c r="AM1095" s="19"/>
      <c r="AN1095" s="19"/>
      <c r="AO1095" s="19"/>
      <c r="AP1095" s="19">
        <v>47.004779242689487</v>
      </c>
      <c r="AQ1095" s="19"/>
      <c r="AR1095" s="19"/>
      <c r="AS1095" s="19"/>
      <c r="AT1095" s="19"/>
      <c r="AU1095" s="19"/>
      <c r="AV1095" s="19"/>
      <c r="AW1095"/>
      <c r="AX1095"/>
      <c r="AY1095"/>
      <c r="AZ1095"/>
      <c r="BA1095"/>
      <c r="BB1095"/>
      <c r="BC1095"/>
      <c r="BD1095"/>
      <c r="BE1095"/>
      <c r="BF1095"/>
      <c r="BG1095"/>
      <c r="BH1095"/>
      <c r="BI1095"/>
      <c r="BJ1095"/>
      <c r="BK1095"/>
      <c r="BL1095"/>
      <c r="BM1095"/>
      <c r="BN1095"/>
      <c r="BO1095"/>
      <c r="BP1095"/>
      <c r="BQ1095"/>
      <c r="BR1095"/>
      <c r="BS1095"/>
      <c r="BT1095"/>
      <c r="BU1095"/>
      <c r="BV1095"/>
    </row>
    <row r="1096" spans="2:74" ht="14.25" x14ac:dyDescent="0.2">
      <c r="B1096" s="9" t="s">
        <v>3631</v>
      </c>
      <c r="C1096" s="19"/>
      <c r="D1096" s="19">
        <v>5.6985333399816218</v>
      </c>
      <c r="E1096" s="19"/>
      <c r="F1096" s="19"/>
      <c r="G1096" s="19"/>
      <c r="H1096" s="19"/>
      <c r="P1096" s="9" t="s">
        <v>3083</v>
      </c>
      <c r="Q1096" s="19">
        <v>47.285348162018529</v>
      </c>
      <c r="R1096" s="19"/>
      <c r="S1096" s="19"/>
      <c r="T1096" s="19"/>
      <c r="U1096" s="19"/>
      <c r="V1096" s="19"/>
      <c r="W1096" s="19"/>
      <c r="X1096" s="19"/>
      <c r="Y1096" s="19"/>
      <c r="Z1096"/>
      <c r="AA1096"/>
      <c r="AB1096"/>
      <c r="AC1096"/>
      <c r="AD1096"/>
      <c r="AE1096"/>
      <c r="AF1096"/>
      <c r="AG1096"/>
      <c r="AH1096"/>
      <c r="AI1096"/>
      <c r="AJ1096" s="9" t="s">
        <v>3083</v>
      </c>
      <c r="AK1096" s="19"/>
      <c r="AL1096" s="19"/>
      <c r="AM1096" s="19"/>
      <c r="AN1096" s="19">
        <v>47.285348162018529</v>
      </c>
      <c r="AO1096" s="19"/>
      <c r="AP1096" s="19"/>
      <c r="AQ1096" s="19"/>
      <c r="AR1096" s="19"/>
      <c r="AS1096" s="19"/>
      <c r="AT1096" s="19"/>
      <c r="AU1096" s="19"/>
      <c r="AV1096" s="19"/>
      <c r="AW1096"/>
      <c r="AX1096"/>
      <c r="AY1096"/>
      <c r="AZ1096"/>
      <c r="BA1096"/>
      <c r="BB1096"/>
      <c r="BC1096"/>
      <c r="BD1096"/>
      <c r="BE1096"/>
      <c r="BF1096"/>
      <c r="BG1096"/>
      <c r="BH1096"/>
      <c r="BI1096"/>
      <c r="BJ1096"/>
      <c r="BK1096"/>
      <c r="BL1096"/>
      <c r="BM1096"/>
      <c r="BN1096"/>
      <c r="BO1096"/>
      <c r="BP1096"/>
      <c r="BQ1096"/>
      <c r="BR1096"/>
      <c r="BS1096"/>
      <c r="BT1096"/>
      <c r="BU1096"/>
      <c r="BV1096"/>
    </row>
    <row r="1097" spans="2:74" ht="14.25" x14ac:dyDescent="0.2">
      <c r="B1097" s="9" t="s">
        <v>3632</v>
      </c>
      <c r="C1097" s="19"/>
      <c r="D1097" s="19"/>
      <c r="E1097" s="19"/>
      <c r="F1097" s="19"/>
      <c r="G1097" s="19"/>
      <c r="H1097" s="19">
        <v>34.675921985480251</v>
      </c>
      <c r="P1097" s="9" t="s">
        <v>3084</v>
      </c>
      <c r="Q1097" s="19">
        <v>91.418339779902482</v>
      </c>
      <c r="R1097" s="19"/>
      <c r="S1097" s="19"/>
      <c r="T1097" s="19"/>
      <c r="U1097" s="19"/>
      <c r="V1097" s="19"/>
      <c r="W1097" s="19"/>
      <c r="X1097" s="19"/>
      <c r="Y1097" s="19"/>
      <c r="Z1097"/>
      <c r="AA1097"/>
      <c r="AB1097"/>
      <c r="AC1097"/>
      <c r="AD1097"/>
      <c r="AE1097"/>
      <c r="AF1097"/>
      <c r="AG1097"/>
      <c r="AH1097"/>
      <c r="AI1097"/>
      <c r="AJ1097" s="9" t="s">
        <v>3084</v>
      </c>
      <c r="AK1097" s="19"/>
      <c r="AL1097" s="19"/>
      <c r="AM1097" s="19"/>
      <c r="AN1097" s="19">
        <v>91.418339779902482</v>
      </c>
      <c r="AO1097" s="19"/>
      <c r="AP1097" s="19"/>
      <c r="AQ1097" s="19"/>
      <c r="AR1097" s="19"/>
      <c r="AS1097" s="19"/>
      <c r="AT1097" s="19"/>
      <c r="AU1097" s="19"/>
      <c r="AV1097" s="19"/>
      <c r="AW1097"/>
      <c r="AX1097"/>
      <c r="AY1097"/>
      <c r="AZ1097"/>
      <c r="BA1097"/>
      <c r="BB1097"/>
      <c r="BC1097"/>
      <c r="BD1097"/>
      <c r="BE1097"/>
      <c r="BF1097"/>
      <c r="BG1097"/>
      <c r="BH1097"/>
      <c r="BI1097"/>
      <c r="BJ1097"/>
      <c r="BK1097"/>
      <c r="BL1097"/>
      <c r="BM1097"/>
      <c r="BN1097"/>
      <c r="BO1097"/>
      <c r="BP1097"/>
      <c r="BQ1097"/>
      <c r="BR1097"/>
      <c r="BS1097"/>
      <c r="BT1097"/>
      <c r="BU1097"/>
      <c r="BV1097"/>
    </row>
    <row r="1098" spans="2:74" ht="14.25" x14ac:dyDescent="0.2">
      <c r="B1098" s="9" t="s">
        <v>3633</v>
      </c>
      <c r="C1098" s="19"/>
      <c r="D1098" s="19"/>
      <c r="E1098" s="19"/>
      <c r="F1098" s="19"/>
      <c r="G1098" s="19">
        <v>31.2</v>
      </c>
      <c r="H1098" s="19"/>
      <c r="P1098" s="9" t="s">
        <v>3085</v>
      </c>
      <c r="Q1098" s="19">
        <v>124.51808349331544</v>
      </c>
      <c r="R1098" s="19"/>
      <c r="S1098" s="19"/>
      <c r="T1098" s="19"/>
      <c r="U1098" s="19"/>
      <c r="V1098" s="19"/>
      <c r="W1098" s="19"/>
      <c r="X1098" s="19"/>
      <c r="Y1098" s="19"/>
      <c r="Z1098"/>
      <c r="AA1098"/>
      <c r="AB1098"/>
      <c r="AC1098"/>
      <c r="AD1098"/>
      <c r="AE1098"/>
      <c r="AF1098"/>
      <c r="AG1098"/>
      <c r="AH1098"/>
      <c r="AI1098"/>
      <c r="AJ1098" s="9" t="s">
        <v>3085</v>
      </c>
      <c r="AK1098" s="19"/>
      <c r="AL1098" s="19"/>
      <c r="AM1098" s="19"/>
      <c r="AN1098" s="19">
        <v>124.51808349331544</v>
      </c>
      <c r="AO1098" s="19"/>
      <c r="AP1098" s="19"/>
      <c r="AQ1098" s="19"/>
      <c r="AR1098" s="19"/>
      <c r="AS1098" s="19"/>
      <c r="AT1098" s="19"/>
      <c r="AU1098" s="19"/>
      <c r="AV1098" s="19"/>
      <c r="AW1098"/>
      <c r="AX1098"/>
      <c r="AY1098"/>
      <c r="AZ1098"/>
      <c r="BA1098"/>
      <c r="BB1098"/>
      <c r="BC1098"/>
      <c r="BD1098"/>
      <c r="BE1098"/>
      <c r="BF1098"/>
      <c r="BG1098"/>
      <c r="BH1098"/>
      <c r="BI1098"/>
      <c r="BJ1098"/>
      <c r="BK1098"/>
      <c r="BL1098"/>
      <c r="BM1098"/>
      <c r="BN1098"/>
      <c r="BO1098"/>
      <c r="BP1098"/>
      <c r="BQ1098"/>
      <c r="BR1098"/>
      <c r="BS1098"/>
      <c r="BT1098"/>
      <c r="BU1098"/>
      <c r="BV1098"/>
    </row>
    <row r="1099" spans="2:74" ht="14.25" x14ac:dyDescent="0.2">
      <c r="B1099" s="9" t="s">
        <v>3634</v>
      </c>
      <c r="C1099" s="19">
        <v>55.068245289698304</v>
      </c>
      <c r="D1099" s="19"/>
      <c r="E1099" s="19"/>
      <c r="F1099" s="19"/>
      <c r="G1099" s="19"/>
      <c r="H1099" s="19"/>
      <c r="P1099" s="9" t="s">
        <v>3086</v>
      </c>
      <c r="Q1099" s="19">
        <v>69.213140283018589</v>
      </c>
      <c r="R1099" s="19"/>
      <c r="S1099" s="19"/>
      <c r="T1099" s="19"/>
      <c r="U1099" s="19"/>
      <c r="V1099" s="19"/>
      <c r="W1099" s="19"/>
      <c r="X1099" s="19"/>
      <c r="Y1099" s="19"/>
      <c r="Z1099"/>
      <c r="AA1099"/>
      <c r="AB1099"/>
      <c r="AC1099"/>
      <c r="AD1099"/>
      <c r="AE1099"/>
      <c r="AF1099"/>
      <c r="AG1099"/>
      <c r="AH1099"/>
      <c r="AI1099"/>
      <c r="AJ1099" s="9" t="s">
        <v>3086</v>
      </c>
      <c r="AK1099" s="19"/>
      <c r="AL1099" s="19"/>
      <c r="AM1099" s="19"/>
      <c r="AN1099" s="19">
        <v>69.213140283018589</v>
      </c>
      <c r="AO1099" s="19"/>
      <c r="AP1099" s="19"/>
      <c r="AQ1099" s="19"/>
      <c r="AR1099" s="19"/>
      <c r="AS1099" s="19"/>
      <c r="AT1099" s="19"/>
      <c r="AU1099" s="19"/>
      <c r="AV1099" s="19"/>
      <c r="AW1099"/>
      <c r="AX1099"/>
      <c r="AY1099"/>
      <c r="AZ1099"/>
      <c r="BA1099"/>
      <c r="BB1099"/>
      <c r="BC1099"/>
      <c r="BD1099"/>
      <c r="BE1099"/>
      <c r="BF1099"/>
      <c r="BG1099"/>
      <c r="BH1099"/>
      <c r="BI1099"/>
      <c r="BJ1099"/>
      <c r="BK1099"/>
      <c r="BL1099"/>
      <c r="BM1099"/>
      <c r="BN1099"/>
      <c r="BO1099"/>
      <c r="BP1099"/>
      <c r="BQ1099"/>
      <c r="BR1099"/>
      <c r="BS1099"/>
      <c r="BT1099"/>
      <c r="BU1099"/>
      <c r="BV1099"/>
    </row>
    <row r="1100" spans="2:74" ht="14.25" x14ac:dyDescent="0.2">
      <c r="B1100" s="9" t="s">
        <v>3635</v>
      </c>
      <c r="C1100" s="19"/>
      <c r="D1100" s="19"/>
      <c r="E1100" s="19">
        <v>13</v>
      </c>
      <c r="F1100" s="19"/>
      <c r="G1100" s="19"/>
      <c r="H1100" s="19"/>
      <c r="P1100" s="9" t="s">
        <v>3087</v>
      </c>
      <c r="Q1100" s="19"/>
      <c r="R1100" s="19">
        <v>3.5</v>
      </c>
      <c r="S1100" s="19"/>
      <c r="T1100" s="19"/>
      <c r="U1100" s="19"/>
      <c r="V1100" s="19"/>
      <c r="W1100" s="19"/>
      <c r="X1100" s="19"/>
      <c r="Y1100" s="19"/>
      <c r="Z1100"/>
      <c r="AA1100"/>
      <c r="AB1100"/>
      <c r="AC1100"/>
      <c r="AD1100"/>
      <c r="AE1100"/>
      <c r="AF1100"/>
      <c r="AG1100"/>
      <c r="AH1100"/>
      <c r="AI1100"/>
      <c r="AJ1100" s="9" t="s">
        <v>3087</v>
      </c>
      <c r="AK1100" s="19"/>
      <c r="AL1100" s="19"/>
      <c r="AM1100" s="19"/>
      <c r="AN1100" s="19"/>
      <c r="AO1100" s="19"/>
      <c r="AP1100" s="19"/>
      <c r="AQ1100" s="19"/>
      <c r="AR1100" s="19"/>
      <c r="AS1100" s="19"/>
      <c r="AT1100" s="19"/>
      <c r="AU1100" s="19">
        <v>3.5</v>
      </c>
      <c r="AV1100" s="19"/>
      <c r="AW1100"/>
      <c r="AX1100"/>
      <c r="AY1100"/>
      <c r="AZ1100"/>
      <c r="BA1100"/>
      <c r="BB1100"/>
      <c r="BC1100"/>
      <c r="BD1100"/>
      <c r="BE1100"/>
      <c r="BF1100"/>
      <c r="BG1100"/>
      <c r="BH1100"/>
      <c r="BI1100"/>
      <c r="BJ1100"/>
      <c r="BK1100"/>
      <c r="BL1100"/>
      <c r="BM1100"/>
      <c r="BN1100"/>
      <c r="BO1100"/>
      <c r="BP1100"/>
      <c r="BQ1100"/>
      <c r="BR1100"/>
      <c r="BS1100"/>
      <c r="BT1100"/>
      <c r="BU1100"/>
      <c r="BV1100"/>
    </row>
    <row r="1101" spans="2:74" ht="14.25" x14ac:dyDescent="0.2">
      <c r="B1101" s="9" t="s">
        <v>3636</v>
      </c>
      <c r="C1101" s="19"/>
      <c r="D1101" s="19"/>
      <c r="E1101" s="19"/>
      <c r="F1101" s="19"/>
      <c r="G1101" s="19">
        <v>92</v>
      </c>
      <c r="H1101" s="19"/>
      <c r="P1101" s="9" t="s">
        <v>3088</v>
      </c>
      <c r="Q1101" s="19"/>
      <c r="R1101" s="19">
        <v>63.04713088269137</v>
      </c>
      <c r="S1101" s="19"/>
      <c r="T1101" s="19"/>
      <c r="U1101" s="19"/>
      <c r="V1101" s="19"/>
      <c r="W1101" s="19"/>
      <c r="X1101" s="19"/>
      <c r="Y1101" s="19"/>
      <c r="Z1101"/>
      <c r="AA1101"/>
      <c r="AB1101"/>
      <c r="AC1101"/>
      <c r="AD1101"/>
      <c r="AE1101"/>
      <c r="AF1101"/>
      <c r="AG1101"/>
      <c r="AH1101"/>
      <c r="AI1101"/>
      <c r="AJ1101" s="9" t="s">
        <v>3088</v>
      </c>
      <c r="AK1101" s="19"/>
      <c r="AL1101" s="19"/>
      <c r="AM1101" s="19"/>
      <c r="AN1101" s="19">
        <v>63.04713088269137</v>
      </c>
      <c r="AO1101" s="19"/>
      <c r="AP1101" s="19"/>
      <c r="AQ1101" s="19"/>
      <c r="AR1101" s="19"/>
      <c r="AS1101" s="19"/>
      <c r="AT1101" s="19"/>
      <c r="AU1101" s="19"/>
      <c r="AV1101" s="19"/>
      <c r="AW1101"/>
      <c r="AX1101"/>
      <c r="AY1101"/>
      <c r="AZ1101"/>
      <c r="BA1101"/>
      <c r="BB1101"/>
      <c r="BC1101"/>
      <c r="BD1101"/>
      <c r="BE1101"/>
      <c r="BF1101"/>
      <c r="BG1101"/>
      <c r="BH1101"/>
      <c r="BI1101"/>
      <c r="BJ1101"/>
      <c r="BK1101"/>
      <c r="BL1101"/>
      <c r="BM1101"/>
      <c r="BN1101"/>
      <c r="BO1101"/>
      <c r="BP1101"/>
      <c r="BQ1101"/>
      <c r="BR1101"/>
      <c r="BS1101"/>
      <c r="BT1101"/>
      <c r="BU1101"/>
      <c r="BV1101"/>
    </row>
    <row r="1102" spans="2:74" ht="14.25" x14ac:dyDescent="0.2">
      <c r="B1102" s="9" t="s">
        <v>3637</v>
      </c>
      <c r="C1102" s="19"/>
      <c r="D1102" s="19"/>
      <c r="E1102" s="19"/>
      <c r="F1102" s="19">
        <v>85</v>
      </c>
      <c r="G1102" s="19"/>
      <c r="H1102" s="19"/>
      <c r="P1102" s="9" t="s">
        <v>3089</v>
      </c>
      <c r="Q1102" s="19"/>
      <c r="R1102" s="19">
        <v>72.412768022521647</v>
      </c>
      <c r="S1102" s="19"/>
      <c r="T1102" s="19"/>
      <c r="U1102" s="19"/>
      <c r="V1102" s="19"/>
      <c r="W1102" s="19"/>
      <c r="X1102" s="19"/>
      <c r="Y1102" s="19"/>
      <c r="Z1102"/>
      <c r="AA1102"/>
      <c r="AB1102"/>
      <c r="AC1102"/>
      <c r="AD1102"/>
      <c r="AE1102"/>
      <c r="AF1102"/>
      <c r="AG1102"/>
      <c r="AH1102"/>
      <c r="AI1102"/>
      <c r="AJ1102" s="9" t="s">
        <v>3089</v>
      </c>
      <c r="AK1102" s="19"/>
      <c r="AL1102" s="19"/>
      <c r="AM1102" s="19"/>
      <c r="AN1102" s="19"/>
      <c r="AO1102" s="19">
        <v>72.412768022521647</v>
      </c>
      <c r="AP1102" s="19"/>
      <c r="AQ1102" s="19"/>
      <c r="AR1102" s="19"/>
      <c r="AS1102" s="19"/>
      <c r="AT1102" s="19"/>
      <c r="AU1102" s="19"/>
      <c r="AV1102" s="19"/>
      <c r="AW1102"/>
      <c r="AX1102"/>
      <c r="AY1102"/>
      <c r="AZ1102"/>
      <c r="BA1102"/>
      <c r="BB1102"/>
      <c r="BC1102"/>
      <c r="BD1102"/>
      <c r="BE1102"/>
      <c r="BF1102"/>
      <c r="BG1102"/>
      <c r="BH1102"/>
      <c r="BI1102"/>
      <c r="BJ1102"/>
      <c r="BK1102"/>
      <c r="BL1102"/>
      <c r="BM1102"/>
      <c r="BN1102"/>
      <c r="BO1102"/>
      <c r="BP1102"/>
      <c r="BQ1102"/>
      <c r="BR1102"/>
      <c r="BS1102"/>
      <c r="BT1102"/>
      <c r="BU1102"/>
      <c r="BV1102"/>
    </row>
    <row r="1103" spans="2:74" ht="14.25" x14ac:dyDescent="0.2">
      <c r="B1103" s="9" t="s">
        <v>3638</v>
      </c>
      <c r="C1103" s="19"/>
      <c r="D1103" s="19"/>
      <c r="E1103" s="19"/>
      <c r="F1103" s="19">
        <v>11</v>
      </c>
      <c r="G1103" s="19"/>
      <c r="H1103" s="19"/>
      <c r="P1103" s="9" t="s">
        <v>3090</v>
      </c>
      <c r="Q1103" s="19"/>
      <c r="R1103" s="19"/>
      <c r="S1103" s="19"/>
      <c r="T1103" s="19">
        <v>50.815977559664312</v>
      </c>
      <c r="U1103" s="19"/>
      <c r="V1103" s="19"/>
      <c r="W1103" s="19"/>
      <c r="X1103" s="19"/>
      <c r="Y1103" s="19"/>
      <c r="Z1103"/>
      <c r="AA1103"/>
      <c r="AB1103"/>
      <c r="AC1103"/>
      <c r="AD1103"/>
      <c r="AE1103"/>
      <c r="AF1103"/>
      <c r="AG1103"/>
      <c r="AH1103"/>
      <c r="AI1103"/>
      <c r="AJ1103" s="9" t="s">
        <v>3090</v>
      </c>
      <c r="AK1103" s="19"/>
      <c r="AL1103" s="19"/>
      <c r="AM1103" s="19"/>
      <c r="AN1103" s="19"/>
      <c r="AO1103" s="19"/>
      <c r="AP1103" s="19">
        <v>50.815977559664312</v>
      </c>
      <c r="AQ1103" s="19"/>
      <c r="AR1103" s="19"/>
      <c r="AS1103" s="19"/>
      <c r="AT1103" s="19"/>
      <c r="AU1103" s="19"/>
      <c r="AV1103" s="19"/>
      <c r="AW1103"/>
      <c r="AX1103"/>
      <c r="AY1103"/>
      <c r="AZ1103"/>
      <c r="BA1103"/>
      <c r="BB1103"/>
      <c r="BC1103"/>
      <c r="BD1103"/>
      <c r="BE1103"/>
      <c r="BF1103"/>
      <c r="BG1103"/>
      <c r="BH1103"/>
      <c r="BI1103"/>
      <c r="BJ1103"/>
      <c r="BK1103"/>
      <c r="BL1103"/>
      <c r="BM1103"/>
      <c r="BN1103"/>
      <c r="BO1103"/>
      <c r="BP1103"/>
      <c r="BQ1103"/>
      <c r="BR1103"/>
      <c r="BS1103"/>
      <c r="BT1103"/>
      <c r="BU1103"/>
      <c r="BV1103"/>
    </row>
    <row r="1104" spans="2:74" ht="14.25" x14ac:dyDescent="0.2">
      <c r="B1104" s="9" t="s">
        <v>3639</v>
      </c>
      <c r="C1104" s="19"/>
      <c r="D1104" s="19"/>
      <c r="E1104" s="19"/>
      <c r="F1104" s="19"/>
      <c r="G1104" s="19">
        <v>38.111983169748235</v>
      </c>
      <c r="H1104" s="19"/>
      <c r="P1104" s="9" t="s">
        <v>3091</v>
      </c>
      <c r="Q1104" s="19"/>
      <c r="R1104" s="19">
        <v>21.369500024931082</v>
      </c>
      <c r="S1104" s="19"/>
      <c r="T1104" s="19"/>
      <c r="U1104" s="19"/>
      <c r="V1104" s="19"/>
      <c r="W1104" s="19"/>
      <c r="X1104" s="19"/>
      <c r="Y1104" s="19"/>
      <c r="Z1104"/>
      <c r="AA1104"/>
      <c r="AB1104"/>
      <c r="AC1104"/>
      <c r="AD1104"/>
      <c r="AE1104"/>
      <c r="AF1104"/>
      <c r="AG1104"/>
      <c r="AH1104"/>
      <c r="AI1104"/>
      <c r="AJ1104" s="9" t="s">
        <v>3091</v>
      </c>
      <c r="AK1104" s="19"/>
      <c r="AL1104" s="19"/>
      <c r="AM1104" s="19"/>
      <c r="AN1104" s="19"/>
      <c r="AO1104" s="19"/>
      <c r="AP1104" s="19"/>
      <c r="AQ1104" s="19"/>
      <c r="AR1104" s="19"/>
      <c r="AS1104" s="19"/>
      <c r="AT1104" s="19"/>
      <c r="AU1104" s="19"/>
      <c r="AV1104" s="19">
        <v>21.369500024931082</v>
      </c>
      <c r="AW1104"/>
      <c r="AX1104"/>
      <c r="AY1104"/>
      <c r="AZ1104"/>
      <c r="BA1104"/>
      <c r="BB1104"/>
      <c r="BC1104"/>
      <c r="BD1104"/>
      <c r="BE1104"/>
      <c r="BF1104"/>
      <c r="BG1104"/>
      <c r="BH1104"/>
      <c r="BI1104"/>
      <c r="BJ1104"/>
      <c r="BK1104"/>
      <c r="BL1104"/>
      <c r="BM1104"/>
      <c r="BN1104"/>
      <c r="BO1104"/>
      <c r="BP1104"/>
      <c r="BQ1104"/>
      <c r="BR1104"/>
      <c r="BS1104"/>
      <c r="BT1104"/>
      <c r="BU1104"/>
      <c r="BV1104"/>
    </row>
    <row r="1105" spans="2:74" ht="14.25" x14ac:dyDescent="0.2">
      <c r="B1105" s="9" t="s">
        <v>3640</v>
      </c>
      <c r="C1105" s="19"/>
      <c r="D1105" s="19">
        <v>49</v>
      </c>
      <c r="E1105" s="19"/>
      <c r="F1105" s="19"/>
      <c r="G1105" s="19"/>
      <c r="H1105" s="19"/>
      <c r="P1105" s="9" t="s">
        <v>3092</v>
      </c>
      <c r="Q1105" s="19">
        <v>55.16623952235495</v>
      </c>
      <c r="R1105" s="19"/>
      <c r="S1105" s="19"/>
      <c r="T1105" s="19"/>
      <c r="U1105" s="19"/>
      <c r="V1105" s="19"/>
      <c r="W1105" s="19"/>
      <c r="X1105" s="19"/>
      <c r="Y1105" s="19"/>
      <c r="Z1105"/>
      <c r="AA1105"/>
      <c r="AB1105"/>
      <c r="AC1105"/>
      <c r="AD1105"/>
      <c r="AE1105"/>
      <c r="AF1105"/>
      <c r="AG1105"/>
      <c r="AH1105"/>
      <c r="AI1105"/>
      <c r="AJ1105" s="9" t="s">
        <v>3092</v>
      </c>
      <c r="AK1105" s="19"/>
      <c r="AL1105" s="19"/>
      <c r="AM1105" s="19"/>
      <c r="AN1105" s="19">
        <v>55.16623952235495</v>
      </c>
      <c r="AO1105" s="19"/>
      <c r="AP1105" s="19"/>
      <c r="AQ1105" s="19"/>
      <c r="AR1105" s="19"/>
      <c r="AS1105" s="19"/>
      <c r="AT1105" s="19"/>
      <c r="AU1105" s="19"/>
      <c r="AV1105" s="19"/>
      <c r="AW1105"/>
      <c r="AX1105"/>
      <c r="AY1105"/>
      <c r="AZ1105"/>
      <c r="BA1105"/>
      <c r="BB1105"/>
      <c r="BC1105"/>
      <c r="BD1105"/>
      <c r="BE1105"/>
      <c r="BF1105"/>
      <c r="BG1105"/>
      <c r="BH1105"/>
      <c r="BI1105"/>
      <c r="BJ1105"/>
      <c r="BK1105"/>
      <c r="BL1105"/>
      <c r="BM1105"/>
      <c r="BN1105"/>
      <c r="BO1105"/>
      <c r="BP1105"/>
      <c r="BQ1105"/>
      <c r="BR1105"/>
      <c r="BS1105"/>
      <c r="BT1105"/>
      <c r="BU1105"/>
      <c r="BV1105"/>
    </row>
    <row r="1106" spans="2:74" ht="14.25" x14ac:dyDescent="0.2">
      <c r="B1106" s="9" t="s">
        <v>3641</v>
      </c>
      <c r="C1106" s="19"/>
      <c r="D1106" s="19">
        <v>59</v>
      </c>
      <c r="E1106" s="19"/>
      <c r="F1106" s="19"/>
      <c r="G1106" s="19"/>
      <c r="H1106" s="19"/>
      <c r="P1106" s="9" t="s">
        <v>3093</v>
      </c>
      <c r="Q1106" s="19">
        <v>3.2054250037396623</v>
      </c>
      <c r="R1106" s="19"/>
      <c r="S1106" s="19"/>
      <c r="T1106" s="19"/>
      <c r="U1106" s="19"/>
      <c r="V1106" s="19"/>
      <c r="W1106" s="19"/>
      <c r="X1106" s="19"/>
      <c r="Y1106" s="19"/>
      <c r="Z1106"/>
      <c r="AA1106"/>
      <c r="AB1106"/>
      <c r="AC1106"/>
      <c r="AD1106"/>
      <c r="AE1106"/>
      <c r="AF1106"/>
      <c r="AG1106"/>
      <c r="AH1106"/>
      <c r="AI1106"/>
      <c r="AJ1106" s="9" t="s">
        <v>3093</v>
      </c>
      <c r="AK1106" s="19"/>
      <c r="AL1106" s="19"/>
      <c r="AM1106" s="19"/>
      <c r="AN1106" s="19"/>
      <c r="AO1106" s="19"/>
      <c r="AP1106" s="19"/>
      <c r="AQ1106" s="19"/>
      <c r="AR1106" s="19"/>
      <c r="AS1106" s="19"/>
      <c r="AT1106" s="19"/>
      <c r="AU1106" s="19"/>
      <c r="AV1106" s="19">
        <v>3.2054250037396623</v>
      </c>
      <c r="AW1106"/>
      <c r="AX1106"/>
      <c r="AY1106"/>
      <c r="AZ1106"/>
      <c r="BA1106"/>
      <c r="BB1106"/>
      <c r="BC1106"/>
      <c r="BD1106"/>
      <c r="BE1106"/>
      <c r="BF1106"/>
      <c r="BG1106"/>
      <c r="BH1106"/>
      <c r="BI1106"/>
      <c r="BJ1106"/>
      <c r="BK1106"/>
      <c r="BL1106"/>
      <c r="BM1106"/>
      <c r="BN1106"/>
      <c r="BO1106"/>
      <c r="BP1106"/>
      <c r="BQ1106"/>
      <c r="BR1106"/>
      <c r="BS1106"/>
      <c r="BT1106"/>
      <c r="BU1106"/>
      <c r="BV1106"/>
    </row>
    <row r="1107" spans="2:74" ht="14.25" x14ac:dyDescent="0.2">
      <c r="B1107" s="9" t="s">
        <v>3642</v>
      </c>
      <c r="C1107" s="19"/>
      <c r="D1107" s="19"/>
      <c r="E1107" s="19"/>
      <c r="F1107" s="19"/>
      <c r="G1107" s="19">
        <v>55</v>
      </c>
      <c r="H1107" s="19"/>
      <c r="P1107" s="9" t="s">
        <v>3094</v>
      </c>
      <c r="Q1107" s="19"/>
      <c r="R1107" s="19"/>
      <c r="S1107" s="19"/>
      <c r="T1107" s="19">
        <v>10.684750012465541</v>
      </c>
      <c r="U1107" s="19"/>
      <c r="V1107" s="19"/>
      <c r="W1107" s="19"/>
      <c r="X1107" s="19"/>
      <c r="Y1107" s="19"/>
      <c r="Z1107"/>
      <c r="AA1107"/>
      <c r="AB1107"/>
      <c r="AC1107"/>
      <c r="AD1107"/>
      <c r="AE1107"/>
      <c r="AF1107"/>
      <c r="AG1107"/>
      <c r="AH1107"/>
      <c r="AI1107"/>
      <c r="AJ1107" s="9" t="s">
        <v>3094</v>
      </c>
      <c r="AK1107" s="19"/>
      <c r="AL1107" s="19"/>
      <c r="AM1107" s="19"/>
      <c r="AN1107" s="19"/>
      <c r="AO1107" s="19"/>
      <c r="AP1107" s="19"/>
      <c r="AQ1107" s="19"/>
      <c r="AR1107" s="19"/>
      <c r="AS1107" s="19"/>
      <c r="AT1107" s="19"/>
      <c r="AU1107" s="19"/>
      <c r="AV1107" s="19">
        <v>10.684750012465541</v>
      </c>
      <c r="AW1107"/>
      <c r="AX1107"/>
      <c r="AY1107"/>
      <c r="AZ1107"/>
      <c r="BA1107"/>
      <c r="BB1107"/>
      <c r="BC1107"/>
      <c r="BD1107"/>
      <c r="BE1107"/>
      <c r="BF1107"/>
      <c r="BG1107"/>
      <c r="BH1107"/>
      <c r="BI1107"/>
      <c r="BJ1107"/>
      <c r="BK1107"/>
      <c r="BL1107"/>
      <c r="BM1107"/>
      <c r="BN1107"/>
      <c r="BO1107"/>
      <c r="BP1107"/>
      <c r="BQ1107"/>
      <c r="BR1107"/>
      <c r="BS1107"/>
      <c r="BT1107"/>
      <c r="BU1107"/>
      <c r="BV1107"/>
    </row>
    <row r="1108" spans="2:74" ht="14.25" x14ac:dyDescent="0.2">
      <c r="B1108" s="9" t="s">
        <v>3643</v>
      </c>
      <c r="C1108" s="19"/>
      <c r="D1108" s="19"/>
      <c r="E1108" s="19"/>
      <c r="F1108" s="19">
        <v>75</v>
      </c>
      <c r="G1108" s="19"/>
      <c r="H1108" s="19"/>
      <c r="P1108" s="9" t="s">
        <v>3095</v>
      </c>
      <c r="Q1108" s="19">
        <v>5.3423750062327704</v>
      </c>
      <c r="R1108" s="19"/>
      <c r="S1108" s="19"/>
      <c r="T1108" s="19"/>
      <c r="U1108" s="19"/>
      <c r="V1108" s="19"/>
      <c r="W1108" s="19"/>
      <c r="X1108" s="19"/>
      <c r="Y1108" s="19"/>
      <c r="Z1108"/>
      <c r="AA1108"/>
      <c r="AB1108"/>
      <c r="AC1108"/>
      <c r="AD1108"/>
      <c r="AE1108"/>
      <c r="AF1108"/>
      <c r="AG1108"/>
      <c r="AH1108"/>
      <c r="AI1108"/>
      <c r="AJ1108" s="9" t="s">
        <v>3095</v>
      </c>
      <c r="AK1108" s="19"/>
      <c r="AL1108" s="19"/>
      <c r="AM1108" s="19"/>
      <c r="AN1108" s="19"/>
      <c r="AO1108" s="19"/>
      <c r="AP1108" s="19"/>
      <c r="AQ1108" s="19"/>
      <c r="AR1108" s="19"/>
      <c r="AS1108" s="19"/>
      <c r="AT1108" s="19"/>
      <c r="AU1108" s="19"/>
      <c r="AV1108" s="19">
        <v>5.3423750062327704</v>
      </c>
      <c r="AW1108"/>
      <c r="AX1108"/>
      <c r="AY1108"/>
      <c r="AZ1108"/>
      <c r="BA1108"/>
      <c r="BB1108"/>
      <c r="BC1108"/>
      <c r="BD1108"/>
      <c r="BE1108"/>
      <c r="BF1108"/>
      <c r="BG1108"/>
      <c r="BH1108"/>
      <c r="BI1108"/>
      <c r="BJ1108"/>
      <c r="BK1108"/>
      <c r="BL1108"/>
      <c r="BM1108"/>
      <c r="BN1108"/>
      <c r="BO1108"/>
      <c r="BP1108"/>
      <c r="BQ1108"/>
      <c r="BR1108"/>
      <c r="BS1108"/>
      <c r="BT1108"/>
      <c r="BU1108"/>
      <c r="BV1108"/>
    </row>
    <row r="1109" spans="2:74" ht="14.25" x14ac:dyDescent="0.2">
      <c r="B1109" s="9" t="s">
        <v>3644</v>
      </c>
      <c r="C1109" s="19"/>
      <c r="D1109" s="19"/>
      <c r="E1109" s="19">
        <v>50.307817784067666</v>
      </c>
      <c r="F1109" s="19"/>
      <c r="G1109" s="19"/>
      <c r="H1109" s="19"/>
      <c r="P1109" s="9" t="s">
        <v>3096</v>
      </c>
      <c r="Q1109" s="19"/>
      <c r="R1109" s="19">
        <v>118.21337040504632</v>
      </c>
      <c r="S1109" s="19"/>
      <c r="T1109" s="19"/>
      <c r="U1109" s="19"/>
      <c r="V1109" s="19"/>
      <c r="W1109" s="19"/>
      <c r="X1109" s="19"/>
      <c r="Y1109" s="19"/>
      <c r="Z1109"/>
      <c r="AA1109"/>
      <c r="AB1109"/>
      <c r="AC1109"/>
      <c r="AD1109"/>
      <c r="AE1109"/>
      <c r="AF1109"/>
      <c r="AG1109"/>
      <c r="AH1109"/>
      <c r="AI1109"/>
      <c r="AJ1109" s="9" t="s">
        <v>3096</v>
      </c>
      <c r="AK1109" s="19"/>
      <c r="AL1109" s="19"/>
      <c r="AM1109" s="19"/>
      <c r="AN1109" s="19">
        <v>118.21337040504632</v>
      </c>
      <c r="AO1109" s="19"/>
      <c r="AP1109" s="19"/>
      <c r="AQ1109" s="19"/>
      <c r="AR1109" s="19"/>
      <c r="AS1109" s="19"/>
      <c r="AT1109" s="19"/>
      <c r="AU1109" s="19"/>
      <c r="AV1109" s="19"/>
      <c r="AW1109"/>
      <c r="AX1109"/>
      <c r="AY1109"/>
      <c r="AZ1109"/>
      <c r="BA1109"/>
      <c r="BB1109"/>
      <c r="BC1109"/>
      <c r="BD1109"/>
      <c r="BE1109"/>
      <c r="BF1109"/>
      <c r="BG1109"/>
      <c r="BH1109"/>
      <c r="BI1109"/>
      <c r="BJ1109"/>
      <c r="BK1109"/>
      <c r="BL1109"/>
      <c r="BM1109"/>
      <c r="BN1109"/>
      <c r="BO1109"/>
      <c r="BP1109"/>
      <c r="BQ1109"/>
      <c r="BR1109"/>
      <c r="BS1109"/>
      <c r="BT1109"/>
      <c r="BU1109"/>
      <c r="BV1109"/>
    </row>
    <row r="1110" spans="2:74" ht="14.25" x14ac:dyDescent="0.2">
      <c r="B1110" s="9" t="s">
        <v>3645</v>
      </c>
      <c r="C1110" s="19"/>
      <c r="D1110" s="19"/>
      <c r="E1110" s="19"/>
      <c r="F1110" s="19">
        <v>30.5</v>
      </c>
      <c r="G1110" s="19"/>
      <c r="H1110" s="19"/>
      <c r="P1110" s="9" t="s">
        <v>3097</v>
      </c>
      <c r="Q1110" s="19"/>
      <c r="R1110" s="19">
        <v>12.192177986291114</v>
      </c>
      <c r="S1110" s="19"/>
      <c r="T1110" s="19"/>
      <c r="U1110" s="19"/>
      <c r="V1110" s="19"/>
      <c r="W1110" s="19"/>
      <c r="X1110" s="19"/>
      <c r="Y1110" s="19"/>
      <c r="Z1110"/>
      <c r="AA1110"/>
      <c r="AB1110"/>
      <c r="AC1110"/>
      <c r="AD1110"/>
      <c r="AE1110"/>
      <c r="AF1110"/>
      <c r="AG1110"/>
      <c r="AH1110"/>
      <c r="AI1110"/>
      <c r="AJ1110" s="9" t="s">
        <v>3097</v>
      </c>
      <c r="AK1110" s="19"/>
      <c r="AL1110" s="19"/>
      <c r="AM1110" s="19"/>
      <c r="AN1110" s="19"/>
      <c r="AO1110" s="19"/>
      <c r="AP1110" s="19"/>
      <c r="AQ1110" s="19"/>
      <c r="AR1110" s="19">
        <v>12.192177986291114</v>
      </c>
      <c r="AS1110" s="19"/>
      <c r="AT1110" s="19"/>
      <c r="AU1110" s="19"/>
      <c r="AV1110" s="19"/>
      <c r="AW1110"/>
      <c r="AX1110"/>
      <c r="AY1110"/>
      <c r="AZ1110"/>
      <c r="BA1110"/>
      <c r="BB1110"/>
      <c r="BC1110"/>
      <c r="BD1110"/>
      <c r="BE1110"/>
      <c r="BF1110"/>
      <c r="BG1110"/>
      <c r="BH1110"/>
      <c r="BI1110"/>
      <c r="BJ1110"/>
      <c r="BK1110"/>
      <c r="BL1110"/>
      <c r="BM1110"/>
      <c r="BN1110"/>
      <c r="BO1110"/>
      <c r="BP1110"/>
      <c r="BQ1110"/>
      <c r="BR1110"/>
      <c r="BS1110"/>
      <c r="BT1110"/>
      <c r="BU1110"/>
      <c r="BV1110"/>
    </row>
    <row r="1111" spans="2:74" ht="14.25" x14ac:dyDescent="0.2">
      <c r="B1111" s="9" t="s">
        <v>3646</v>
      </c>
      <c r="C1111" s="19"/>
      <c r="D1111" s="19">
        <v>80</v>
      </c>
      <c r="E1111" s="19"/>
      <c r="F1111" s="19"/>
      <c r="G1111" s="19"/>
      <c r="H1111" s="19"/>
      <c r="P1111" s="9" t="s">
        <v>3098</v>
      </c>
      <c r="Q1111" s="19"/>
      <c r="R1111" s="19"/>
      <c r="S1111" s="19">
        <v>70.928022243027783</v>
      </c>
      <c r="T1111" s="19"/>
      <c r="U1111" s="19"/>
      <c r="V1111" s="19"/>
      <c r="W1111" s="19"/>
      <c r="X1111" s="19"/>
      <c r="Y1111" s="19"/>
      <c r="Z1111"/>
      <c r="AA1111"/>
      <c r="AB1111"/>
      <c r="AC1111"/>
      <c r="AD1111"/>
      <c r="AE1111"/>
      <c r="AF1111"/>
      <c r="AG1111"/>
      <c r="AH1111"/>
      <c r="AI1111"/>
      <c r="AJ1111" s="9" t="s">
        <v>3098</v>
      </c>
      <c r="AK1111" s="19"/>
      <c r="AL1111" s="19"/>
      <c r="AM1111" s="19"/>
      <c r="AN1111" s="19">
        <v>70.928022243027783</v>
      </c>
      <c r="AO1111" s="19"/>
      <c r="AP1111" s="19"/>
      <c r="AQ1111" s="19"/>
      <c r="AR1111" s="19"/>
      <c r="AS1111" s="19"/>
      <c r="AT1111" s="19"/>
      <c r="AU1111" s="19"/>
      <c r="AV1111" s="19"/>
      <c r="AW1111"/>
      <c r="AX1111"/>
      <c r="AY1111"/>
      <c r="AZ1111"/>
      <c r="BA1111"/>
      <c r="BB1111"/>
      <c r="BC1111"/>
      <c r="BD1111"/>
      <c r="BE1111"/>
      <c r="BF1111"/>
      <c r="BG1111"/>
      <c r="BH1111"/>
      <c r="BI1111"/>
      <c r="BJ1111"/>
      <c r="BK1111"/>
      <c r="BL1111"/>
      <c r="BM1111"/>
      <c r="BN1111"/>
      <c r="BO1111"/>
      <c r="BP1111"/>
      <c r="BQ1111"/>
      <c r="BR1111"/>
      <c r="BS1111"/>
      <c r="BT1111"/>
      <c r="BU1111"/>
      <c r="BV1111"/>
    </row>
    <row r="1112" spans="2:74" ht="14.25" x14ac:dyDescent="0.2">
      <c r="B1112" s="9" t="s">
        <v>3647</v>
      </c>
      <c r="C1112" s="19">
        <v>12</v>
      </c>
      <c r="D1112" s="19"/>
      <c r="E1112" s="19"/>
      <c r="F1112" s="19"/>
      <c r="G1112" s="19"/>
      <c r="H1112" s="19"/>
      <c r="P1112" s="9" t="s">
        <v>3099</v>
      </c>
      <c r="Q1112" s="19">
        <v>39.404456801682102</v>
      </c>
      <c r="R1112" s="19"/>
      <c r="S1112" s="19"/>
      <c r="T1112" s="19"/>
      <c r="U1112" s="19"/>
      <c r="V1112" s="19"/>
      <c r="W1112" s="19"/>
      <c r="X1112" s="19"/>
      <c r="Y1112" s="19"/>
      <c r="Z1112"/>
      <c r="AA1112"/>
      <c r="AB1112"/>
      <c r="AC1112"/>
      <c r="AD1112"/>
      <c r="AE1112"/>
      <c r="AF1112"/>
      <c r="AG1112"/>
      <c r="AH1112"/>
      <c r="AI1112"/>
      <c r="AJ1112" s="9" t="s">
        <v>3099</v>
      </c>
      <c r="AK1112" s="19"/>
      <c r="AL1112" s="19"/>
      <c r="AM1112" s="19"/>
      <c r="AN1112" s="19">
        <v>39.404456801682102</v>
      </c>
      <c r="AO1112" s="19"/>
      <c r="AP1112" s="19"/>
      <c r="AQ1112" s="19"/>
      <c r="AR1112" s="19"/>
      <c r="AS1112" s="19"/>
      <c r="AT1112" s="19"/>
      <c r="AU1112" s="19"/>
      <c r="AV1112" s="19"/>
      <c r="AW1112"/>
      <c r="AX1112"/>
      <c r="AY1112"/>
      <c r="AZ1112"/>
      <c r="BA1112"/>
      <c r="BB1112"/>
      <c r="BC1112"/>
      <c r="BD1112"/>
      <c r="BE1112"/>
      <c r="BF1112"/>
      <c r="BG1112"/>
      <c r="BH1112"/>
      <c r="BI1112"/>
      <c r="BJ1112"/>
      <c r="BK1112"/>
      <c r="BL1112"/>
      <c r="BM1112"/>
      <c r="BN1112"/>
      <c r="BO1112"/>
      <c r="BP1112"/>
      <c r="BQ1112"/>
      <c r="BR1112"/>
      <c r="BS1112"/>
      <c r="BT1112"/>
      <c r="BU1112"/>
      <c r="BV1112"/>
    </row>
    <row r="1113" spans="2:74" ht="14.25" x14ac:dyDescent="0.2">
      <c r="B1113" s="9" t="s">
        <v>3648</v>
      </c>
      <c r="C1113" s="19"/>
      <c r="D1113" s="19"/>
      <c r="E1113" s="19">
        <v>48.5</v>
      </c>
      <c r="F1113" s="19"/>
      <c r="G1113" s="19"/>
      <c r="H1113" s="19"/>
      <c r="P1113" s="9" t="s">
        <v>3100</v>
      </c>
      <c r="Q1113" s="19">
        <v>18.986999999999998</v>
      </c>
      <c r="R1113" s="19"/>
      <c r="S1113" s="19"/>
      <c r="T1113" s="19"/>
      <c r="U1113" s="19"/>
      <c r="V1113" s="19"/>
      <c r="W1113" s="19"/>
      <c r="X1113" s="19"/>
      <c r="Y1113" s="19"/>
      <c r="Z1113"/>
      <c r="AA1113"/>
      <c r="AB1113"/>
      <c r="AC1113"/>
      <c r="AD1113"/>
      <c r="AE1113"/>
      <c r="AF1113"/>
      <c r="AG1113"/>
      <c r="AH1113"/>
      <c r="AI1113"/>
      <c r="AJ1113" s="9" t="s">
        <v>3100</v>
      </c>
      <c r="AK1113" s="19"/>
      <c r="AL1113" s="19"/>
      <c r="AM1113" s="19"/>
      <c r="AN1113" s="19"/>
      <c r="AO1113" s="19"/>
      <c r="AP1113" s="19"/>
      <c r="AQ1113" s="19"/>
      <c r="AR1113" s="19">
        <v>18.986999999999998</v>
      </c>
      <c r="AS1113" s="19"/>
      <c r="AT1113" s="19"/>
      <c r="AU1113" s="19"/>
      <c r="AV1113" s="19"/>
      <c r="AW1113"/>
      <c r="AX1113"/>
      <c r="AY1113"/>
      <c r="AZ1113"/>
      <c r="BA1113"/>
      <c r="BB1113"/>
      <c r="BC1113"/>
      <c r="BD1113"/>
      <c r="BE1113"/>
      <c r="BF1113"/>
      <c r="BG1113"/>
      <c r="BH1113"/>
      <c r="BI1113"/>
      <c r="BJ1113"/>
      <c r="BK1113"/>
      <c r="BL1113"/>
      <c r="BM1113"/>
      <c r="BN1113"/>
      <c r="BO1113"/>
      <c r="BP1113"/>
      <c r="BQ1113"/>
      <c r="BR1113"/>
      <c r="BS1113"/>
      <c r="BT1113"/>
      <c r="BU1113"/>
      <c r="BV1113"/>
    </row>
    <row r="1114" spans="2:74" ht="14.25" x14ac:dyDescent="0.2">
      <c r="B1114" s="9" t="s">
        <v>3649</v>
      </c>
      <c r="C1114" s="19"/>
      <c r="D1114" s="19"/>
      <c r="E1114" s="19"/>
      <c r="F1114" s="19"/>
      <c r="G1114" s="19"/>
      <c r="H1114" s="19">
        <v>63.04713088269137</v>
      </c>
      <c r="P1114" s="9" t="s">
        <v>3101</v>
      </c>
      <c r="Q1114" s="19"/>
      <c r="R1114" s="19">
        <v>44.921080753917593</v>
      </c>
      <c r="S1114" s="19"/>
      <c r="T1114" s="19"/>
      <c r="U1114" s="19"/>
      <c r="V1114" s="19"/>
      <c r="W1114" s="19"/>
      <c r="X1114" s="19"/>
      <c r="Y1114" s="19"/>
      <c r="Z1114"/>
      <c r="AA1114"/>
      <c r="AB1114"/>
      <c r="AC1114"/>
      <c r="AD1114"/>
      <c r="AE1114"/>
      <c r="AF1114"/>
      <c r="AG1114"/>
      <c r="AH1114"/>
      <c r="AI1114"/>
      <c r="AJ1114" s="9" t="s">
        <v>3101</v>
      </c>
      <c r="AK1114" s="19"/>
      <c r="AL1114" s="19"/>
      <c r="AM1114" s="19"/>
      <c r="AN1114" s="19">
        <v>44.921080753917593</v>
      </c>
      <c r="AO1114" s="19"/>
      <c r="AP1114" s="19"/>
      <c r="AQ1114" s="19"/>
      <c r="AR1114" s="19"/>
      <c r="AS1114" s="19"/>
      <c r="AT1114" s="19"/>
      <c r="AU1114" s="19"/>
      <c r="AV1114" s="19"/>
      <c r="AW1114"/>
      <c r="AX1114"/>
      <c r="AY1114"/>
      <c r="AZ1114"/>
      <c r="BA1114"/>
      <c r="BB1114"/>
      <c r="BC1114"/>
      <c r="BD1114"/>
      <c r="BE1114"/>
      <c r="BF1114"/>
      <c r="BG1114"/>
      <c r="BH1114"/>
      <c r="BI1114"/>
      <c r="BJ1114"/>
      <c r="BK1114"/>
      <c r="BL1114"/>
      <c r="BM1114"/>
      <c r="BN1114"/>
      <c r="BO1114"/>
      <c r="BP1114"/>
      <c r="BQ1114"/>
      <c r="BR1114"/>
      <c r="BS1114"/>
      <c r="BT1114"/>
      <c r="BU1114"/>
      <c r="BV1114"/>
    </row>
    <row r="1115" spans="2:74" ht="14.25" x14ac:dyDescent="0.2">
      <c r="B1115" s="9" t="s">
        <v>3650</v>
      </c>
      <c r="C1115" s="19"/>
      <c r="D1115" s="19"/>
      <c r="E1115" s="19">
        <v>3.4191200039889731</v>
      </c>
      <c r="F1115" s="19"/>
      <c r="G1115" s="19"/>
      <c r="H1115" s="19"/>
      <c r="P1115" s="9" t="s">
        <v>3102</v>
      </c>
      <c r="Q1115" s="19"/>
      <c r="R1115" s="19">
        <v>60</v>
      </c>
      <c r="S1115" s="19"/>
      <c r="T1115" s="19"/>
      <c r="U1115" s="19"/>
      <c r="V1115" s="19"/>
      <c r="W1115" s="19"/>
      <c r="X1115" s="19"/>
      <c r="Y1115" s="19"/>
      <c r="Z1115"/>
      <c r="AA1115"/>
      <c r="AB1115"/>
      <c r="AC1115"/>
      <c r="AD1115"/>
      <c r="AE1115"/>
      <c r="AF1115"/>
      <c r="AG1115"/>
      <c r="AH1115"/>
      <c r="AI1115"/>
      <c r="AJ1115" s="9" t="s">
        <v>3102</v>
      </c>
      <c r="AK1115" s="19"/>
      <c r="AL1115" s="19"/>
      <c r="AM1115" s="19"/>
      <c r="AN1115" s="19"/>
      <c r="AO1115" s="19"/>
      <c r="AP1115" s="19"/>
      <c r="AQ1115" s="19"/>
      <c r="AR1115" s="19"/>
      <c r="AS1115" s="19"/>
      <c r="AT1115" s="19"/>
      <c r="AU1115" s="19"/>
      <c r="AV1115" s="19">
        <v>60</v>
      </c>
      <c r="AW1115"/>
      <c r="AX1115"/>
      <c r="AY1115"/>
      <c r="AZ1115"/>
      <c r="BA1115"/>
      <c r="BB1115"/>
      <c r="BC1115"/>
      <c r="BD1115"/>
      <c r="BE1115"/>
      <c r="BF1115"/>
      <c r="BG1115"/>
      <c r="BH1115"/>
      <c r="BI1115"/>
      <c r="BJ1115"/>
      <c r="BK1115"/>
      <c r="BL1115"/>
      <c r="BM1115"/>
      <c r="BN1115"/>
      <c r="BO1115"/>
      <c r="BP1115"/>
      <c r="BQ1115"/>
      <c r="BR1115"/>
      <c r="BS1115"/>
      <c r="BT1115"/>
      <c r="BU1115"/>
      <c r="BV1115"/>
    </row>
    <row r="1116" spans="2:74" ht="14.25" x14ac:dyDescent="0.2">
      <c r="B1116" s="9" t="s">
        <v>3651</v>
      </c>
      <c r="C1116" s="19"/>
      <c r="D1116" s="19"/>
      <c r="E1116" s="19">
        <v>87.734690296543263</v>
      </c>
      <c r="F1116" s="19"/>
      <c r="G1116" s="19"/>
      <c r="H1116" s="19"/>
      <c r="P1116" s="9" t="s">
        <v>3103</v>
      </c>
      <c r="Q1116" s="19"/>
      <c r="R1116" s="19">
        <v>71.243257897441239</v>
      </c>
      <c r="S1116" s="19"/>
      <c r="T1116" s="19"/>
      <c r="U1116" s="19"/>
      <c r="V1116" s="19"/>
      <c r="W1116" s="19"/>
      <c r="X1116" s="19"/>
      <c r="Y1116" s="19"/>
      <c r="Z1116"/>
      <c r="AA1116"/>
      <c r="AB1116"/>
      <c r="AC1116"/>
      <c r="AD1116"/>
      <c r="AE1116"/>
      <c r="AF1116"/>
      <c r="AG1116"/>
      <c r="AH1116"/>
      <c r="AI1116"/>
      <c r="AJ1116" s="9" t="s">
        <v>3103</v>
      </c>
      <c r="AK1116" s="19"/>
      <c r="AL1116" s="19"/>
      <c r="AM1116" s="19"/>
      <c r="AN1116" s="19">
        <v>71.243257897441239</v>
      </c>
      <c r="AO1116" s="19"/>
      <c r="AP1116" s="19"/>
      <c r="AQ1116" s="19"/>
      <c r="AR1116" s="19"/>
      <c r="AS1116" s="19"/>
      <c r="AT1116" s="19"/>
      <c r="AU1116" s="19"/>
      <c r="AV1116" s="19"/>
      <c r="AW1116"/>
      <c r="AX1116"/>
      <c r="AY1116"/>
      <c r="AZ1116"/>
      <c r="BA1116"/>
      <c r="BB1116"/>
      <c r="BC1116"/>
      <c r="BD1116"/>
      <c r="BE1116"/>
      <c r="BF1116"/>
      <c r="BG1116"/>
      <c r="BH1116"/>
      <c r="BI1116"/>
      <c r="BJ1116"/>
      <c r="BK1116"/>
      <c r="BL1116"/>
      <c r="BM1116"/>
      <c r="BN1116"/>
      <c r="BO1116"/>
      <c r="BP1116"/>
      <c r="BQ1116"/>
      <c r="BR1116"/>
      <c r="BS1116"/>
      <c r="BT1116"/>
      <c r="BU1116"/>
      <c r="BV1116"/>
    </row>
    <row r="1117" spans="2:74" ht="14.25" x14ac:dyDescent="0.2">
      <c r="B1117" s="9" t="s">
        <v>3652</v>
      </c>
      <c r="C1117" s="19"/>
      <c r="D1117" s="19"/>
      <c r="E1117" s="19">
        <v>56.628754645950657</v>
      </c>
      <c r="F1117" s="19"/>
      <c r="G1117" s="19"/>
      <c r="H1117" s="19"/>
      <c r="P1117" s="9" t="s">
        <v>3104</v>
      </c>
      <c r="Q1117" s="19"/>
      <c r="R1117" s="19">
        <v>4.4875950052355273</v>
      </c>
      <c r="S1117" s="19"/>
      <c r="T1117" s="19"/>
      <c r="U1117" s="19"/>
      <c r="V1117" s="19"/>
      <c r="W1117" s="19"/>
      <c r="X1117" s="19"/>
      <c r="Y1117" s="19"/>
      <c r="Z1117"/>
      <c r="AA1117"/>
      <c r="AB1117"/>
      <c r="AC1117"/>
      <c r="AD1117"/>
      <c r="AE1117"/>
      <c r="AF1117"/>
      <c r="AG1117"/>
      <c r="AH1117"/>
      <c r="AI1117"/>
      <c r="AJ1117" s="9" t="s">
        <v>3104</v>
      </c>
      <c r="AK1117" s="19"/>
      <c r="AL1117" s="19"/>
      <c r="AM1117" s="19"/>
      <c r="AN1117" s="19"/>
      <c r="AO1117" s="19"/>
      <c r="AP1117" s="19"/>
      <c r="AQ1117" s="19"/>
      <c r="AR1117" s="19"/>
      <c r="AS1117" s="19"/>
      <c r="AT1117" s="19"/>
      <c r="AU1117" s="19"/>
      <c r="AV1117" s="19">
        <v>4.4875950052355273</v>
      </c>
      <c r="AW1117"/>
      <c r="AX1117"/>
      <c r="AY1117"/>
      <c r="AZ1117"/>
      <c r="BA1117"/>
      <c r="BB1117"/>
      <c r="BC1117"/>
      <c r="BD1117"/>
      <c r="BE1117"/>
      <c r="BF1117"/>
      <c r="BG1117"/>
      <c r="BH1117"/>
      <c r="BI1117"/>
      <c r="BJ1117"/>
      <c r="BK1117"/>
      <c r="BL1117"/>
      <c r="BM1117"/>
      <c r="BN1117"/>
      <c r="BO1117"/>
      <c r="BP1117"/>
      <c r="BQ1117"/>
      <c r="BR1117"/>
      <c r="BS1117"/>
      <c r="BT1117"/>
      <c r="BU1117"/>
      <c r="BV1117"/>
    </row>
    <row r="1118" spans="2:74" ht="14.25" x14ac:dyDescent="0.2">
      <c r="B1118" s="9" t="s">
        <v>3653</v>
      </c>
      <c r="C1118" s="19"/>
      <c r="D1118" s="19"/>
      <c r="E1118" s="19">
        <v>8.0135625093491551</v>
      </c>
      <c r="F1118" s="19"/>
      <c r="G1118" s="19"/>
      <c r="H1118" s="19"/>
      <c r="P1118" s="9" t="s">
        <v>3105</v>
      </c>
      <c r="Q1118" s="19"/>
      <c r="R1118" s="19"/>
      <c r="S1118" s="19"/>
      <c r="T1118" s="19">
        <v>4.3149294450340836</v>
      </c>
      <c r="U1118" s="19"/>
      <c r="V1118" s="19"/>
      <c r="W1118" s="19"/>
      <c r="X1118" s="19"/>
      <c r="Y1118" s="19"/>
      <c r="Z1118"/>
      <c r="AA1118"/>
      <c r="AB1118"/>
      <c r="AC1118"/>
      <c r="AD1118"/>
      <c r="AE1118"/>
      <c r="AF1118"/>
      <c r="AG1118"/>
      <c r="AH1118"/>
      <c r="AI1118"/>
      <c r="AJ1118" s="9" t="s">
        <v>3105</v>
      </c>
      <c r="AK1118" s="19"/>
      <c r="AL1118" s="19"/>
      <c r="AM1118" s="19"/>
      <c r="AN1118" s="19"/>
      <c r="AO1118" s="19"/>
      <c r="AP1118" s="19"/>
      <c r="AQ1118" s="19"/>
      <c r="AR1118" s="19"/>
      <c r="AS1118" s="19"/>
      <c r="AT1118" s="19"/>
      <c r="AU1118" s="19"/>
      <c r="AV1118" s="19">
        <v>4.3149294450340836</v>
      </c>
      <c r="AW1118"/>
      <c r="AX1118"/>
      <c r="AY1118"/>
      <c r="AZ1118"/>
      <c r="BA1118"/>
      <c r="BB1118"/>
      <c r="BC1118"/>
      <c r="BD1118"/>
      <c r="BE1118"/>
      <c r="BF1118"/>
      <c r="BG1118"/>
      <c r="BH1118"/>
      <c r="BI1118"/>
      <c r="BJ1118"/>
      <c r="BK1118"/>
      <c r="BL1118"/>
      <c r="BM1118"/>
      <c r="BN1118"/>
      <c r="BO1118"/>
      <c r="BP1118"/>
      <c r="BQ1118"/>
      <c r="BR1118"/>
      <c r="BS1118"/>
      <c r="BT1118"/>
      <c r="BU1118"/>
      <c r="BV1118"/>
    </row>
    <row r="1119" spans="2:74" ht="14.25" x14ac:dyDescent="0.2">
      <c r="B1119" s="9" t="s">
        <v>3654</v>
      </c>
      <c r="C1119" s="19"/>
      <c r="D1119" s="19"/>
      <c r="E1119" s="19"/>
      <c r="F1119" s="19"/>
      <c r="G1119" s="19"/>
      <c r="H1119" s="19">
        <v>3.5615833374885137</v>
      </c>
      <c r="P1119" s="9" t="s">
        <v>3106</v>
      </c>
      <c r="Q1119" s="19">
        <v>3.739662504362939</v>
      </c>
      <c r="R1119" s="19"/>
      <c r="S1119" s="19"/>
      <c r="T1119" s="19"/>
      <c r="U1119" s="19"/>
      <c r="V1119" s="19"/>
      <c r="W1119" s="19"/>
      <c r="X1119" s="19"/>
      <c r="Y1119" s="19"/>
      <c r="Z1119"/>
      <c r="AA1119"/>
      <c r="AB1119"/>
      <c r="AC1119"/>
      <c r="AD1119"/>
      <c r="AE1119"/>
      <c r="AF1119"/>
      <c r="AG1119"/>
      <c r="AH1119"/>
      <c r="AI1119"/>
      <c r="AJ1119" s="9" t="s">
        <v>3106</v>
      </c>
      <c r="AK1119" s="19"/>
      <c r="AL1119" s="19"/>
      <c r="AM1119" s="19"/>
      <c r="AN1119" s="19"/>
      <c r="AO1119" s="19"/>
      <c r="AP1119" s="19"/>
      <c r="AQ1119" s="19"/>
      <c r="AR1119" s="19"/>
      <c r="AS1119" s="19"/>
      <c r="AT1119" s="19"/>
      <c r="AU1119" s="19"/>
      <c r="AV1119" s="19">
        <v>3.739662504362939</v>
      </c>
      <c r="AW1119"/>
      <c r="AX1119"/>
      <c r="AY1119"/>
      <c r="AZ1119"/>
      <c r="BA1119"/>
      <c r="BB1119"/>
      <c r="BC1119"/>
      <c r="BD1119"/>
      <c r="BE1119"/>
      <c r="BF1119"/>
      <c r="BG1119"/>
      <c r="BH1119"/>
      <c r="BI1119"/>
      <c r="BJ1119"/>
      <c r="BK1119"/>
      <c r="BL1119"/>
      <c r="BM1119"/>
      <c r="BN1119"/>
      <c r="BO1119"/>
      <c r="BP1119"/>
      <c r="BQ1119"/>
      <c r="BR1119"/>
      <c r="BS1119"/>
      <c r="BT1119"/>
      <c r="BU1119"/>
      <c r="BV1119"/>
    </row>
    <row r="1120" spans="2:74" ht="14.25" x14ac:dyDescent="0.2">
      <c r="B1120" s="9" t="s">
        <v>3655</v>
      </c>
      <c r="C1120" s="19"/>
      <c r="D1120" s="19"/>
      <c r="E1120" s="19"/>
      <c r="F1120" s="19"/>
      <c r="G1120" s="19">
        <v>62</v>
      </c>
      <c r="H1120" s="19"/>
      <c r="P1120" s="9" t="s">
        <v>3107</v>
      </c>
      <c r="Q1120" s="19"/>
      <c r="R1120" s="19">
        <v>76.223966339496471</v>
      </c>
      <c r="S1120" s="19"/>
      <c r="T1120" s="19"/>
      <c r="U1120" s="19"/>
      <c r="V1120" s="19"/>
      <c r="W1120" s="19"/>
      <c r="X1120" s="19"/>
      <c r="Y1120" s="19"/>
      <c r="Z1120"/>
      <c r="AA1120"/>
      <c r="AB1120"/>
      <c r="AC1120"/>
      <c r="AD1120"/>
      <c r="AE1120"/>
      <c r="AF1120"/>
      <c r="AG1120"/>
      <c r="AH1120"/>
      <c r="AI1120"/>
      <c r="AJ1120" s="9" t="s">
        <v>3107</v>
      </c>
      <c r="AK1120" s="19"/>
      <c r="AL1120" s="19"/>
      <c r="AM1120" s="19"/>
      <c r="AN1120" s="19"/>
      <c r="AO1120" s="19"/>
      <c r="AP1120" s="19">
        <v>76.223966339496471</v>
      </c>
      <c r="AQ1120" s="19"/>
      <c r="AR1120" s="19"/>
      <c r="AS1120" s="19"/>
      <c r="AT1120" s="19"/>
      <c r="AU1120" s="19"/>
      <c r="AV1120" s="19"/>
      <c r="AW1120"/>
      <c r="AX1120"/>
      <c r="AY1120"/>
      <c r="AZ1120"/>
      <c r="BA1120"/>
      <c r="BB1120"/>
      <c r="BC1120"/>
      <c r="BD1120"/>
      <c r="BE1120"/>
      <c r="BF1120"/>
      <c r="BG1120"/>
      <c r="BH1120"/>
      <c r="BI1120"/>
      <c r="BJ1120"/>
      <c r="BK1120"/>
      <c r="BL1120"/>
      <c r="BM1120"/>
      <c r="BN1120"/>
      <c r="BO1120"/>
      <c r="BP1120"/>
      <c r="BQ1120"/>
      <c r="BR1120"/>
      <c r="BS1120"/>
      <c r="BT1120"/>
      <c r="BU1120"/>
      <c r="BV1120"/>
    </row>
    <row r="1121" spans="2:74" ht="14.25" x14ac:dyDescent="0.2">
      <c r="B1121" s="9" t="s">
        <v>3656</v>
      </c>
      <c r="C1121" s="19"/>
      <c r="D1121" s="19"/>
      <c r="E1121" s="19">
        <v>26.678388218823763</v>
      </c>
      <c r="F1121" s="19"/>
      <c r="G1121" s="19"/>
      <c r="H1121" s="19"/>
      <c r="P1121" s="9" t="s">
        <v>3108</v>
      </c>
      <c r="Q1121" s="19"/>
      <c r="R1121" s="19">
        <v>32.666305522511173</v>
      </c>
      <c r="S1121" s="19"/>
      <c r="T1121" s="19"/>
      <c r="U1121" s="19"/>
      <c r="V1121" s="19"/>
      <c r="W1121" s="19"/>
      <c r="X1121" s="19"/>
      <c r="Y1121" s="19"/>
      <c r="Z1121"/>
      <c r="AA1121"/>
      <c r="AB1121"/>
      <c r="AC1121"/>
      <c r="AD1121"/>
      <c r="AE1121"/>
      <c r="AF1121"/>
      <c r="AG1121"/>
      <c r="AH1121"/>
      <c r="AI1121"/>
      <c r="AJ1121" s="9" t="s">
        <v>3108</v>
      </c>
      <c r="AK1121" s="19"/>
      <c r="AL1121" s="19"/>
      <c r="AM1121" s="19"/>
      <c r="AN1121" s="19"/>
      <c r="AO1121" s="19"/>
      <c r="AP1121" s="19"/>
      <c r="AQ1121" s="19"/>
      <c r="AR1121" s="19"/>
      <c r="AS1121" s="19">
        <v>32.666305522511173</v>
      </c>
      <c r="AT1121" s="19"/>
      <c r="AU1121" s="19"/>
      <c r="AV1121" s="19"/>
      <c r="AW1121"/>
      <c r="AX1121"/>
      <c r="AY1121"/>
      <c r="AZ1121"/>
      <c r="BA1121"/>
      <c r="BB1121"/>
      <c r="BC1121"/>
      <c r="BD1121"/>
      <c r="BE1121"/>
      <c r="BF1121"/>
      <c r="BG1121"/>
      <c r="BH1121"/>
      <c r="BI1121"/>
      <c r="BJ1121"/>
      <c r="BK1121"/>
      <c r="BL1121"/>
      <c r="BM1121"/>
      <c r="BN1121"/>
      <c r="BO1121"/>
      <c r="BP1121"/>
      <c r="BQ1121"/>
      <c r="BR1121"/>
      <c r="BS1121"/>
      <c r="BT1121"/>
      <c r="BU1121"/>
      <c r="BV1121"/>
    </row>
    <row r="1122" spans="2:74" ht="14.25" x14ac:dyDescent="0.2">
      <c r="B1122" s="9" t="s">
        <v>3657</v>
      </c>
      <c r="C1122" s="19"/>
      <c r="D1122" s="19"/>
      <c r="E1122" s="19">
        <v>70.928022243027783</v>
      </c>
      <c r="F1122" s="19"/>
      <c r="G1122" s="19"/>
      <c r="H1122" s="19"/>
      <c r="P1122" s="9" t="s">
        <v>3109</v>
      </c>
      <c r="Q1122" s="19"/>
      <c r="R1122" s="19"/>
      <c r="S1122" s="19"/>
      <c r="T1122" s="19"/>
      <c r="U1122" s="19"/>
      <c r="V1122" s="19"/>
      <c r="W1122" s="19"/>
      <c r="X1122" s="19"/>
      <c r="Y1122" s="19">
        <v>19</v>
      </c>
      <c r="Z1122"/>
      <c r="AA1122"/>
      <c r="AB1122"/>
      <c r="AC1122"/>
      <c r="AD1122"/>
      <c r="AE1122"/>
      <c r="AF1122"/>
      <c r="AG1122"/>
      <c r="AH1122"/>
      <c r="AI1122"/>
      <c r="AJ1122" s="9" t="s">
        <v>3109</v>
      </c>
      <c r="AK1122" s="19"/>
      <c r="AL1122" s="19"/>
      <c r="AM1122" s="19"/>
      <c r="AN1122" s="19">
        <v>19</v>
      </c>
      <c r="AO1122" s="19"/>
      <c r="AP1122" s="19"/>
      <c r="AQ1122" s="19"/>
      <c r="AR1122" s="19"/>
      <c r="AS1122" s="19"/>
      <c r="AT1122" s="19"/>
      <c r="AU1122" s="19"/>
      <c r="AV1122" s="19"/>
      <c r="AW1122"/>
      <c r="AX1122"/>
      <c r="AY1122"/>
      <c r="AZ1122"/>
      <c r="BA1122"/>
      <c r="BB1122"/>
      <c r="BC1122"/>
      <c r="BD1122"/>
      <c r="BE1122"/>
      <c r="BF1122"/>
      <c r="BG1122"/>
      <c r="BH1122"/>
      <c r="BI1122"/>
      <c r="BJ1122"/>
      <c r="BK1122"/>
      <c r="BL1122"/>
      <c r="BM1122"/>
      <c r="BN1122"/>
      <c r="BO1122"/>
      <c r="BP1122"/>
      <c r="BQ1122"/>
      <c r="BR1122"/>
      <c r="BS1122"/>
      <c r="BT1122"/>
      <c r="BU1122"/>
      <c r="BV1122"/>
    </row>
    <row r="1123" spans="2:74" ht="14.25" x14ac:dyDescent="0.2">
      <c r="B1123" s="9" t="s">
        <v>3658</v>
      </c>
      <c r="C1123" s="19"/>
      <c r="D1123" s="19"/>
      <c r="E1123" s="19">
        <v>41.92318148672306</v>
      </c>
      <c r="F1123" s="19"/>
      <c r="G1123" s="19"/>
      <c r="H1123" s="19"/>
      <c r="P1123" s="9" t="s">
        <v>3110</v>
      </c>
      <c r="Q1123" s="19"/>
      <c r="R1123" s="19"/>
      <c r="S1123" s="19"/>
      <c r="T1123" s="19"/>
      <c r="U1123" s="19"/>
      <c r="V1123" s="19"/>
      <c r="W1123" s="19">
        <v>63.519971949580388</v>
      </c>
      <c r="X1123" s="19"/>
      <c r="Y1123" s="19"/>
      <c r="Z1123"/>
      <c r="AA1123"/>
      <c r="AB1123"/>
      <c r="AC1123"/>
      <c r="AD1123"/>
      <c r="AE1123"/>
      <c r="AF1123"/>
      <c r="AG1123"/>
      <c r="AH1123"/>
      <c r="AI1123"/>
      <c r="AJ1123" s="9" t="s">
        <v>3110</v>
      </c>
      <c r="AK1123" s="19"/>
      <c r="AL1123" s="19"/>
      <c r="AM1123" s="19"/>
      <c r="AN1123" s="19"/>
      <c r="AO1123" s="19"/>
      <c r="AP1123" s="19">
        <v>63.519971949580388</v>
      </c>
      <c r="AQ1123" s="19"/>
      <c r="AR1123" s="19"/>
      <c r="AS1123" s="19"/>
      <c r="AT1123" s="19"/>
      <c r="AU1123" s="19"/>
      <c r="AV1123" s="19"/>
      <c r="AW1123"/>
      <c r="AX1123"/>
      <c r="AY1123"/>
      <c r="AZ1123"/>
      <c r="BA1123"/>
      <c r="BB1123"/>
      <c r="BC1123"/>
      <c r="BD1123"/>
      <c r="BE1123"/>
      <c r="BF1123"/>
      <c r="BG1123"/>
      <c r="BH1123"/>
      <c r="BI1123"/>
      <c r="BJ1123"/>
      <c r="BK1123"/>
      <c r="BL1123"/>
      <c r="BM1123"/>
      <c r="BN1123"/>
      <c r="BO1123"/>
      <c r="BP1123"/>
      <c r="BQ1123"/>
      <c r="BR1123"/>
      <c r="BS1123"/>
      <c r="BT1123"/>
      <c r="BU1123"/>
      <c r="BV1123"/>
    </row>
    <row r="1124" spans="2:74" ht="14.25" x14ac:dyDescent="0.2">
      <c r="B1124" s="9" t="s">
        <v>3659</v>
      </c>
      <c r="C1124" s="19"/>
      <c r="D1124" s="19"/>
      <c r="E1124" s="19"/>
      <c r="F1124" s="19">
        <v>90</v>
      </c>
      <c r="G1124" s="19"/>
      <c r="H1124" s="19"/>
      <c r="P1124" s="9" t="s">
        <v>3111</v>
      </c>
      <c r="Q1124" s="19"/>
      <c r="R1124" s="19">
        <v>16.02712501869831</v>
      </c>
      <c r="S1124" s="19"/>
      <c r="T1124" s="19"/>
      <c r="U1124" s="19"/>
      <c r="V1124" s="19"/>
      <c r="W1124" s="19"/>
      <c r="X1124" s="19"/>
      <c r="Y1124" s="19"/>
      <c r="Z1124"/>
      <c r="AA1124"/>
      <c r="AB1124"/>
      <c r="AC1124"/>
      <c r="AD1124"/>
      <c r="AE1124"/>
      <c r="AF1124"/>
      <c r="AG1124"/>
      <c r="AH1124"/>
      <c r="AI1124"/>
      <c r="AJ1124" s="9" t="s">
        <v>3111</v>
      </c>
      <c r="AK1124" s="19"/>
      <c r="AL1124" s="19"/>
      <c r="AM1124" s="19"/>
      <c r="AN1124" s="19"/>
      <c r="AO1124" s="19"/>
      <c r="AP1124" s="19"/>
      <c r="AQ1124" s="19"/>
      <c r="AR1124" s="19"/>
      <c r="AS1124" s="19"/>
      <c r="AT1124" s="19"/>
      <c r="AU1124" s="19"/>
      <c r="AV1124" s="19">
        <v>16.02712501869831</v>
      </c>
      <c r="AW1124"/>
      <c r="AX1124"/>
      <c r="AY1124"/>
      <c r="AZ1124"/>
      <c r="BA1124"/>
      <c r="BB1124"/>
      <c r="BC1124"/>
      <c r="BD1124"/>
      <c r="BE1124"/>
      <c r="BF1124"/>
      <c r="BG1124"/>
      <c r="BH1124"/>
      <c r="BI1124"/>
      <c r="BJ1124"/>
      <c r="BK1124"/>
      <c r="BL1124"/>
      <c r="BM1124"/>
      <c r="BN1124"/>
      <c r="BO1124"/>
      <c r="BP1124"/>
      <c r="BQ1124"/>
      <c r="BR1124"/>
      <c r="BS1124"/>
      <c r="BT1124"/>
      <c r="BU1124"/>
      <c r="BV1124"/>
    </row>
    <row r="1125" spans="2:74" ht="14.25" x14ac:dyDescent="0.2">
      <c r="B1125" s="9" t="s">
        <v>3660</v>
      </c>
      <c r="C1125" s="19"/>
      <c r="D1125" s="19"/>
      <c r="E1125" s="19">
        <v>67.700452577525482</v>
      </c>
      <c r="F1125" s="19"/>
      <c r="G1125" s="19"/>
      <c r="H1125" s="19"/>
      <c r="P1125" s="9" t="s">
        <v>3112</v>
      </c>
      <c r="Q1125" s="19"/>
      <c r="R1125" s="19"/>
      <c r="S1125" s="19"/>
      <c r="T1125" s="19"/>
      <c r="U1125" s="19"/>
      <c r="V1125" s="19"/>
      <c r="W1125" s="19"/>
      <c r="X1125" s="19"/>
      <c r="Y1125" s="19">
        <v>7.1231666749770275</v>
      </c>
      <c r="Z1125"/>
      <c r="AA1125"/>
      <c r="AB1125"/>
      <c r="AC1125"/>
      <c r="AD1125"/>
      <c r="AE1125"/>
      <c r="AF1125"/>
      <c r="AG1125"/>
      <c r="AH1125"/>
      <c r="AI1125"/>
      <c r="AJ1125" s="9" t="s">
        <v>3112</v>
      </c>
      <c r="AK1125" s="19"/>
      <c r="AL1125" s="19"/>
      <c r="AM1125" s="19"/>
      <c r="AN1125" s="19"/>
      <c r="AO1125" s="19"/>
      <c r="AP1125" s="19"/>
      <c r="AQ1125" s="19"/>
      <c r="AR1125" s="19"/>
      <c r="AS1125" s="19"/>
      <c r="AT1125" s="19"/>
      <c r="AU1125" s="19"/>
      <c r="AV1125" s="19">
        <v>7.1231666749770275</v>
      </c>
      <c r="AW1125"/>
      <c r="AX1125"/>
      <c r="AY1125"/>
      <c r="AZ1125"/>
      <c r="BA1125"/>
      <c r="BB1125"/>
      <c r="BC1125"/>
      <c r="BD1125"/>
      <c r="BE1125"/>
      <c r="BF1125"/>
      <c r="BG1125"/>
      <c r="BH1125"/>
      <c r="BI1125"/>
      <c r="BJ1125"/>
      <c r="BK1125"/>
      <c r="BL1125"/>
      <c r="BM1125"/>
      <c r="BN1125"/>
      <c r="BO1125"/>
      <c r="BP1125"/>
      <c r="BQ1125"/>
      <c r="BR1125"/>
      <c r="BS1125"/>
      <c r="BT1125"/>
      <c r="BU1125"/>
      <c r="BV1125"/>
    </row>
    <row r="1126" spans="2:74" ht="14.25" x14ac:dyDescent="0.2">
      <c r="B1126" s="9" t="s">
        <v>3661</v>
      </c>
      <c r="C1126" s="19"/>
      <c r="D1126" s="19"/>
      <c r="E1126" s="19"/>
      <c r="F1126" s="19"/>
      <c r="G1126" s="19">
        <v>85</v>
      </c>
      <c r="H1126" s="19"/>
      <c r="P1126" s="9" t="s">
        <v>3113</v>
      </c>
      <c r="Q1126" s="19"/>
      <c r="R1126" s="19">
        <v>2.6756750981216211</v>
      </c>
      <c r="S1126" s="19"/>
      <c r="T1126" s="19"/>
      <c r="U1126" s="19"/>
      <c r="V1126" s="19"/>
      <c r="W1126" s="19"/>
      <c r="X1126" s="19"/>
      <c r="Y1126" s="19"/>
      <c r="Z1126"/>
      <c r="AA1126"/>
      <c r="AB1126"/>
      <c r="AC1126"/>
      <c r="AD1126"/>
      <c r="AE1126"/>
      <c r="AF1126"/>
      <c r="AG1126"/>
      <c r="AH1126"/>
      <c r="AI1126"/>
      <c r="AJ1126" s="9" t="s">
        <v>3113</v>
      </c>
      <c r="AK1126" s="19"/>
      <c r="AL1126" s="19"/>
      <c r="AM1126" s="19"/>
      <c r="AN1126" s="19"/>
      <c r="AO1126" s="19"/>
      <c r="AP1126" s="19"/>
      <c r="AQ1126" s="19"/>
      <c r="AR1126" s="19"/>
      <c r="AS1126" s="19"/>
      <c r="AT1126" s="19"/>
      <c r="AU1126" s="19"/>
      <c r="AV1126" s="19">
        <v>2.6756750981216211</v>
      </c>
      <c r="AW1126"/>
      <c r="AX1126"/>
      <c r="AY1126"/>
      <c r="AZ1126"/>
      <c r="BA1126"/>
      <c r="BB1126"/>
      <c r="BC1126"/>
      <c r="BD1126"/>
      <c r="BE1126"/>
      <c r="BF1126"/>
      <c r="BG1126"/>
      <c r="BH1126"/>
      <c r="BI1126"/>
      <c r="BJ1126"/>
      <c r="BK1126"/>
      <c r="BL1126"/>
      <c r="BM1126"/>
      <c r="BN1126"/>
      <c r="BO1126"/>
      <c r="BP1126"/>
      <c r="BQ1126"/>
      <c r="BR1126"/>
      <c r="BS1126"/>
      <c r="BT1126"/>
      <c r="BU1126"/>
      <c r="BV1126"/>
    </row>
    <row r="1127" spans="2:74" ht="14.25" x14ac:dyDescent="0.2">
      <c r="B1127" s="9" t="s">
        <v>3662</v>
      </c>
      <c r="C1127" s="19"/>
      <c r="D1127" s="19"/>
      <c r="E1127" s="19"/>
      <c r="F1127" s="19">
        <v>78.808913603364203</v>
      </c>
      <c r="G1127" s="19"/>
      <c r="H1127" s="19"/>
      <c r="P1127" s="9" t="s">
        <v>3114</v>
      </c>
      <c r="Q1127" s="19"/>
      <c r="R1127" s="19"/>
      <c r="S1127" s="19"/>
      <c r="T1127" s="19"/>
      <c r="U1127" s="19"/>
      <c r="V1127" s="19"/>
      <c r="W1127" s="19"/>
      <c r="X1127" s="19"/>
      <c r="Y1127" s="19">
        <v>23.642674081009265</v>
      </c>
      <c r="Z1127"/>
      <c r="AA1127"/>
      <c r="AB1127"/>
      <c r="AC1127"/>
      <c r="AD1127"/>
      <c r="AE1127"/>
      <c r="AF1127"/>
      <c r="AG1127"/>
      <c r="AH1127"/>
      <c r="AI1127"/>
      <c r="AJ1127" s="9" t="s">
        <v>3114</v>
      </c>
      <c r="AK1127" s="19"/>
      <c r="AL1127" s="19"/>
      <c r="AM1127" s="19"/>
      <c r="AN1127" s="19">
        <v>23.642674081009265</v>
      </c>
      <c r="AO1127" s="19"/>
      <c r="AP1127" s="19"/>
      <c r="AQ1127" s="19"/>
      <c r="AR1127" s="19"/>
      <c r="AS1127" s="19"/>
      <c r="AT1127" s="19"/>
      <c r="AU1127" s="19"/>
      <c r="AV1127" s="19"/>
      <c r="AW1127"/>
      <c r="AX1127"/>
      <c r="AY1127"/>
      <c r="AZ1127"/>
      <c r="BA1127"/>
      <c r="BB1127"/>
      <c r="BC1127"/>
      <c r="BD1127"/>
      <c r="BE1127"/>
      <c r="BF1127"/>
      <c r="BG1127"/>
      <c r="BH1127"/>
      <c r="BI1127"/>
      <c r="BJ1127"/>
      <c r="BK1127"/>
      <c r="BL1127"/>
      <c r="BM1127"/>
      <c r="BN1127"/>
      <c r="BO1127"/>
      <c r="BP1127"/>
      <c r="BQ1127"/>
      <c r="BR1127"/>
      <c r="BS1127"/>
      <c r="BT1127"/>
      <c r="BU1127"/>
      <c r="BV1127"/>
    </row>
    <row r="1128" spans="2:74" ht="14.25" x14ac:dyDescent="0.2">
      <c r="B1128" s="9" t="s">
        <v>3663</v>
      </c>
      <c r="C1128" s="19"/>
      <c r="D1128" s="19"/>
      <c r="E1128" s="19"/>
      <c r="F1128" s="19">
        <v>65</v>
      </c>
      <c r="G1128" s="19"/>
      <c r="H1128" s="19"/>
      <c r="P1128" s="9" t="s">
        <v>3115</v>
      </c>
      <c r="Q1128" s="19"/>
      <c r="R1128" s="19">
        <v>57.16797475462235</v>
      </c>
      <c r="S1128" s="19"/>
      <c r="T1128" s="19"/>
      <c r="U1128" s="19"/>
      <c r="V1128" s="19"/>
      <c r="W1128" s="19"/>
      <c r="X1128" s="19"/>
      <c r="Y1128" s="19"/>
      <c r="Z1128"/>
      <c r="AA1128"/>
      <c r="AB1128"/>
      <c r="AC1128"/>
      <c r="AD1128"/>
      <c r="AE1128"/>
      <c r="AF1128"/>
      <c r="AG1128"/>
      <c r="AH1128"/>
      <c r="AI1128"/>
      <c r="AJ1128" s="9" t="s">
        <v>3115</v>
      </c>
      <c r="AK1128" s="19"/>
      <c r="AL1128" s="19"/>
      <c r="AM1128" s="19"/>
      <c r="AN1128" s="19"/>
      <c r="AO1128" s="19"/>
      <c r="AP1128" s="19">
        <v>57.16797475462235</v>
      </c>
      <c r="AQ1128" s="19"/>
      <c r="AR1128" s="19"/>
      <c r="AS1128" s="19"/>
      <c r="AT1128" s="19"/>
      <c r="AU1128" s="19"/>
      <c r="AV1128" s="19"/>
      <c r="AW1128"/>
      <c r="AX1128"/>
      <c r="AY1128"/>
      <c r="AZ1128"/>
      <c r="BA1128"/>
      <c r="BB1128"/>
      <c r="BC1128"/>
      <c r="BD1128"/>
      <c r="BE1128"/>
      <c r="BF1128"/>
      <c r="BG1128"/>
      <c r="BH1128"/>
      <c r="BI1128"/>
      <c r="BJ1128"/>
      <c r="BK1128"/>
      <c r="BL1128"/>
      <c r="BM1128"/>
      <c r="BN1128"/>
      <c r="BO1128"/>
      <c r="BP1128"/>
      <c r="BQ1128"/>
      <c r="BR1128"/>
      <c r="BS1128"/>
      <c r="BT1128"/>
      <c r="BU1128"/>
      <c r="BV1128"/>
    </row>
    <row r="1129" spans="2:74" ht="14.25" x14ac:dyDescent="0.2">
      <c r="B1129" s="9" t="s">
        <v>3664</v>
      </c>
      <c r="C1129" s="19"/>
      <c r="D1129" s="19">
        <v>75</v>
      </c>
      <c r="E1129" s="19"/>
      <c r="F1129" s="19"/>
      <c r="G1129" s="19"/>
      <c r="H1129" s="19"/>
      <c r="P1129" s="9" t="s">
        <v>3116</v>
      </c>
      <c r="Q1129" s="19"/>
      <c r="R1129" s="19">
        <v>42.739000049862163</v>
      </c>
      <c r="S1129" s="19"/>
      <c r="T1129" s="19"/>
      <c r="U1129" s="19"/>
      <c r="V1129" s="19"/>
      <c r="W1129" s="19"/>
      <c r="X1129" s="19"/>
      <c r="Y1129" s="19"/>
      <c r="Z1129"/>
      <c r="AA1129"/>
      <c r="AB1129"/>
      <c r="AC1129"/>
      <c r="AD1129"/>
      <c r="AE1129"/>
      <c r="AF1129"/>
      <c r="AG1129"/>
      <c r="AH1129"/>
      <c r="AI1129"/>
      <c r="AJ1129" s="9" t="s">
        <v>3116</v>
      </c>
      <c r="AK1129" s="19"/>
      <c r="AL1129" s="19"/>
      <c r="AM1129" s="19"/>
      <c r="AN1129" s="19"/>
      <c r="AO1129" s="19"/>
      <c r="AP1129" s="19"/>
      <c r="AQ1129" s="19"/>
      <c r="AR1129" s="19"/>
      <c r="AS1129" s="19"/>
      <c r="AT1129" s="19"/>
      <c r="AU1129" s="19"/>
      <c r="AV1129" s="19">
        <v>42.739000049862163</v>
      </c>
      <c r="AW1129"/>
      <c r="AX1129"/>
      <c r="AY1129"/>
      <c r="AZ1129"/>
      <c r="BA1129"/>
      <c r="BB1129"/>
      <c r="BC1129"/>
      <c r="BD1129"/>
      <c r="BE1129"/>
      <c r="BF1129"/>
      <c r="BG1129"/>
      <c r="BH1129"/>
      <c r="BI1129"/>
      <c r="BJ1129"/>
      <c r="BK1129"/>
      <c r="BL1129"/>
      <c r="BM1129"/>
      <c r="BN1129"/>
      <c r="BO1129"/>
      <c r="BP1129"/>
      <c r="BQ1129"/>
      <c r="BR1129"/>
      <c r="BS1129"/>
      <c r="BT1129"/>
      <c r="BU1129"/>
      <c r="BV1129"/>
    </row>
    <row r="1130" spans="2:74" ht="14.25" x14ac:dyDescent="0.2">
      <c r="B1130" s="9" t="s">
        <v>3665</v>
      </c>
      <c r="C1130" s="19"/>
      <c r="D1130" s="19"/>
      <c r="E1130" s="19"/>
      <c r="F1130" s="19">
        <v>92</v>
      </c>
      <c r="G1130" s="19"/>
      <c r="H1130" s="19"/>
      <c r="P1130" s="9" t="s">
        <v>3117</v>
      </c>
      <c r="Q1130" s="19"/>
      <c r="R1130" s="19">
        <v>5.1202912876821438</v>
      </c>
      <c r="S1130" s="19"/>
      <c r="T1130" s="19"/>
      <c r="U1130" s="19"/>
      <c r="V1130" s="19"/>
      <c r="W1130" s="19"/>
      <c r="X1130" s="19"/>
      <c r="Y1130" s="19"/>
      <c r="Z1130"/>
      <c r="AA1130"/>
      <c r="AB1130"/>
      <c r="AC1130"/>
      <c r="AD1130"/>
      <c r="AE1130"/>
      <c r="AF1130"/>
      <c r="AG1130"/>
      <c r="AH1130"/>
      <c r="AI1130"/>
      <c r="AJ1130" s="9" t="s">
        <v>3117</v>
      </c>
      <c r="AK1130" s="19"/>
      <c r="AL1130" s="19"/>
      <c r="AM1130" s="19"/>
      <c r="AN1130" s="19"/>
      <c r="AO1130" s="19"/>
      <c r="AP1130" s="19"/>
      <c r="AQ1130" s="19"/>
      <c r="AR1130" s="19"/>
      <c r="AS1130" s="19"/>
      <c r="AT1130" s="19"/>
      <c r="AU1130" s="19">
        <v>5.1202912876821438</v>
      </c>
      <c r="AV1130" s="19"/>
      <c r="AW1130"/>
      <c r="AX1130"/>
      <c r="AY1130"/>
      <c r="AZ1130"/>
      <c r="BA1130"/>
      <c r="BB1130"/>
      <c r="BC1130"/>
      <c r="BD1130"/>
      <c r="BE1130"/>
      <c r="BF1130"/>
      <c r="BG1130"/>
      <c r="BH1130"/>
      <c r="BI1130"/>
      <c r="BJ1130"/>
      <c r="BK1130"/>
      <c r="BL1130"/>
      <c r="BM1130"/>
      <c r="BN1130"/>
      <c r="BO1130"/>
      <c r="BP1130"/>
      <c r="BQ1130"/>
      <c r="BR1130"/>
      <c r="BS1130"/>
      <c r="BT1130"/>
      <c r="BU1130"/>
      <c r="BV1130"/>
    </row>
    <row r="1131" spans="2:74" ht="14.25" x14ac:dyDescent="0.2">
      <c r="B1131" s="9" t="s">
        <v>3666</v>
      </c>
      <c r="C1131" s="19"/>
      <c r="D1131" s="19">
        <v>50.815977559664312</v>
      </c>
      <c r="E1131" s="19"/>
      <c r="F1131" s="19"/>
      <c r="G1131" s="19"/>
      <c r="H1131" s="19"/>
      <c r="P1131" s="9" t="s">
        <v>3118</v>
      </c>
      <c r="Q1131" s="19"/>
      <c r="R1131" s="19"/>
      <c r="S1131" s="19">
        <v>127.03994389916078</v>
      </c>
      <c r="T1131" s="19"/>
      <c r="U1131" s="19"/>
      <c r="V1131" s="19"/>
      <c r="W1131" s="19"/>
      <c r="X1131" s="19"/>
      <c r="Y1131" s="19"/>
      <c r="Z1131"/>
      <c r="AA1131"/>
      <c r="AB1131"/>
      <c r="AC1131"/>
      <c r="AD1131"/>
      <c r="AE1131"/>
      <c r="AF1131"/>
      <c r="AG1131"/>
      <c r="AH1131"/>
      <c r="AI1131"/>
      <c r="AJ1131" s="9" t="s">
        <v>3118</v>
      </c>
      <c r="AK1131" s="19"/>
      <c r="AL1131" s="19"/>
      <c r="AM1131" s="19"/>
      <c r="AN1131" s="19"/>
      <c r="AO1131" s="19"/>
      <c r="AP1131" s="19">
        <v>127.03994389916078</v>
      </c>
      <c r="AQ1131" s="19"/>
      <c r="AR1131" s="19"/>
      <c r="AS1131" s="19"/>
      <c r="AT1131" s="19"/>
      <c r="AU1131" s="19"/>
      <c r="AV1131" s="19"/>
      <c r="AW1131"/>
      <c r="AX1131"/>
      <c r="AY1131"/>
      <c r="AZ1131"/>
      <c r="BA1131"/>
      <c r="BB1131"/>
      <c r="BC1131"/>
      <c r="BD1131"/>
      <c r="BE1131"/>
      <c r="BF1131"/>
      <c r="BG1131"/>
      <c r="BH1131"/>
      <c r="BI1131"/>
      <c r="BJ1131"/>
      <c r="BK1131"/>
      <c r="BL1131"/>
      <c r="BM1131"/>
      <c r="BN1131"/>
      <c r="BO1131"/>
      <c r="BP1131"/>
      <c r="BQ1131"/>
      <c r="BR1131"/>
      <c r="BS1131"/>
      <c r="BT1131"/>
      <c r="BU1131"/>
      <c r="BV1131"/>
    </row>
    <row r="1132" spans="2:74" ht="14.25" x14ac:dyDescent="0.2">
      <c r="B1132" s="9" t="s">
        <v>3667</v>
      </c>
      <c r="C1132" s="19"/>
      <c r="D1132" s="19"/>
      <c r="E1132" s="19"/>
      <c r="F1132" s="19">
        <v>55.954328658388583</v>
      </c>
      <c r="G1132" s="19"/>
      <c r="H1132" s="19"/>
      <c r="P1132" s="9" t="s">
        <v>3119</v>
      </c>
      <c r="Q1132" s="19"/>
      <c r="R1132" s="19">
        <v>90</v>
      </c>
      <c r="S1132" s="19"/>
      <c r="T1132" s="19"/>
      <c r="U1132" s="19"/>
      <c r="V1132" s="19"/>
      <c r="W1132" s="19"/>
      <c r="X1132" s="19"/>
      <c r="Y1132" s="19"/>
      <c r="Z1132"/>
      <c r="AA1132"/>
      <c r="AB1132"/>
      <c r="AC1132"/>
      <c r="AD1132"/>
      <c r="AE1132"/>
      <c r="AF1132"/>
      <c r="AG1132"/>
      <c r="AH1132"/>
      <c r="AI1132"/>
      <c r="AJ1132" s="9" t="s">
        <v>3119</v>
      </c>
      <c r="AK1132" s="19"/>
      <c r="AL1132" s="19">
        <v>90</v>
      </c>
      <c r="AM1132" s="19"/>
      <c r="AN1132" s="19"/>
      <c r="AO1132" s="19"/>
      <c r="AP1132" s="19"/>
      <c r="AQ1132" s="19"/>
      <c r="AR1132" s="19"/>
      <c r="AS1132" s="19"/>
      <c r="AT1132" s="19"/>
      <c r="AU1132" s="19"/>
      <c r="AV1132" s="19"/>
      <c r="AW1132"/>
      <c r="AX1132"/>
      <c r="AY1132"/>
      <c r="AZ1132"/>
      <c r="BA1132"/>
      <c r="BB1132"/>
      <c r="BC1132"/>
      <c r="BD1132"/>
      <c r="BE1132"/>
      <c r="BF1132"/>
      <c r="BG1132"/>
      <c r="BH1132"/>
      <c r="BI1132"/>
      <c r="BJ1132"/>
      <c r="BK1132"/>
      <c r="BL1132"/>
      <c r="BM1132"/>
      <c r="BN1132"/>
      <c r="BO1132"/>
      <c r="BP1132"/>
      <c r="BQ1132"/>
      <c r="BR1132"/>
      <c r="BS1132"/>
      <c r="BT1132"/>
      <c r="BU1132"/>
      <c r="BV1132"/>
    </row>
    <row r="1133" spans="2:74" ht="14.25" x14ac:dyDescent="0.2">
      <c r="B1133" s="9" t="s">
        <v>3668</v>
      </c>
      <c r="C1133" s="19"/>
      <c r="D1133" s="19"/>
      <c r="E1133" s="19">
        <v>45</v>
      </c>
      <c r="F1133" s="19"/>
      <c r="G1133" s="19"/>
      <c r="H1133" s="19"/>
      <c r="P1133" s="9" t="s">
        <v>3120</v>
      </c>
      <c r="Q1133" s="19"/>
      <c r="R1133" s="19"/>
      <c r="S1133" s="19"/>
      <c r="T1133" s="19"/>
      <c r="U1133" s="19"/>
      <c r="V1133" s="19"/>
      <c r="W1133" s="19">
        <v>7.1231666749770275</v>
      </c>
      <c r="X1133" s="19"/>
      <c r="Y1133" s="19"/>
      <c r="Z1133"/>
      <c r="AA1133"/>
      <c r="AB1133"/>
      <c r="AC1133"/>
      <c r="AD1133"/>
      <c r="AE1133"/>
      <c r="AF1133"/>
      <c r="AG1133"/>
      <c r="AH1133"/>
      <c r="AI1133"/>
      <c r="AJ1133" s="9" t="s">
        <v>3120</v>
      </c>
      <c r="AK1133" s="19"/>
      <c r="AL1133" s="19"/>
      <c r="AM1133" s="19"/>
      <c r="AN1133" s="19"/>
      <c r="AO1133" s="19"/>
      <c r="AP1133" s="19"/>
      <c r="AQ1133" s="19"/>
      <c r="AR1133" s="19"/>
      <c r="AS1133" s="19"/>
      <c r="AT1133" s="19"/>
      <c r="AU1133" s="19"/>
      <c r="AV1133" s="19">
        <v>7.1231666749770275</v>
      </c>
      <c r="AW1133"/>
      <c r="AX1133"/>
      <c r="AY1133"/>
      <c r="AZ1133"/>
      <c r="BA1133"/>
      <c r="BB1133"/>
      <c r="BC1133"/>
      <c r="BD1133"/>
      <c r="BE1133"/>
      <c r="BF1133"/>
      <c r="BG1133"/>
      <c r="BH1133"/>
      <c r="BI1133"/>
      <c r="BJ1133"/>
      <c r="BK1133"/>
      <c r="BL1133"/>
      <c r="BM1133"/>
      <c r="BN1133"/>
      <c r="BO1133"/>
      <c r="BP1133"/>
      <c r="BQ1133"/>
      <c r="BR1133"/>
      <c r="BS1133"/>
      <c r="BT1133"/>
      <c r="BU1133"/>
      <c r="BV1133"/>
    </row>
    <row r="1134" spans="2:74" ht="14.25" x14ac:dyDescent="0.2">
      <c r="B1134" s="9" t="s">
        <v>3669</v>
      </c>
      <c r="C1134" s="19"/>
      <c r="D1134" s="19"/>
      <c r="E1134" s="19">
        <v>7.1231666749770275</v>
      </c>
      <c r="F1134" s="19"/>
      <c r="G1134" s="19"/>
      <c r="H1134" s="19"/>
      <c r="P1134" s="9" t="s">
        <v>3121</v>
      </c>
      <c r="Q1134" s="19">
        <v>10</v>
      </c>
      <c r="R1134" s="19"/>
      <c r="S1134" s="19"/>
      <c r="T1134" s="19"/>
      <c r="U1134" s="19"/>
      <c r="V1134" s="19"/>
      <c r="W1134" s="19"/>
      <c r="X1134" s="19"/>
      <c r="Y1134" s="19"/>
      <c r="Z1134"/>
      <c r="AA1134"/>
      <c r="AB1134"/>
      <c r="AC1134"/>
      <c r="AD1134"/>
      <c r="AE1134"/>
      <c r="AF1134"/>
      <c r="AG1134"/>
      <c r="AH1134"/>
      <c r="AI1134"/>
      <c r="AJ1134" s="9" t="s">
        <v>3121</v>
      </c>
      <c r="AK1134" s="19"/>
      <c r="AL1134" s="19"/>
      <c r="AM1134" s="19"/>
      <c r="AN1134" s="19"/>
      <c r="AO1134" s="19"/>
      <c r="AP1134" s="19"/>
      <c r="AQ1134" s="19"/>
      <c r="AR1134" s="19"/>
      <c r="AS1134" s="19"/>
      <c r="AT1134" s="19"/>
      <c r="AU1134" s="19"/>
      <c r="AV1134" s="19">
        <v>10</v>
      </c>
      <c r="AW1134"/>
      <c r="AX1134"/>
      <c r="AY1134"/>
      <c r="AZ1134"/>
      <c r="BA1134"/>
      <c r="BB1134"/>
      <c r="BC1134"/>
      <c r="BD1134"/>
      <c r="BE1134"/>
      <c r="BF1134"/>
      <c r="BG1134"/>
      <c r="BH1134"/>
      <c r="BI1134"/>
      <c r="BJ1134"/>
      <c r="BK1134"/>
      <c r="BL1134"/>
      <c r="BM1134"/>
      <c r="BN1134"/>
      <c r="BO1134"/>
      <c r="BP1134"/>
      <c r="BQ1134"/>
      <c r="BR1134"/>
      <c r="BS1134"/>
      <c r="BT1134"/>
      <c r="BU1134"/>
      <c r="BV1134"/>
    </row>
    <row r="1135" spans="2:74" ht="14.25" x14ac:dyDescent="0.2">
      <c r="B1135" s="9" t="s">
        <v>3670</v>
      </c>
      <c r="C1135" s="19"/>
      <c r="D1135" s="19">
        <v>49.443946165553378</v>
      </c>
      <c r="E1135" s="19"/>
      <c r="F1135" s="19"/>
      <c r="G1135" s="19"/>
      <c r="H1135" s="19"/>
      <c r="P1135" s="9" t="s">
        <v>3122</v>
      </c>
      <c r="Q1135" s="19">
        <v>45.709169889951241</v>
      </c>
      <c r="R1135" s="19"/>
      <c r="S1135" s="19"/>
      <c r="T1135" s="19"/>
      <c r="U1135" s="19"/>
      <c r="V1135" s="19"/>
      <c r="W1135" s="19"/>
      <c r="X1135" s="19"/>
      <c r="Y1135" s="19"/>
      <c r="Z1135"/>
      <c r="AA1135"/>
      <c r="AB1135"/>
      <c r="AC1135"/>
      <c r="AD1135"/>
      <c r="AE1135"/>
      <c r="AF1135"/>
      <c r="AG1135"/>
      <c r="AH1135"/>
      <c r="AI1135"/>
      <c r="AJ1135" s="9" t="s">
        <v>3122</v>
      </c>
      <c r="AK1135" s="19"/>
      <c r="AL1135" s="19"/>
      <c r="AM1135" s="19"/>
      <c r="AN1135" s="19">
        <v>45.709169889951241</v>
      </c>
      <c r="AO1135" s="19"/>
      <c r="AP1135" s="19"/>
      <c r="AQ1135" s="19"/>
      <c r="AR1135" s="19"/>
      <c r="AS1135" s="19"/>
      <c r="AT1135" s="19"/>
      <c r="AU1135" s="19"/>
      <c r="AV1135" s="19"/>
      <c r="AW1135"/>
      <c r="AX1135"/>
      <c r="AY1135"/>
      <c r="AZ1135"/>
      <c r="BA1135"/>
      <c r="BB1135"/>
      <c r="BC1135"/>
      <c r="BD1135"/>
      <c r="BE1135"/>
      <c r="BF1135"/>
      <c r="BG1135"/>
      <c r="BH1135"/>
      <c r="BI1135"/>
      <c r="BJ1135"/>
      <c r="BK1135"/>
      <c r="BL1135"/>
      <c r="BM1135"/>
      <c r="BN1135"/>
      <c r="BO1135"/>
      <c r="BP1135"/>
      <c r="BQ1135"/>
      <c r="BR1135"/>
      <c r="BS1135"/>
      <c r="BT1135"/>
      <c r="BU1135"/>
      <c r="BV1135"/>
    </row>
    <row r="1136" spans="2:74" ht="14.25" x14ac:dyDescent="0.2">
      <c r="B1136" s="9" t="s">
        <v>3671</v>
      </c>
      <c r="C1136" s="19"/>
      <c r="D1136" s="19"/>
      <c r="E1136" s="19">
        <v>45</v>
      </c>
      <c r="F1136" s="19"/>
      <c r="G1136" s="19"/>
      <c r="H1136" s="19"/>
      <c r="P1136" s="9" t="s">
        <v>3123</v>
      </c>
      <c r="Q1136" s="19"/>
      <c r="R1136" s="19"/>
      <c r="S1136" s="19"/>
      <c r="T1136" s="19"/>
      <c r="U1136" s="19"/>
      <c r="V1136" s="19"/>
      <c r="W1136" s="19"/>
      <c r="X1136" s="19"/>
      <c r="Y1136" s="19">
        <v>3.5615833374885137</v>
      </c>
      <c r="Z1136"/>
      <c r="AA1136"/>
      <c r="AB1136"/>
      <c r="AC1136"/>
      <c r="AD1136"/>
      <c r="AE1136"/>
      <c r="AF1136"/>
      <c r="AG1136"/>
      <c r="AH1136"/>
      <c r="AI1136"/>
      <c r="AJ1136" s="9" t="s">
        <v>3123</v>
      </c>
      <c r="AK1136" s="19"/>
      <c r="AL1136" s="19"/>
      <c r="AM1136" s="19"/>
      <c r="AN1136" s="19"/>
      <c r="AO1136" s="19"/>
      <c r="AP1136" s="19"/>
      <c r="AQ1136" s="19"/>
      <c r="AR1136" s="19"/>
      <c r="AS1136" s="19"/>
      <c r="AT1136" s="19"/>
      <c r="AU1136" s="19"/>
      <c r="AV1136" s="19">
        <v>3.5615833374885137</v>
      </c>
      <c r="AW1136"/>
      <c r="AX1136"/>
      <c r="AY1136"/>
      <c r="AZ1136"/>
      <c r="BA1136"/>
      <c r="BB1136"/>
      <c r="BC1136"/>
      <c r="BD1136"/>
      <c r="BE1136"/>
      <c r="BF1136"/>
      <c r="BG1136"/>
      <c r="BH1136"/>
      <c r="BI1136"/>
      <c r="BJ1136"/>
      <c r="BK1136"/>
      <c r="BL1136"/>
      <c r="BM1136"/>
      <c r="BN1136"/>
      <c r="BO1136"/>
      <c r="BP1136"/>
      <c r="BQ1136"/>
      <c r="BR1136"/>
      <c r="BS1136"/>
      <c r="BT1136"/>
      <c r="BU1136"/>
      <c r="BV1136"/>
    </row>
    <row r="1137" spans="2:74" ht="14.25" x14ac:dyDescent="0.2">
      <c r="B1137" s="9" t="s">
        <v>3672</v>
      </c>
      <c r="C1137" s="19">
        <v>60</v>
      </c>
      <c r="D1137" s="19"/>
      <c r="E1137" s="19"/>
      <c r="F1137" s="19"/>
      <c r="G1137" s="19"/>
      <c r="H1137" s="19"/>
      <c r="P1137" s="9" t="s">
        <v>3124</v>
      </c>
      <c r="Q1137" s="19">
        <v>38.111983169748235</v>
      </c>
      <c r="R1137" s="19"/>
      <c r="S1137" s="19"/>
      <c r="T1137" s="19"/>
      <c r="U1137" s="19"/>
      <c r="V1137" s="19"/>
      <c r="W1137" s="19"/>
      <c r="X1137" s="19"/>
      <c r="Y1137" s="19"/>
      <c r="Z1137"/>
      <c r="AA1137"/>
      <c r="AB1137"/>
      <c r="AC1137"/>
      <c r="AD1137"/>
      <c r="AE1137"/>
      <c r="AF1137"/>
      <c r="AG1137"/>
      <c r="AH1137"/>
      <c r="AI1137"/>
      <c r="AJ1137" s="9" t="s">
        <v>3124</v>
      </c>
      <c r="AK1137" s="19"/>
      <c r="AL1137" s="19"/>
      <c r="AM1137" s="19"/>
      <c r="AN1137" s="19"/>
      <c r="AO1137" s="19"/>
      <c r="AP1137" s="19">
        <v>38.111983169748235</v>
      </c>
      <c r="AQ1137" s="19"/>
      <c r="AR1137" s="19"/>
      <c r="AS1137" s="19"/>
      <c r="AT1137" s="19"/>
      <c r="AU1137" s="19"/>
      <c r="AV1137" s="19"/>
      <c r="AW1137"/>
      <c r="AX1137"/>
      <c r="AY1137"/>
      <c r="AZ1137"/>
      <c r="BA1137"/>
      <c r="BB1137"/>
      <c r="BC1137"/>
      <c r="BD1137"/>
      <c r="BE1137"/>
      <c r="BF1137"/>
      <c r="BG1137"/>
      <c r="BH1137"/>
      <c r="BI1137"/>
      <c r="BJ1137"/>
      <c r="BK1137"/>
      <c r="BL1137"/>
      <c r="BM1137"/>
      <c r="BN1137"/>
      <c r="BO1137"/>
      <c r="BP1137"/>
      <c r="BQ1137"/>
      <c r="BR1137"/>
      <c r="BS1137"/>
      <c r="BT1137"/>
      <c r="BU1137"/>
      <c r="BV1137"/>
    </row>
    <row r="1138" spans="2:74" ht="14.25" x14ac:dyDescent="0.2">
      <c r="B1138" s="9" t="s">
        <v>3673</v>
      </c>
      <c r="C1138" s="19"/>
      <c r="D1138" s="19"/>
      <c r="E1138" s="19">
        <v>65</v>
      </c>
      <c r="F1138" s="19"/>
      <c r="G1138" s="19"/>
      <c r="H1138" s="19"/>
      <c r="P1138" s="9" t="s">
        <v>3125</v>
      </c>
      <c r="Q1138" s="19">
        <v>60</v>
      </c>
      <c r="R1138" s="19"/>
      <c r="S1138" s="19"/>
      <c r="T1138" s="19"/>
      <c r="U1138" s="19"/>
      <c r="V1138" s="19"/>
      <c r="W1138" s="19"/>
      <c r="X1138" s="19"/>
      <c r="Y1138" s="19"/>
      <c r="Z1138"/>
      <c r="AA1138"/>
      <c r="AB1138"/>
      <c r="AC1138"/>
      <c r="AD1138"/>
      <c r="AE1138"/>
      <c r="AF1138"/>
      <c r="AG1138"/>
      <c r="AH1138"/>
      <c r="AI1138"/>
      <c r="AJ1138" s="9" t="s">
        <v>3125</v>
      </c>
      <c r="AK1138" s="19"/>
      <c r="AL1138" s="19">
        <v>60</v>
      </c>
      <c r="AM1138" s="19"/>
      <c r="AN1138" s="19"/>
      <c r="AO1138" s="19"/>
      <c r="AP1138" s="19"/>
      <c r="AQ1138" s="19"/>
      <c r="AR1138" s="19"/>
      <c r="AS1138" s="19"/>
      <c r="AT1138" s="19"/>
      <c r="AU1138" s="19"/>
      <c r="AV1138" s="19"/>
      <c r="AW1138"/>
      <c r="AX1138"/>
      <c r="AY1138"/>
      <c r="AZ1138"/>
      <c r="BA1138"/>
      <c r="BB1138"/>
      <c r="BC1138"/>
      <c r="BD1138"/>
      <c r="BE1138"/>
      <c r="BF1138"/>
      <c r="BG1138"/>
      <c r="BH1138"/>
      <c r="BI1138"/>
      <c r="BJ1138"/>
      <c r="BK1138"/>
      <c r="BL1138"/>
      <c r="BM1138"/>
      <c r="BN1138"/>
      <c r="BO1138"/>
      <c r="BP1138"/>
      <c r="BQ1138"/>
      <c r="BR1138"/>
      <c r="BS1138"/>
      <c r="BT1138"/>
      <c r="BU1138"/>
      <c r="BV1138"/>
    </row>
    <row r="1139" spans="2:74" ht="14.25" x14ac:dyDescent="0.2">
      <c r="B1139" s="9" t="s">
        <v>3674</v>
      </c>
      <c r="C1139" s="19"/>
      <c r="D1139" s="19"/>
      <c r="E1139" s="19">
        <v>73</v>
      </c>
      <c r="F1139" s="19"/>
      <c r="G1139" s="19"/>
      <c r="H1139" s="19"/>
      <c r="P1139" s="9" t="s">
        <v>3126</v>
      </c>
      <c r="Q1139" s="19"/>
      <c r="R1139" s="19"/>
      <c r="S1139" s="19"/>
      <c r="T1139" s="19"/>
      <c r="U1139" s="19"/>
      <c r="V1139" s="19"/>
      <c r="W1139" s="19">
        <v>40</v>
      </c>
      <c r="X1139" s="19"/>
      <c r="Y1139" s="19"/>
      <c r="Z1139"/>
      <c r="AA1139"/>
      <c r="AB1139"/>
      <c r="AC1139"/>
      <c r="AD1139"/>
      <c r="AE1139"/>
      <c r="AF1139"/>
      <c r="AG1139"/>
      <c r="AH1139"/>
      <c r="AI1139"/>
      <c r="AJ1139" s="9" t="s">
        <v>3126</v>
      </c>
      <c r="AK1139" s="19"/>
      <c r="AL1139" s="19"/>
      <c r="AM1139" s="19"/>
      <c r="AN1139" s="19"/>
      <c r="AO1139" s="19"/>
      <c r="AP1139" s="19"/>
      <c r="AQ1139" s="19"/>
      <c r="AR1139" s="19"/>
      <c r="AS1139" s="19"/>
      <c r="AT1139" s="19"/>
      <c r="AU1139" s="19"/>
      <c r="AV1139" s="19">
        <v>40</v>
      </c>
      <c r="AW1139"/>
      <c r="AX1139"/>
      <c r="AY1139"/>
      <c r="AZ1139"/>
      <c r="BA1139"/>
      <c r="BB1139"/>
      <c r="BC1139"/>
      <c r="BD1139"/>
      <c r="BE1139"/>
      <c r="BF1139"/>
      <c r="BG1139"/>
      <c r="BH1139"/>
      <c r="BI1139"/>
      <c r="BJ1139"/>
      <c r="BK1139"/>
      <c r="BL1139"/>
      <c r="BM1139"/>
      <c r="BN1139"/>
      <c r="BO1139"/>
      <c r="BP1139"/>
      <c r="BQ1139"/>
      <c r="BR1139"/>
      <c r="BS1139"/>
      <c r="BT1139"/>
      <c r="BU1139"/>
      <c r="BV1139"/>
    </row>
    <row r="1140" spans="2:74" ht="14.25" x14ac:dyDescent="0.2">
      <c r="B1140" s="9" t="s">
        <v>3675</v>
      </c>
      <c r="C1140" s="19"/>
      <c r="D1140" s="19"/>
      <c r="E1140" s="19">
        <v>54</v>
      </c>
      <c r="F1140" s="19"/>
      <c r="G1140" s="19"/>
      <c r="H1140" s="19"/>
      <c r="P1140" s="9" t="s">
        <v>3127</v>
      </c>
      <c r="Q1140" s="19">
        <v>15.190152934388511</v>
      </c>
      <c r="R1140" s="19"/>
      <c r="S1140" s="19"/>
      <c r="T1140" s="19"/>
      <c r="U1140" s="19"/>
      <c r="V1140" s="19"/>
      <c r="W1140" s="19"/>
      <c r="X1140" s="19"/>
      <c r="Y1140" s="19"/>
      <c r="Z1140"/>
      <c r="AA1140"/>
      <c r="AB1140"/>
      <c r="AC1140"/>
      <c r="AD1140"/>
      <c r="AE1140"/>
      <c r="AF1140"/>
      <c r="AG1140"/>
      <c r="AH1140"/>
      <c r="AI1140"/>
      <c r="AJ1140" s="9" t="s">
        <v>3127</v>
      </c>
      <c r="AK1140" s="19"/>
      <c r="AL1140" s="19"/>
      <c r="AM1140" s="19"/>
      <c r="AN1140" s="19"/>
      <c r="AO1140" s="19"/>
      <c r="AP1140" s="19"/>
      <c r="AQ1140" s="19"/>
      <c r="AR1140" s="19"/>
      <c r="AS1140" s="19"/>
      <c r="AT1140" s="19"/>
      <c r="AU1140" s="19"/>
      <c r="AV1140" s="19">
        <v>15.190152934388511</v>
      </c>
      <c r="AW1140"/>
      <c r="AX1140"/>
      <c r="AY1140"/>
      <c r="AZ1140"/>
      <c r="BA1140"/>
      <c r="BB1140"/>
      <c r="BC1140"/>
      <c r="BD1140"/>
      <c r="BE1140"/>
      <c r="BF1140"/>
      <c r="BG1140"/>
      <c r="BH1140"/>
      <c r="BI1140"/>
      <c r="BJ1140"/>
      <c r="BK1140"/>
      <c r="BL1140"/>
      <c r="BM1140"/>
      <c r="BN1140"/>
      <c r="BO1140"/>
      <c r="BP1140"/>
      <c r="BQ1140"/>
      <c r="BR1140"/>
      <c r="BS1140"/>
      <c r="BT1140"/>
      <c r="BU1140"/>
      <c r="BV1140"/>
    </row>
    <row r="1141" spans="2:74" ht="14.25" x14ac:dyDescent="0.2">
      <c r="B1141" s="9" t="s">
        <v>3676</v>
      </c>
      <c r="C1141" s="19"/>
      <c r="D1141" s="19"/>
      <c r="E1141" s="19">
        <v>81</v>
      </c>
      <c r="F1141" s="19"/>
      <c r="G1141" s="19"/>
      <c r="H1141" s="19"/>
      <c r="P1141" s="9" t="s">
        <v>3128</v>
      </c>
      <c r="Q1141" s="19"/>
      <c r="R1141" s="19">
        <v>114.3359495092447</v>
      </c>
      <c r="S1141" s="19"/>
      <c r="T1141" s="19"/>
      <c r="U1141" s="19"/>
      <c r="V1141" s="19"/>
      <c r="W1141" s="19"/>
      <c r="X1141" s="19"/>
      <c r="Y1141" s="19"/>
      <c r="Z1141"/>
      <c r="AA1141"/>
      <c r="AB1141"/>
      <c r="AC1141"/>
      <c r="AD1141"/>
      <c r="AE1141"/>
      <c r="AF1141"/>
      <c r="AG1141"/>
      <c r="AH1141"/>
      <c r="AI1141"/>
      <c r="AJ1141" s="9" t="s">
        <v>3128</v>
      </c>
      <c r="AK1141" s="19"/>
      <c r="AL1141" s="19"/>
      <c r="AM1141" s="19"/>
      <c r="AN1141" s="19"/>
      <c r="AO1141" s="19"/>
      <c r="AP1141" s="19"/>
      <c r="AQ1141" s="19">
        <v>114.3359495092447</v>
      </c>
      <c r="AR1141" s="19"/>
      <c r="AS1141" s="19"/>
      <c r="AT1141" s="19"/>
      <c r="AU1141" s="19"/>
      <c r="AV1141" s="19"/>
      <c r="AW1141"/>
      <c r="AX1141"/>
      <c r="AY1141"/>
      <c r="AZ1141"/>
      <c r="BA1141"/>
      <c r="BB1141"/>
      <c r="BC1141"/>
      <c r="BD1141"/>
      <c r="BE1141"/>
      <c r="BF1141"/>
      <c r="BG1141"/>
      <c r="BH1141"/>
      <c r="BI1141"/>
      <c r="BJ1141"/>
      <c r="BK1141"/>
      <c r="BL1141"/>
      <c r="BM1141"/>
      <c r="BN1141"/>
      <c r="BO1141"/>
      <c r="BP1141"/>
      <c r="BQ1141"/>
      <c r="BR1141"/>
      <c r="BS1141"/>
      <c r="BT1141"/>
      <c r="BU1141"/>
      <c r="BV1141"/>
    </row>
    <row r="1142" spans="2:74" ht="14.25" x14ac:dyDescent="0.2">
      <c r="B1142" s="9" t="s">
        <v>3677</v>
      </c>
      <c r="C1142" s="19"/>
      <c r="D1142" s="19">
        <v>10</v>
      </c>
      <c r="E1142" s="19"/>
      <c r="F1142" s="19"/>
      <c r="G1142" s="19"/>
      <c r="H1142" s="19"/>
      <c r="P1142" s="9" t="s">
        <v>3129</v>
      </c>
      <c r="Q1142" s="19"/>
      <c r="R1142" s="19">
        <v>36.252100257547539</v>
      </c>
      <c r="S1142" s="19"/>
      <c r="T1142" s="19"/>
      <c r="U1142" s="19"/>
      <c r="V1142" s="19"/>
      <c r="W1142" s="19"/>
      <c r="X1142" s="19"/>
      <c r="Y1142" s="19"/>
      <c r="Z1142"/>
      <c r="AA1142"/>
      <c r="AB1142"/>
      <c r="AC1142"/>
      <c r="AD1142"/>
      <c r="AE1142"/>
      <c r="AF1142"/>
      <c r="AG1142"/>
      <c r="AH1142"/>
      <c r="AI1142"/>
      <c r="AJ1142" s="9" t="s">
        <v>3129</v>
      </c>
      <c r="AK1142" s="19"/>
      <c r="AL1142" s="19"/>
      <c r="AM1142" s="19"/>
      <c r="AN1142" s="19">
        <v>36.252100257547539</v>
      </c>
      <c r="AO1142" s="19"/>
      <c r="AP1142" s="19"/>
      <c r="AQ1142" s="19"/>
      <c r="AR1142" s="19"/>
      <c r="AS1142" s="19"/>
      <c r="AT1142" s="19"/>
      <c r="AU1142" s="19"/>
      <c r="AV1142" s="19"/>
      <c r="AW1142"/>
      <c r="AX1142"/>
      <c r="AY1142"/>
      <c r="AZ1142"/>
      <c r="BA1142"/>
      <c r="BB1142"/>
      <c r="BC1142"/>
      <c r="BD1142"/>
      <c r="BE1142"/>
      <c r="BF1142"/>
      <c r="BG1142"/>
      <c r="BH1142"/>
      <c r="BI1142"/>
      <c r="BJ1142"/>
      <c r="BK1142"/>
      <c r="BL1142"/>
      <c r="BM1142"/>
      <c r="BN1142"/>
      <c r="BO1142"/>
      <c r="BP1142"/>
      <c r="BQ1142"/>
      <c r="BR1142"/>
      <c r="BS1142"/>
      <c r="BT1142"/>
      <c r="BU1142"/>
      <c r="BV1142"/>
    </row>
    <row r="1143" spans="2:74" ht="14.25" x14ac:dyDescent="0.2">
      <c r="B1143" s="9" t="s">
        <v>3678</v>
      </c>
      <c r="C1143" s="19">
        <v>42</v>
      </c>
      <c r="D1143" s="19"/>
      <c r="E1143" s="19"/>
      <c r="F1143" s="19"/>
      <c r="G1143" s="19"/>
      <c r="H1143" s="19"/>
      <c r="P1143" s="9" t="s">
        <v>3130</v>
      </c>
      <c r="Q1143" s="19"/>
      <c r="R1143" s="19"/>
      <c r="S1143" s="19"/>
      <c r="T1143" s="19">
        <v>47.285348162018529</v>
      </c>
      <c r="U1143" s="19"/>
      <c r="V1143" s="19"/>
      <c r="W1143" s="19"/>
      <c r="X1143" s="19"/>
      <c r="Y1143" s="19"/>
      <c r="Z1143"/>
      <c r="AA1143"/>
      <c r="AB1143"/>
      <c r="AC1143"/>
      <c r="AD1143"/>
      <c r="AE1143"/>
      <c r="AF1143"/>
      <c r="AG1143"/>
      <c r="AH1143"/>
      <c r="AI1143"/>
      <c r="AJ1143" s="9" t="s">
        <v>3130</v>
      </c>
      <c r="AK1143" s="19"/>
      <c r="AL1143" s="19"/>
      <c r="AM1143" s="19"/>
      <c r="AN1143" s="19">
        <v>47.285348162018529</v>
      </c>
      <c r="AO1143" s="19"/>
      <c r="AP1143" s="19"/>
      <c r="AQ1143" s="19"/>
      <c r="AR1143" s="19"/>
      <c r="AS1143" s="19"/>
      <c r="AT1143" s="19"/>
      <c r="AU1143" s="19"/>
      <c r="AV1143" s="19"/>
      <c r="AW1143"/>
      <c r="AX1143"/>
      <c r="AY1143"/>
      <c r="AZ1143"/>
      <c r="BA1143"/>
      <c r="BB1143"/>
      <c r="BC1143"/>
      <c r="BD1143"/>
      <c r="BE1143"/>
      <c r="BF1143"/>
      <c r="BG1143"/>
      <c r="BH1143"/>
      <c r="BI1143"/>
      <c r="BJ1143"/>
      <c r="BK1143"/>
      <c r="BL1143"/>
      <c r="BM1143"/>
      <c r="BN1143"/>
      <c r="BO1143"/>
      <c r="BP1143"/>
      <c r="BQ1143"/>
      <c r="BR1143"/>
      <c r="BS1143"/>
      <c r="BT1143"/>
      <c r="BU1143"/>
      <c r="BV1143"/>
    </row>
    <row r="1144" spans="2:74" ht="14.25" x14ac:dyDescent="0.2">
      <c r="B1144" s="9" t="s">
        <v>3679</v>
      </c>
      <c r="C1144" s="19"/>
      <c r="D1144" s="19"/>
      <c r="E1144" s="19">
        <v>81.592772512210871</v>
      </c>
      <c r="F1144" s="19"/>
      <c r="G1144" s="19"/>
      <c r="H1144" s="19"/>
      <c r="P1144" s="9" t="s">
        <v>3131</v>
      </c>
      <c r="Q1144" s="19"/>
      <c r="R1144" s="19"/>
      <c r="S1144" s="19"/>
      <c r="T1144" s="19"/>
      <c r="U1144" s="19">
        <v>88.927960729412547</v>
      </c>
      <c r="V1144" s="19"/>
      <c r="W1144" s="19"/>
      <c r="X1144" s="19"/>
      <c r="Y1144" s="19"/>
      <c r="Z1144"/>
      <c r="AA1144"/>
      <c r="AB1144"/>
      <c r="AC1144"/>
      <c r="AD1144"/>
      <c r="AE1144"/>
      <c r="AF1144"/>
      <c r="AG1144"/>
      <c r="AH1144"/>
      <c r="AI1144"/>
      <c r="AJ1144" s="9" t="s">
        <v>3131</v>
      </c>
      <c r="AK1144" s="19"/>
      <c r="AL1144" s="19"/>
      <c r="AM1144" s="19"/>
      <c r="AN1144" s="19"/>
      <c r="AO1144" s="19"/>
      <c r="AP1144" s="19">
        <v>88.927960729412547</v>
      </c>
      <c r="AQ1144" s="19"/>
      <c r="AR1144" s="19"/>
      <c r="AS1144" s="19"/>
      <c r="AT1144" s="19"/>
      <c r="AU1144" s="19"/>
      <c r="AV1144" s="19"/>
      <c r="AW1144"/>
      <c r="AX1144"/>
      <c r="AY1144"/>
      <c r="AZ1144"/>
      <c r="BA1144"/>
      <c r="BB1144"/>
      <c r="BC1144"/>
      <c r="BD1144"/>
      <c r="BE1144"/>
      <c r="BF1144"/>
      <c r="BG1144"/>
      <c r="BH1144"/>
      <c r="BI1144"/>
      <c r="BJ1144"/>
      <c r="BK1144"/>
      <c r="BL1144"/>
      <c r="BM1144"/>
      <c r="BN1144"/>
      <c r="BO1144"/>
      <c r="BP1144"/>
      <c r="BQ1144"/>
      <c r="BR1144"/>
      <c r="BS1144"/>
      <c r="BT1144"/>
      <c r="BU1144"/>
      <c r="BV1144"/>
    </row>
    <row r="1145" spans="2:74" ht="14.25" x14ac:dyDescent="0.2">
      <c r="B1145" s="9" t="s">
        <v>3680</v>
      </c>
      <c r="C1145" s="19"/>
      <c r="D1145" s="19">
        <v>35.401014829091764</v>
      </c>
      <c r="E1145" s="19"/>
      <c r="F1145" s="19"/>
      <c r="G1145" s="19"/>
      <c r="H1145" s="19"/>
      <c r="P1145" s="9" t="s">
        <v>3132</v>
      </c>
      <c r="Q1145" s="19"/>
      <c r="R1145" s="19"/>
      <c r="S1145" s="19"/>
      <c r="T1145" s="19">
        <v>6</v>
      </c>
      <c r="U1145" s="19"/>
      <c r="V1145" s="19"/>
      <c r="W1145" s="19"/>
      <c r="X1145" s="19"/>
      <c r="Y1145" s="19"/>
      <c r="Z1145"/>
      <c r="AA1145"/>
      <c r="AB1145"/>
      <c r="AC1145"/>
      <c r="AD1145"/>
      <c r="AE1145"/>
      <c r="AF1145"/>
      <c r="AG1145"/>
      <c r="AH1145"/>
      <c r="AI1145"/>
      <c r="AJ1145" s="9" t="s">
        <v>3132</v>
      </c>
      <c r="AK1145" s="19"/>
      <c r="AL1145" s="19"/>
      <c r="AM1145" s="19"/>
      <c r="AN1145" s="19"/>
      <c r="AO1145" s="19"/>
      <c r="AP1145" s="19"/>
      <c r="AQ1145" s="19"/>
      <c r="AR1145" s="19">
        <v>6</v>
      </c>
      <c r="AS1145" s="19"/>
      <c r="AT1145" s="19"/>
      <c r="AU1145" s="19"/>
      <c r="AV1145" s="19"/>
      <c r="AW1145"/>
      <c r="AX1145"/>
      <c r="AY1145"/>
      <c r="AZ1145"/>
      <c r="BA1145"/>
      <c r="BB1145"/>
      <c r="BC1145"/>
      <c r="BD1145"/>
      <c r="BE1145"/>
      <c r="BF1145"/>
      <c r="BG1145"/>
      <c r="BH1145"/>
      <c r="BI1145"/>
      <c r="BJ1145"/>
      <c r="BK1145"/>
      <c r="BL1145"/>
      <c r="BM1145"/>
      <c r="BN1145"/>
      <c r="BO1145"/>
      <c r="BP1145"/>
      <c r="BQ1145"/>
      <c r="BR1145"/>
      <c r="BS1145"/>
      <c r="BT1145"/>
      <c r="BU1145"/>
      <c r="BV1145"/>
    </row>
    <row r="1146" spans="2:74" ht="14.25" x14ac:dyDescent="0.2">
      <c r="B1146" s="9" t="s">
        <v>3681</v>
      </c>
      <c r="C1146" s="19"/>
      <c r="D1146" s="19"/>
      <c r="E1146" s="19">
        <v>8.9039583437212837</v>
      </c>
      <c r="F1146" s="19"/>
      <c r="G1146" s="19"/>
      <c r="H1146" s="19"/>
      <c r="P1146" s="9" t="s">
        <v>3133</v>
      </c>
      <c r="Q1146" s="19">
        <v>35</v>
      </c>
      <c r="R1146" s="19"/>
      <c r="S1146" s="19"/>
      <c r="T1146" s="19"/>
      <c r="U1146" s="19"/>
      <c r="V1146" s="19"/>
      <c r="W1146" s="19"/>
      <c r="X1146" s="19"/>
      <c r="Y1146" s="19"/>
      <c r="Z1146"/>
      <c r="AA1146"/>
      <c r="AB1146"/>
      <c r="AC1146"/>
      <c r="AD1146"/>
      <c r="AE1146"/>
      <c r="AF1146"/>
      <c r="AG1146"/>
      <c r="AH1146"/>
      <c r="AI1146"/>
      <c r="AJ1146" s="9" t="s">
        <v>3133</v>
      </c>
      <c r="AK1146" s="19"/>
      <c r="AL1146" s="19">
        <v>35</v>
      </c>
      <c r="AM1146" s="19"/>
      <c r="AN1146" s="19"/>
      <c r="AO1146" s="19"/>
      <c r="AP1146" s="19"/>
      <c r="AQ1146" s="19"/>
      <c r="AR1146" s="19"/>
      <c r="AS1146" s="19"/>
      <c r="AT1146" s="19"/>
      <c r="AU1146" s="19"/>
      <c r="AV1146" s="19"/>
      <c r="AW1146"/>
      <c r="AX1146"/>
      <c r="AY1146"/>
      <c r="AZ1146"/>
      <c r="BA1146"/>
      <c r="BB1146"/>
      <c r="BC1146"/>
      <c r="BD1146"/>
      <c r="BE1146"/>
      <c r="BF1146"/>
      <c r="BG1146"/>
      <c r="BH1146"/>
      <c r="BI1146"/>
      <c r="BJ1146"/>
      <c r="BK1146"/>
      <c r="BL1146"/>
      <c r="BM1146"/>
      <c r="BN1146"/>
      <c r="BO1146"/>
      <c r="BP1146"/>
      <c r="BQ1146"/>
      <c r="BR1146"/>
      <c r="BS1146"/>
      <c r="BT1146"/>
      <c r="BU1146"/>
      <c r="BV1146"/>
    </row>
    <row r="1147" spans="2:74" ht="14.25" x14ac:dyDescent="0.2">
      <c r="B1147" s="9" t="s">
        <v>3682</v>
      </c>
      <c r="C1147" s="19"/>
      <c r="D1147" s="19"/>
      <c r="E1147" s="19">
        <v>10.684750012465541</v>
      </c>
      <c r="F1147" s="19"/>
      <c r="G1147" s="19"/>
      <c r="H1147" s="19"/>
      <c r="P1147" s="9" t="s">
        <v>3134</v>
      </c>
      <c r="Q1147" s="19">
        <v>55.16623952235495</v>
      </c>
      <c r="R1147" s="19"/>
      <c r="S1147" s="19"/>
      <c r="T1147" s="19"/>
      <c r="U1147" s="19"/>
      <c r="V1147" s="19"/>
      <c r="W1147" s="19"/>
      <c r="X1147" s="19"/>
      <c r="Y1147" s="19"/>
      <c r="Z1147"/>
      <c r="AA1147"/>
      <c r="AB1147"/>
      <c r="AC1147"/>
      <c r="AD1147"/>
      <c r="AE1147"/>
      <c r="AF1147"/>
      <c r="AG1147"/>
      <c r="AH1147"/>
      <c r="AI1147"/>
      <c r="AJ1147" s="9" t="s">
        <v>3134</v>
      </c>
      <c r="AK1147" s="19"/>
      <c r="AL1147" s="19"/>
      <c r="AM1147" s="19"/>
      <c r="AN1147" s="19">
        <v>55.16623952235495</v>
      </c>
      <c r="AO1147" s="19"/>
      <c r="AP1147" s="19"/>
      <c r="AQ1147" s="19"/>
      <c r="AR1147" s="19"/>
      <c r="AS1147" s="19"/>
      <c r="AT1147" s="19"/>
      <c r="AU1147" s="19"/>
      <c r="AV1147" s="19"/>
      <c r="AW1147"/>
      <c r="AX1147"/>
      <c r="AY1147"/>
      <c r="AZ1147"/>
      <c r="BA1147"/>
      <c r="BB1147"/>
      <c r="BC1147"/>
      <c r="BD1147"/>
      <c r="BE1147"/>
      <c r="BF1147"/>
      <c r="BG1147"/>
      <c r="BH1147"/>
      <c r="BI1147"/>
      <c r="BJ1147"/>
      <c r="BK1147"/>
      <c r="BL1147"/>
      <c r="BM1147"/>
      <c r="BN1147"/>
      <c r="BO1147"/>
      <c r="BP1147"/>
      <c r="BQ1147"/>
      <c r="BR1147"/>
      <c r="BS1147"/>
      <c r="BT1147"/>
      <c r="BU1147"/>
      <c r="BV1147"/>
    </row>
    <row r="1148" spans="2:74" ht="14.25" x14ac:dyDescent="0.2">
      <c r="B1148" s="9" t="s">
        <v>3683</v>
      </c>
      <c r="C1148" s="19"/>
      <c r="D1148" s="19"/>
      <c r="E1148" s="19"/>
      <c r="F1148" s="19"/>
      <c r="G1148" s="19">
        <v>8.4</v>
      </c>
      <c r="H1148" s="19"/>
      <c r="P1148" s="9" t="s">
        <v>3135</v>
      </c>
      <c r="Q1148" s="19"/>
      <c r="R1148" s="19"/>
      <c r="S1148" s="19"/>
      <c r="T1148" s="19">
        <v>1.783166904422254</v>
      </c>
      <c r="U1148" s="19"/>
      <c r="V1148" s="19"/>
      <c r="W1148" s="19"/>
      <c r="X1148" s="19"/>
      <c r="Y1148" s="19"/>
      <c r="Z1148"/>
      <c r="AA1148"/>
      <c r="AB1148"/>
      <c r="AC1148"/>
      <c r="AD1148"/>
      <c r="AE1148"/>
      <c r="AF1148"/>
      <c r="AG1148"/>
      <c r="AH1148"/>
      <c r="AI1148"/>
      <c r="AJ1148" s="9" t="s">
        <v>3135</v>
      </c>
      <c r="AK1148" s="19"/>
      <c r="AL1148" s="19"/>
      <c r="AM1148" s="19"/>
      <c r="AN1148" s="19"/>
      <c r="AO1148" s="19"/>
      <c r="AP1148" s="19"/>
      <c r="AQ1148" s="19"/>
      <c r="AR1148" s="19"/>
      <c r="AS1148" s="19"/>
      <c r="AT1148" s="19"/>
      <c r="AU1148" s="19">
        <v>1.783166904422254</v>
      </c>
      <c r="AV1148" s="19"/>
      <c r="AW1148"/>
      <c r="AX1148"/>
      <c r="AY1148"/>
      <c r="AZ1148"/>
      <c r="BA1148"/>
      <c r="BB1148"/>
      <c r="BC1148"/>
      <c r="BD1148"/>
      <c r="BE1148"/>
      <c r="BF1148"/>
      <c r="BG1148"/>
      <c r="BH1148"/>
      <c r="BI1148"/>
      <c r="BJ1148"/>
      <c r="BK1148"/>
      <c r="BL1148"/>
      <c r="BM1148"/>
      <c r="BN1148"/>
      <c r="BO1148"/>
      <c r="BP1148"/>
      <c r="BQ1148"/>
      <c r="BR1148"/>
      <c r="BS1148"/>
      <c r="BT1148"/>
      <c r="BU1148"/>
      <c r="BV1148"/>
    </row>
    <row r="1149" spans="2:74" ht="14.25" x14ac:dyDescent="0.2">
      <c r="B1149" s="9" t="s">
        <v>3684</v>
      </c>
      <c r="C1149" s="19"/>
      <c r="D1149" s="19"/>
      <c r="E1149" s="19"/>
      <c r="F1149" s="19"/>
      <c r="G1149" s="19">
        <v>9.7943541780934122</v>
      </c>
      <c r="H1149" s="19"/>
      <c r="P1149" s="9" t="s">
        <v>3136</v>
      </c>
      <c r="Q1149" s="19"/>
      <c r="R1149" s="19">
        <v>13.5</v>
      </c>
      <c r="S1149" s="19"/>
      <c r="T1149" s="19"/>
      <c r="U1149" s="19"/>
      <c r="V1149" s="19"/>
      <c r="W1149" s="19"/>
      <c r="X1149" s="19"/>
      <c r="Y1149" s="19"/>
      <c r="Z1149"/>
      <c r="AA1149"/>
      <c r="AB1149"/>
      <c r="AC1149"/>
      <c r="AD1149"/>
      <c r="AE1149"/>
      <c r="AF1149"/>
      <c r="AG1149"/>
      <c r="AH1149"/>
      <c r="AI1149"/>
      <c r="AJ1149" s="9" t="s">
        <v>3136</v>
      </c>
      <c r="AK1149" s="19"/>
      <c r="AL1149" s="19"/>
      <c r="AM1149" s="19"/>
      <c r="AN1149" s="19"/>
      <c r="AO1149" s="19"/>
      <c r="AP1149" s="19"/>
      <c r="AQ1149" s="19">
        <v>13.5</v>
      </c>
      <c r="AR1149" s="19"/>
      <c r="AS1149" s="19"/>
      <c r="AT1149" s="19"/>
      <c r="AU1149" s="19"/>
      <c r="AV1149" s="19"/>
      <c r="AW1149"/>
      <c r="AX1149"/>
      <c r="AY1149"/>
      <c r="AZ1149"/>
      <c r="BA1149"/>
      <c r="BB1149"/>
      <c r="BC1149"/>
      <c r="BD1149"/>
      <c r="BE1149"/>
      <c r="BF1149"/>
      <c r="BG1149"/>
      <c r="BH1149"/>
      <c r="BI1149"/>
      <c r="BJ1149"/>
      <c r="BK1149"/>
      <c r="BL1149"/>
      <c r="BM1149"/>
      <c r="BN1149"/>
      <c r="BO1149"/>
      <c r="BP1149"/>
      <c r="BQ1149"/>
      <c r="BR1149"/>
      <c r="BS1149"/>
      <c r="BT1149"/>
      <c r="BU1149"/>
      <c r="BV1149"/>
    </row>
    <row r="1150" spans="2:74" ht="14.25" x14ac:dyDescent="0.2">
      <c r="B1150" s="9" t="s">
        <v>3685</v>
      </c>
      <c r="C1150" s="19"/>
      <c r="D1150" s="19"/>
      <c r="E1150" s="19"/>
      <c r="F1150" s="19">
        <v>14.4</v>
      </c>
      <c r="G1150" s="19"/>
      <c r="H1150" s="19"/>
      <c r="P1150" s="9" t="s">
        <v>3137</v>
      </c>
      <c r="Q1150" s="19"/>
      <c r="R1150" s="19"/>
      <c r="S1150" s="19"/>
      <c r="T1150" s="19">
        <v>59.10668520252316</v>
      </c>
      <c r="U1150" s="19"/>
      <c r="V1150" s="19"/>
      <c r="W1150" s="19"/>
      <c r="X1150" s="19"/>
      <c r="Y1150" s="19"/>
      <c r="Z1150"/>
      <c r="AA1150"/>
      <c r="AB1150"/>
      <c r="AC1150"/>
      <c r="AD1150"/>
      <c r="AE1150"/>
      <c r="AF1150"/>
      <c r="AG1150"/>
      <c r="AH1150"/>
      <c r="AI1150"/>
      <c r="AJ1150" s="9" t="s">
        <v>3137</v>
      </c>
      <c r="AK1150" s="19"/>
      <c r="AL1150" s="19"/>
      <c r="AM1150" s="19"/>
      <c r="AN1150" s="19">
        <v>59.10668520252316</v>
      </c>
      <c r="AO1150" s="19"/>
      <c r="AP1150" s="19"/>
      <c r="AQ1150" s="19"/>
      <c r="AR1150" s="19"/>
      <c r="AS1150" s="19"/>
      <c r="AT1150" s="19"/>
      <c r="AU1150" s="19"/>
      <c r="AV1150" s="19"/>
      <c r="AW1150"/>
      <c r="AX1150"/>
      <c r="AY1150"/>
      <c r="AZ1150"/>
      <c r="BA1150"/>
      <c r="BB1150"/>
      <c r="BC1150"/>
      <c r="BD1150"/>
      <c r="BE1150"/>
      <c r="BF1150"/>
      <c r="BG1150"/>
      <c r="BH1150"/>
      <c r="BI1150"/>
      <c r="BJ1150"/>
      <c r="BK1150"/>
      <c r="BL1150"/>
      <c r="BM1150"/>
      <c r="BN1150"/>
      <c r="BO1150"/>
      <c r="BP1150"/>
      <c r="BQ1150"/>
      <c r="BR1150"/>
      <c r="BS1150"/>
      <c r="BT1150"/>
      <c r="BU1150"/>
      <c r="BV1150"/>
    </row>
    <row r="1151" spans="2:74" ht="14.25" x14ac:dyDescent="0.2">
      <c r="B1151" s="9" t="s">
        <v>3686</v>
      </c>
      <c r="C1151" s="19"/>
      <c r="D1151" s="19">
        <v>2.6711875031163852</v>
      </c>
      <c r="E1151" s="19"/>
      <c r="F1151" s="19"/>
      <c r="G1151" s="19"/>
      <c r="H1151" s="19"/>
      <c r="P1151" s="9" t="s">
        <v>3138</v>
      </c>
      <c r="Q1151" s="19"/>
      <c r="R1151" s="19">
        <v>12.608005014709338</v>
      </c>
      <c r="S1151" s="19"/>
      <c r="T1151" s="19"/>
      <c r="U1151" s="19"/>
      <c r="V1151" s="19"/>
      <c r="W1151" s="19"/>
      <c r="X1151" s="19"/>
      <c r="Y1151" s="19"/>
      <c r="Z1151"/>
      <c r="AA1151"/>
      <c r="AB1151"/>
      <c r="AC1151"/>
      <c r="AD1151"/>
      <c r="AE1151"/>
      <c r="AF1151"/>
      <c r="AG1151"/>
      <c r="AH1151"/>
      <c r="AI1151"/>
      <c r="AJ1151" s="9" t="s">
        <v>3138</v>
      </c>
      <c r="AK1151" s="19"/>
      <c r="AL1151" s="19"/>
      <c r="AM1151" s="19"/>
      <c r="AN1151" s="19"/>
      <c r="AO1151" s="19"/>
      <c r="AP1151" s="19"/>
      <c r="AQ1151" s="19"/>
      <c r="AR1151" s="19"/>
      <c r="AS1151" s="19"/>
      <c r="AT1151" s="19"/>
      <c r="AU1151" s="19"/>
      <c r="AV1151" s="19">
        <v>12.608005014709338</v>
      </c>
      <c r="AW1151"/>
      <c r="AX1151"/>
      <c r="AY1151"/>
      <c r="AZ1151"/>
      <c r="BA1151"/>
      <c r="BB1151"/>
      <c r="BC1151"/>
      <c r="BD1151"/>
      <c r="BE1151"/>
      <c r="BF1151"/>
      <c r="BG1151"/>
      <c r="BH1151"/>
      <c r="BI1151"/>
      <c r="BJ1151"/>
      <c r="BK1151"/>
      <c r="BL1151"/>
      <c r="BM1151"/>
      <c r="BN1151"/>
      <c r="BO1151"/>
      <c r="BP1151"/>
      <c r="BQ1151"/>
      <c r="BR1151"/>
      <c r="BS1151"/>
      <c r="BT1151"/>
      <c r="BU1151"/>
      <c r="BV1151"/>
    </row>
    <row r="1152" spans="2:74" ht="14.25" x14ac:dyDescent="0.2">
      <c r="B1152" s="9" t="s">
        <v>3687</v>
      </c>
      <c r="C1152" s="19"/>
      <c r="D1152" s="19"/>
      <c r="E1152" s="19">
        <v>22</v>
      </c>
      <c r="F1152" s="19"/>
      <c r="G1152" s="19"/>
      <c r="H1152" s="19"/>
      <c r="P1152" s="9" t="s">
        <v>3139</v>
      </c>
      <c r="Q1152" s="19"/>
      <c r="R1152" s="19"/>
      <c r="S1152" s="19"/>
      <c r="T1152" s="19">
        <v>44.654095718350931</v>
      </c>
      <c r="U1152" s="19"/>
      <c r="V1152" s="19"/>
      <c r="W1152" s="19"/>
      <c r="X1152" s="19"/>
      <c r="Y1152" s="19"/>
      <c r="Z1152"/>
      <c r="AA1152"/>
      <c r="AB1152"/>
      <c r="AC1152"/>
      <c r="AD1152"/>
      <c r="AE1152"/>
      <c r="AF1152"/>
      <c r="AG1152"/>
      <c r="AH1152"/>
      <c r="AI1152"/>
      <c r="AJ1152" s="9" t="s">
        <v>3139</v>
      </c>
      <c r="AK1152" s="19"/>
      <c r="AL1152" s="19"/>
      <c r="AM1152" s="19"/>
      <c r="AN1152" s="19"/>
      <c r="AO1152" s="19"/>
      <c r="AP1152" s="19"/>
      <c r="AQ1152" s="19"/>
      <c r="AR1152" s="19">
        <v>44.654095718350931</v>
      </c>
      <c r="AS1152" s="19"/>
      <c r="AT1152" s="19"/>
      <c r="AU1152" s="19"/>
      <c r="AV1152" s="19"/>
      <c r="AW1152"/>
      <c r="AX1152"/>
      <c r="AY1152"/>
      <c r="AZ1152"/>
      <c r="BA1152"/>
      <c r="BB1152"/>
      <c r="BC1152"/>
      <c r="BD1152"/>
      <c r="BE1152"/>
      <c r="BF1152"/>
      <c r="BG1152"/>
      <c r="BH1152"/>
      <c r="BI1152"/>
      <c r="BJ1152"/>
      <c r="BK1152"/>
      <c r="BL1152"/>
      <c r="BM1152"/>
      <c r="BN1152"/>
      <c r="BO1152"/>
      <c r="BP1152"/>
      <c r="BQ1152"/>
      <c r="BR1152"/>
      <c r="BS1152"/>
      <c r="BT1152"/>
      <c r="BU1152"/>
      <c r="BV1152"/>
    </row>
    <row r="1153" spans="2:74" ht="14.25" x14ac:dyDescent="0.2">
      <c r="B1153" s="9" t="s">
        <v>3688</v>
      </c>
      <c r="C1153" s="19"/>
      <c r="D1153" s="19"/>
      <c r="E1153" s="19">
        <v>100</v>
      </c>
      <c r="F1153" s="19"/>
      <c r="G1153" s="19"/>
      <c r="H1153" s="19"/>
      <c r="P1153" s="9" t="s">
        <v>3140</v>
      </c>
      <c r="Q1153" s="19">
        <v>69</v>
      </c>
      <c r="R1153" s="19"/>
      <c r="S1153" s="19"/>
      <c r="T1153" s="19"/>
      <c r="U1153" s="19"/>
      <c r="V1153" s="19"/>
      <c r="W1153" s="19"/>
      <c r="X1153" s="19"/>
      <c r="Y1153" s="19"/>
      <c r="Z1153"/>
      <c r="AA1153"/>
      <c r="AB1153"/>
      <c r="AC1153"/>
      <c r="AD1153"/>
      <c r="AE1153"/>
      <c r="AF1153"/>
      <c r="AG1153"/>
      <c r="AH1153"/>
      <c r="AI1153"/>
      <c r="AJ1153" s="9" t="s">
        <v>3140</v>
      </c>
      <c r="AK1153" s="19"/>
      <c r="AL1153" s="19">
        <v>69</v>
      </c>
      <c r="AM1153" s="19"/>
      <c r="AN1153" s="19"/>
      <c r="AO1153" s="19"/>
      <c r="AP1153" s="19"/>
      <c r="AQ1153" s="19"/>
      <c r="AR1153" s="19"/>
      <c r="AS1153" s="19"/>
      <c r="AT1153" s="19"/>
      <c r="AU1153" s="19"/>
      <c r="AV1153" s="19"/>
      <c r="AW1153"/>
      <c r="AX1153"/>
      <c r="AY1153"/>
      <c r="AZ1153"/>
      <c r="BA1153"/>
      <c r="BB1153"/>
      <c r="BC1153"/>
      <c r="BD1153"/>
      <c r="BE1153"/>
      <c r="BF1153"/>
      <c r="BG1153"/>
      <c r="BH1153"/>
      <c r="BI1153"/>
      <c r="BJ1153"/>
      <c r="BK1153"/>
      <c r="BL1153"/>
      <c r="BM1153"/>
      <c r="BN1153"/>
      <c r="BO1153"/>
      <c r="BP1153"/>
      <c r="BQ1153"/>
      <c r="BR1153"/>
      <c r="BS1153"/>
      <c r="BT1153"/>
      <c r="BU1153"/>
      <c r="BV1153"/>
    </row>
    <row r="1154" spans="2:74" ht="14.25" x14ac:dyDescent="0.2">
      <c r="B1154" s="9" t="s">
        <v>3689</v>
      </c>
      <c r="C1154" s="19"/>
      <c r="D1154" s="19"/>
      <c r="E1154" s="19"/>
      <c r="F1154" s="19"/>
      <c r="G1154" s="19">
        <v>63.04713088269137</v>
      </c>
      <c r="H1154" s="19"/>
      <c r="P1154" s="9" t="s">
        <v>3141</v>
      </c>
      <c r="Q1154" s="19"/>
      <c r="R1154" s="19">
        <v>6</v>
      </c>
      <c r="S1154" s="19"/>
      <c r="T1154" s="19"/>
      <c r="U1154" s="19"/>
      <c r="V1154" s="19"/>
      <c r="W1154" s="19"/>
      <c r="X1154" s="19"/>
      <c r="Y1154" s="19"/>
      <c r="Z1154"/>
      <c r="AA1154"/>
      <c r="AB1154"/>
      <c r="AC1154"/>
      <c r="AD1154"/>
      <c r="AE1154"/>
      <c r="AF1154"/>
      <c r="AG1154"/>
      <c r="AH1154"/>
      <c r="AI1154"/>
      <c r="AJ1154" s="9" t="s">
        <v>3141</v>
      </c>
      <c r="AK1154" s="19"/>
      <c r="AL1154" s="19"/>
      <c r="AM1154" s="19"/>
      <c r="AN1154" s="19"/>
      <c r="AO1154" s="19"/>
      <c r="AP1154" s="19"/>
      <c r="AQ1154" s="19"/>
      <c r="AR1154" s="19"/>
      <c r="AS1154" s="19"/>
      <c r="AT1154" s="19"/>
      <c r="AU1154" s="19"/>
      <c r="AV1154" s="19">
        <v>6</v>
      </c>
      <c r="AW1154"/>
      <c r="AX1154"/>
      <c r="AY1154"/>
      <c r="AZ1154"/>
      <c r="BA1154"/>
      <c r="BB1154"/>
      <c r="BC1154"/>
      <c r="BD1154"/>
      <c r="BE1154"/>
      <c r="BF1154"/>
      <c r="BG1154"/>
      <c r="BH1154"/>
      <c r="BI1154"/>
      <c r="BJ1154"/>
      <c r="BK1154"/>
      <c r="BL1154"/>
      <c r="BM1154"/>
      <c r="BN1154"/>
      <c r="BO1154"/>
      <c r="BP1154"/>
      <c r="BQ1154"/>
      <c r="BR1154"/>
      <c r="BS1154"/>
      <c r="BT1154"/>
      <c r="BU1154"/>
      <c r="BV1154"/>
    </row>
    <row r="1155" spans="2:74" ht="14.25" x14ac:dyDescent="0.2">
      <c r="B1155" s="9" t="s">
        <v>3690</v>
      </c>
      <c r="C1155" s="19"/>
      <c r="D1155" s="19"/>
      <c r="E1155" s="19"/>
      <c r="F1155" s="19"/>
      <c r="G1155" s="19"/>
      <c r="H1155" s="19">
        <v>56.742417794422224</v>
      </c>
      <c r="P1155" s="9" t="s">
        <v>3142</v>
      </c>
      <c r="Q1155" s="19"/>
      <c r="R1155" s="19">
        <v>8.9039583437212837</v>
      </c>
      <c r="S1155" s="19"/>
      <c r="T1155" s="19"/>
      <c r="U1155" s="19"/>
      <c r="V1155" s="19"/>
      <c r="W1155" s="19"/>
      <c r="X1155" s="19"/>
      <c r="Y1155" s="19"/>
      <c r="Z1155"/>
      <c r="AA1155"/>
      <c r="AB1155"/>
      <c r="AC1155"/>
      <c r="AD1155"/>
      <c r="AE1155"/>
      <c r="AF1155"/>
      <c r="AG1155"/>
      <c r="AH1155"/>
      <c r="AI1155"/>
      <c r="AJ1155" s="9" t="s">
        <v>3142</v>
      </c>
      <c r="AK1155" s="19"/>
      <c r="AL1155" s="19"/>
      <c r="AM1155" s="19"/>
      <c r="AN1155" s="19"/>
      <c r="AO1155" s="19"/>
      <c r="AP1155" s="19"/>
      <c r="AQ1155" s="19"/>
      <c r="AR1155" s="19"/>
      <c r="AS1155" s="19"/>
      <c r="AT1155" s="19"/>
      <c r="AU1155" s="19"/>
      <c r="AV1155" s="19">
        <v>8.9039583437212837</v>
      </c>
      <c r="AW1155"/>
      <c r="AX1155"/>
      <c r="AY1155"/>
      <c r="AZ1155"/>
      <c r="BA1155"/>
      <c r="BB1155"/>
      <c r="BC1155"/>
      <c r="BD1155"/>
      <c r="BE1155"/>
      <c r="BF1155"/>
      <c r="BG1155"/>
      <c r="BH1155"/>
      <c r="BI1155"/>
      <c r="BJ1155"/>
      <c r="BK1155"/>
      <c r="BL1155"/>
      <c r="BM1155"/>
      <c r="BN1155"/>
      <c r="BO1155"/>
      <c r="BP1155"/>
      <c r="BQ1155"/>
      <c r="BR1155"/>
      <c r="BS1155"/>
      <c r="BT1155"/>
      <c r="BU1155"/>
      <c r="BV1155"/>
    </row>
    <row r="1156" spans="2:74" ht="14.25" x14ac:dyDescent="0.2">
      <c r="B1156" s="9" t="s">
        <v>3691</v>
      </c>
      <c r="C1156" s="19"/>
      <c r="D1156" s="19"/>
      <c r="E1156" s="19"/>
      <c r="F1156" s="19">
        <v>25</v>
      </c>
      <c r="G1156" s="19"/>
      <c r="H1156" s="19"/>
      <c r="P1156" s="9" t="s">
        <v>3143</v>
      </c>
      <c r="Q1156" s="19"/>
      <c r="R1156" s="19">
        <v>30</v>
      </c>
      <c r="S1156" s="19"/>
      <c r="T1156" s="19"/>
      <c r="U1156" s="19"/>
      <c r="V1156" s="19"/>
      <c r="W1156" s="19"/>
      <c r="X1156" s="19"/>
      <c r="Y1156" s="19"/>
      <c r="Z1156"/>
      <c r="AA1156"/>
      <c r="AB1156"/>
      <c r="AC1156"/>
      <c r="AD1156"/>
      <c r="AE1156"/>
      <c r="AF1156"/>
      <c r="AG1156"/>
      <c r="AH1156"/>
      <c r="AI1156"/>
      <c r="AJ1156" s="9" t="s">
        <v>3143</v>
      </c>
      <c r="AK1156" s="19"/>
      <c r="AL1156" s="19"/>
      <c r="AM1156" s="19"/>
      <c r="AN1156" s="19"/>
      <c r="AO1156" s="19"/>
      <c r="AP1156" s="19"/>
      <c r="AQ1156" s="19"/>
      <c r="AR1156" s="19"/>
      <c r="AS1156" s="19"/>
      <c r="AT1156" s="19">
        <v>30</v>
      </c>
      <c r="AU1156" s="19"/>
      <c r="AV1156" s="19"/>
      <c r="AW1156"/>
      <c r="AX1156"/>
      <c r="AY1156"/>
      <c r="AZ1156"/>
      <c r="BA1156"/>
      <c r="BB1156"/>
      <c r="BC1156"/>
      <c r="BD1156"/>
      <c r="BE1156"/>
      <c r="BF1156"/>
      <c r="BG1156"/>
      <c r="BH1156"/>
      <c r="BI1156"/>
      <c r="BJ1156"/>
      <c r="BK1156"/>
      <c r="BL1156"/>
      <c r="BM1156"/>
      <c r="BN1156"/>
      <c r="BO1156"/>
      <c r="BP1156"/>
      <c r="BQ1156"/>
      <c r="BR1156"/>
      <c r="BS1156"/>
      <c r="BT1156"/>
      <c r="BU1156"/>
      <c r="BV1156"/>
    </row>
    <row r="1157" spans="2:74" ht="14.25" x14ac:dyDescent="0.2">
      <c r="B1157" s="9" t="s">
        <v>3692</v>
      </c>
      <c r="C1157" s="19"/>
      <c r="D1157" s="19">
        <v>8.9039583437212837</v>
      </c>
      <c r="E1157" s="19"/>
      <c r="F1157" s="19"/>
      <c r="G1157" s="19"/>
      <c r="H1157" s="19"/>
      <c r="P1157" s="9" t="s">
        <v>3144</v>
      </c>
      <c r="Q1157" s="19">
        <v>8.6</v>
      </c>
      <c r="R1157" s="19"/>
      <c r="S1157" s="19"/>
      <c r="T1157" s="19"/>
      <c r="U1157" s="19"/>
      <c r="V1157" s="19"/>
      <c r="W1157" s="19"/>
      <c r="X1157" s="19"/>
      <c r="Y1157" s="19"/>
      <c r="Z1157"/>
      <c r="AA1157"/>
      <c r="AB1157"/>
      <c r="AC1157"/>
      <c r="AD1157"/>
      <c r="AE1157"/>
      <c r="AF1157"/>
      <c r="AG1157"/>
      <c r="AH1157"/>
      <c r="AI1157"/>
      <c r="AJ1157" s="9" t="s">
        <v>3144</v>
      </c>
      <c r="AK1157" s="19"/>
      <c r="AL1157" s="19"/>
      <c r="AM1157" s="19"/>
      <c r="AN1157" s="19"/>
      <c r="AO1157" s="19"/>
      <c r="AP1157" s="19"/>
      <c r="AQ1157" s="19"/>
      <c r="AR1157" s="19"/>
      <c r="AS1157" s="19"/>
      <c r="AT1157" s="19"/>
      <c r="AU1157" s="19"/>
      <c r="AV1157" s="19">
        <v>8.6</v>
      </c>
      <c r="AW1157"/>
      <c r="AX1157"/>
      <c r="AY1157"/>
      <c r="AZ1157"/>
      <c r="BA1157"/>
      <c r="BB1157"/>
      <c r="BC1157"/>
      <c r="BD1157"/>
      <c r="BE1157"/>
      <c r="BF1157"/>
      <c r="BG1157"/>
      <c r="BH1157"/>
      <c r="BI1157"/>
      <c r="BJ1157"/>
      <c r="BK1157"/>
      <c r="BL1157"/>
      <c r="BM1157"/>
      <c r="BN1157"/>
      <c r="BO1157"/>
      <c r="BP1157"/>
      <c r="BQ1157"/>
      <c r="BR1157"/>
      <c r="BS1157"/>
      <c r="BT1157"/>
      <c r="BU1157"/>
      <c r="BV1157"/>
    </row>
    <row r="1158" spans="2:74" ht="14.25" x14ac:dyDescent="0.2">
      <c r="B1158" s="9" t="s">
        <v>3693</v>
      </c>
      <c r="C1158" s="19"/>
      <c r="D1158" s="19">
        <v>42.556813345816671</v>
      </c>
      <c r="E1158" s="19"/>
      <c r="F1158" s="19"/>
      <c r="G1158" s="19"/>
      <c r="H1158" s="19"/>
      <c r="P1158" s="9" t="s">
        <v>3145</v>
      </c>
      <c r="Q1158" s="19">
        <v>81.599999999999994</v>
      </c>
      <c r="R1158" s="19"/>
      <c r="S1158" s="19"/>
      <c r="T1158" s="19"/>
      <c r="U1158" s="19"/>
      <c r="V1158" s="19"/>
      <c r="W1158" s="19"/>
      <c r="X1158" s="19"/>
      <c r="Y1158" s="19"/>
      <c r="Z1158"/>
      <c r="AA1158"/>
      <c r="AB1158"/>
      <c r="AC1158"/>
      <c r="AD1158"/>
      <c r="AE1158"/>
      <c r="AF1158"/>
      <c r="AG1158"/>
      <c r="AH1158"/>
      <c r="AI1158"/>
      <c r="AJ1158" s="9" t="s">
        <v>3145</v>
      </c>
      <c r="AK1158" s="19"/>
      <c r="AL1158" s="19"/>
      <c r="AM1158" s="19"/>
      <c r="AN1158" s="19">
        <v>81.599999999999994</v>
      </c>
      <c r="AO1158" s="19"/>
      <c r="AP1158" s="19"/>
      <c r="AQ1158" s="19"/>
      <c r="AR1158" s="19"/>
      <c r="AS1158" s="19"/>
      <c r="AT1158" s="19"/>
      <c r="AU1158" s="19"/>
      <c r="AV1158" s="19"/>
      <c r="AW1158"/>
      <c r="AX1158"/>
      <c r="AY1158"/>
      <c r="AZ1158"/>
      <c r="BA1158"/>
      <c r="BB1158"/>
      <c r="BC1158"/>
      <c r="BD1158"/>
      <c r="BE1158"/>
      <c r="BF1158"/>
      <c r="BG1158"/>
      <c r="BH1158"/>
      <c r="BI1158"/>
      <c r="BJ1158"/>
      <c r="BK1158"/>
      <c r="BL1158"/>
      <c r="BM1158"/>
      <c r="BN1158"/>
      <c r="BO1158"/>
      <c r="BP1158"/>
      <c r="BQ1158"/>
      <c r="BR1158"/>
      <c r="BS1158"/>
      <c r="BT1158"/>
      <c r="BU1158"/>
      <c r="BV1158"/>
    </row>
    <row r="1159" spans="2:74" ht="14.25" x14ac:dyDescent="0.2">
      <c r="B1159" s="9" t="s">
        <v>3694</v>
      </c>
      <c r="C1159" s="19"/>
      <c r="D1159" s="19"/>
      <c r="E1159" s="19"/>
      <c r="F1159" s="19"/>
      <c r="G1159" s="19"/>
      <c r="H1159" s="19">
        <v>131.7704440860638</v>
      </c>
      <c r="P1159" s="9" t="s">
        <v>3146</v>
      </c>
      <c r="Q1159" s="19">
        <v>15.404364569961489</v>
      </c>
      <c r="R1159" s="19"/>
      <c r="S1159" s="19"/>
      <c r="T1159" s="19"/>
      <c r="U1159" s="19"/>
      <c r="V1159" s="19"/>
      <c r="W1159" s="19"/>
      <c r="X1159" s="19"/>
      <c r="Y1159" s="19"/>
      <c r="Z1159"/>
      <c r="AA1159"/>
      <c r="AB1159"/>
      <c r="AC1159"/>
      <c r="AD1159"/>
      <c r="AE1159"/>
      <c r="AF1159"/>
      <c r="AG1159"/>
      <c r="AH1159"/>
      <c r="AI1159"/>
      <c r="AJ1159" s="9" t="s">
        <v>3146</v>
      </c>
      <c r="AK1159" s="19"/>
      <c r="AL1159" s="19"/>
      <c r="AM1159" s="19"/>
      <c r="AN1159" s="19"/>
      <c r="AO1159" s="19"/>
      <c r="AP1159" s="19"/>
      <c r="AQ1159" s="19"/>
      <c r="AR1159" s="19"/>
      <c r="AS1159" s="19"/>
      <c r="AT1159" s="19">
        <v>15.404364569961489</v>
      </c>
      <c r="AU1159" s="19"/>
      <c r="AV1159" s="19"/>
      <c r="AW1159"/>
      <c r="AX1159"/>
      <c r="AY1159"/>
      <c r="AZ1159"/>
      <c r="BA1159"/>
      <c r="BB1159"/>
      <c r="BC1159"/>
      <c r="BD1159"/>
      <c r="BE1159"/>
      <c r="BF1159"/>
      <c r="BG1159"/>
      <c r="BH1159"/>
      <c r="BI1159"/>
      <c r="BJ1159"/>
      <c r="BK1159"/>
      <c r="BL1159"/>
      <c r="BM1159"/>
      <c r="BN1159"/>
      <c r="BO1159"/>
      <c r="BP1159"/>
      <c r="BQ1159"/>
      <c r="BR1159"/>
      <c r="BS1159"/>
      <c r="BT1159"/>
      <c r="BU1159"/>
      <c r="BV1159"/>
    </row>
    <row r="1160" spans="2:74" ht="14.25" x14ac:dyDescent="0.2">
      <c r="B1160" s="9" t="s">
        <v>3695</v>
      </c>
      <c r="C1160" s="19"/>
      <c r="D1160" s="19">
        <v>68.835306612122878</v>
      </c>
      <c r="E1160" s="19"/>
      <c r="F1160" s="19"/>
      <c r="G1160" s="19"/>
      <c r="H1160" s="19"/>
      <c r="P1160" s="9" t="s">
        <v>3147</v>
      </c>
      <c r="Q1160" s="19">
        <v>63.918498996971245</v>
      </c>
      <c r="R1160" s="19"/>
      <c r="S1160" s="19"/>
      <c r="T1160" s="19"/>
      <c r="U1160" s="19"/>
      <c r="V1160" s="19"/>
      <c r="W1160" s="19"/>
      <c r="X1160" s="19"/>
      <c r="Y1160" s="19"/>
      <c r="Z1160"/>
      <c r="AA1160"/>
      <c r="AB1160"/>
      <c r="AC1160"/>
      <c r="AD1160"/>
      <c r="AE1160"/>
      <c r="AF1160"/>
      <c r="AG1160"/>
      <c r="AH1160"/>
      <c r="AI1160"/>
      <c r="AJ1160" s="9" t="s">
        <v>3147</v>
      </c>
      <c r="AK1160" s="19"/>
      <c r="AL1160" s="19"/>
      <c r="AM1160" s="19">
        <v>63.918498996971245</v>
      </c>
      <c r="AN1160" s="19"/>
      <c r="AO1160" s="19"/>
      <c r="AP1160" s="19"/>
      <c r="AQ1160" s="19"/>
      <c r="AR1160" s="19"/>
      <c r="AS1160" s="19"/>
      <c r="AT1160" s="19"/>
      <c r="AU1160" s="19"/>
      <c r="AV1160" s="19"/>
      <c r="AW1160"/>
      <c r="AX1160"/>
      <c r="AY1160"/>
      <c r="AZ1160"/>
      <c r="BA1160"/>
      <c r="BB1160"/>
      <c r="BC1160"/>
      <c r="BD1160"/>
      <c r="BE1160"/>
      <c r="BF1160"/>
      <c r="BG1160"/>
      <c r="BH1160"/>
      <c r="BI1160"/>
      <c r="BJ1160"/>
      <c r="BK1160"/>
      <c r="BL1160"/>
      <c r="BM1160"/>
      <c r="BN1160"/>
      <c r="BO1160"/>
      <c r="BP1160"/>
      <c r="BQ1160"/>
      <c r="BR1160"/>
      <c r="BS1160"/>
      <c r="BT1160"/>
      <c r="BU1160"/>
      <c r="BV1160"/>
    </row>
    <row r="1161" spans="2:74" ht="14.25" x14ac:dyDescent="0.2">
      <c r="B1161" s="9" t="s">
        <v>3696</v>
      </c>
      <c r="C1161" s="19"/>
      <c r="D1161" s="19"/>
      <c r="E1161" s="19">
        <v>6</v>
      </c>
      <c r="F1161" s="19"/>
      <c r="G1161" s="19"/>
      <c r="H1161" s="19"/>
      <c r="P1161" s="9" t="s">
        <v>3148</v>
      </c>
      <c r="Q1161" s="19"/>
      <c r="R1161" s="19"/>
      <c r="S1161" s="19"/>
      <c r="T1161" s="19"/>
      <c r="U1161" s="19"/>
      <c r="V1161" s="19">
        <v>75</v>
      </c>
      <c r="W1161" s="19"/>
      <c r="X1161" s="19"/>
      <c r="Y1161" s="19"/>
      <c r="Z1161"/>
      <c r="AA1161"/>
      <c r="AB1161"/>
      <c r="AC1161"/>
      <c r="AD1161"/>
      <c r="AE1161"/>
      <c r="AF1161"/>
      <c r="AG1161"/>
      <c r="AH1161"/>
      <c r="AI1161"/>
      <c r="AJ1161" s="9" t="s">
        <v>3148</v>
      </c>
      <c r="AK1161" s="19"/>
      <c r="AL1161" s="19">
        <v>75</v>
      </c>
      <c r="AM1161" s="19"/>
      <c r="AN1161" s="19"/>
      <c r="AO1161" s="19"/>
      <c r="AP1161" s="19"/>
      <c r="AQ1161" s="19"/>
      <c r="AR1161" s="19"/>
      <c r="AS1161" s="19"/>
      <c r="AT1161" s="19"/>
      <c r="AU1161" s="19"/>
      <c r="AV1161" s="19"/>
      <c r="AW1161"/>
      <c r="AX1161"/>
      <c r="AY1161"/>
      <c r="AZ1161"/>
      <c r="BA1161"/>
      <c r="BB1161"/>
      <c r="BC1161"/>
      <c r="BD1161"/>
      <c r="BE1161"/>
      <c r="BF1161"/>
      <c r="BG1161"/>
      <c r="BH1161"/>
      <c r="BI1161"/>
      <c r="BJ1161"/>
      <c r="BK1161"/>
      <c r="BL1161"/>
      <c r="BM1161"/>
      <c r="BN1161"/>
      <c r="BO1161"/>
      <c r="BP1161"/>
      <c r="BQ1161"/>
      <c r="BR1161"/>
      <c r="BS1161"/>
      <c r="BT1161"/>
      <c r="BU1161"/>
      <c r="BV1161"/>
    </row>
    <row r="1162" spans="2:74" ht="14.25" x14ac:dyDescent="0.2">
      <c r="B1162" s="9" t="s">
        <v>3697</v>
      </c>
      <c r="C1162" s="19"/>
      <c r="D1162" s="19">
        <v>78.808913603364203</v>
      </c>
      <c r="E1162" s="19"/>
      <c r="F1162" s="19"/>
      <c r="G1162" s="19"/>
      <c r="H1162" s="19"/>
      <c r="P1162" s="9" t="s">
        <v>3149</v>
      </c>
      <c r="Q1162" s="19">
        <v>59</v>
      </c>
      <c r="R1162" s="19"/>
      <c r="S1162" s="19"/>
      <c r="T1162" s="19"/>
      <c r="U1162" s="19"/>
      <c r="V1162" s="19"/>
      <c r="W1162" s="19"/>
      <c r="X1162" s="19"/>
      <c r="Y1162" s="19"/>
      <c r="Z1162"/>
      <c r="AA1162"/>
      <c r="AB1162"/>
      <c r="AC1162"/>
      <c r="AD1162"/>
      <c r="AE1162"/>
      <c r="AF1162"/>
      <c r="AG1162"/>
      <c r="AH1162"/>
      <c r="AI1162"/>
      <c r="AJ1162" s="9" t="s">
        <v>3149</v>
      </c>
      <c r="AK1162" s="19"/>
      <c r="AL1162" s="19">
        <v>59</v>
      </c>
      <c r="AM1162" s="19"/>
      <c r="AN1162" s="19"/>
      <c r="AO1162" s="19"/>
      <c r="AP1162" s="19"/>
      <c r="AQ1162" s="19"/>
      <c r="AR1162" s="19"/>
      <c r="AS1162" s="19"/>
      <c r="AT1162" s="19"/>
      <c r="AU1162" s="19"/>
      <c r="AV1162" s="19"/>
      <c r="AW1162"/>
      <c r="AX1162"/>
      <c r="AY1162"/>
      <c r="AZ1162"/>
      <c r="BA1162"/>
      <c r="BB1162"/>
      <c r="BC1162"/>
      <c r="BD1162"/>
      <c r="BE1162"/>
      <c r="BF1162"/>
      <c r="BG1162"/>
      <c r="BH1162"/>
      <c r="BI1162"/>
      <c r="BJ1162"/>
      <c r="BK1162"/>
      <c r="BL1162"/>
      <c r="BM1162"/>
      <c r="BN1162"/>
      <c r="BO1162"/>
      <c r="BP1162"/>
      <c r="BQ1162"/>
      <c r="BR1162"/>
      <c r="BS1162"/>
      <c r="BT1162"/>
      <c r="BU1162"/>
      <c r="BV1162"/>
    </row>
    <row r="1163" spans="2:74" ht="14.25" x14ac:dyDescent="0.2">
      <c r="B1163" s="9" t="s">
        <v>3698</v>
      </c>
      <c r="C1163" s="19"/>
      <c r="D1163" s="19"/>
      <c r="E1163" s="19">
        <v>7.4971329254133217</v>
      </c>
      <c r="F1163" s="19"/>
      <c r="G1163" s="19"/>
      <c r="H1163" s="19"/>
      <c r="P1163" s="9" t="s">
        <v>3150</v>
      </c>
      <c r="Q1163" s="19"/>
      <c r="R1163" s="19">
        <v>50</v>
      </c>
      <c r="S1163" s="19"/>
      <c r="T1163" s="19"/>
      <c r="U1163" s="19"/>
      <c r="V1163" s="19"/>
      <c r="W1163" s="19"/>
      <c r="X1163" s="19"/>
      <c r="Y1163" s="19"/>
      <c r="Z1163"/>
      <c r="AA1163"/>
      <c r="AB1163"/>
      <c r="AC1163"/>
      <c r="AD1163"/>
      <c r="AE1163"/>
      <c r="AF1163"/>
      <c r="AG1163"/>
      <c r="AH1163"/>
      <c r="AI1163"/>
      <c r="AJ1163" s="9" t="s">
        <v>3150</v>
      </c>
      <c r="AK1163" s="19"/>
      <c r="AL1163" s="19"/>
      <c r="AM1163" s="19">
        <v>50</v>
      </c>
      <c r="AN1163" s="19"/>
      <c r="AO1163" s="19"/>
      <c r="AP1163" s="19"/>
      <c r="AQ1163" s="19"/>
      <c r="AR1163" s="19"/>
      <c r="AS1163" s="19"/>
      <c r="AT1163" s="19"/>
      <c r="AU1163" s="19"/>
      <c r="AV1163" s="19"/>
      <c r="AW1163"/>
      <c r="AX1163"/>
      <c r="AY1163"/>
      <c r="AZ1163"/>
      <c r="BA1163"/>
      <c r="BB1163"/>
      <c r="BC1163"/>
      <c r="BD1163"/>
      <c r="BE1163"/>
      <c r="BF1163"/>
      <c r="BG1163"/>
      <c r="BH1163"/>
      <c r="BI1163"/>
      <c r="BJ1163"/>
      <c r="BK1163"/>
      <c r="BL1163"/>
      <c r="BM1163"/>
      <c r="BN1163"/>
      <c r="BO1163"/>
      <c r="BP1163"/>
      <c r="BQ1163"/>
      <c r="BR1163"/>
      <c r="BS1163"/>
      <c r="BT1163"/>
      <c r="BU1163"/>
      <c r="BV1163"/>
    </row>
    <row r="1164" spans="2:74" ht="14.25" x14ac:dyDescent="0.2">
      <c r="B1164" s="9" t="s">
        <v>3699</v>
      </c>
      <c r="C1164" s="19"/>
      <c r="D1164" s="19"/>
      <c r="E1164" s="19"/>
      <c r="F1164" s="19"/>
      <c r="G1164" s="19">
        <v>10</v>
      </c>
      <c r="H1164" s="19"/>
      <c r="P1164" s="9" t="s">
        <v>3151</v>
      </c>
      <c r="Q1164" s="19"/>
      <c r="R1164" s="19"/>
      <c r="S1164" s="19"/>
      <c r="T1164" s="19"/>
      <c r="U1164" s="19"/>
      <c r="V1164" s="19">
        <v>126.09426176538274</v>
      </c>
      <c r="W1164" s="19"/>
      <c r="X1164" s="19"/>
      <c r="Y1164" s="19"/>
      <c r="Z1164"/>
      <c r="AA1164"/>
      <c r="AB1164"/>
      <c r="AC1164"/>
      <c r="AD1164"/>
      <c r="AE1164"/>
      <c r="AF1164"/>
      <c r="AG1164"/>
      <c r="AH1164"/>
      <c r="AI1164"/>
      <c r="AJ1164" s="9" t="s">
        <v>3151</v>
      </c>
      <c r="AK1164" s="19"/>
      <c r="AL1164" s="19"/>
      <c r="AM1164" s="19"/>
      <c r="AN1164" s="19">
        <v>126.09426176538274</v>
      </c>
      <c r="AO1164" s="19"/>
      <c r="AP1164" s="19"/>
      <c r="AQ1164" s="19"/>
      <c r="AR1164" s="19"/>
      <c r="AS1164" s="19"/>
      <c r="AT1164" s="19"/>
      <c r="AU1164" s="19"/>
      <c r="AV1164" s="19"/>
      <c r="AW1164"/>
      <c r="AX1164"/>
      <c r="AY1164"/>
      <c r="AZ1164"/>
      <c r="BA1164"/>
      <c r="BB1164"/>
      <c r="BC1164"/>
      <c r="BD1164"/>
      <c r="BE1164"/>
      <c r="BF1164"/>
      <c r="BG1164"/>
      <c r="BH1164"/>
      <c r="BI1164"/>
      <c r="BJ1164"/>
      <c r="BK1164"/>
      <c r="BL1164"/>
      <c r="BM1164"/>
      <c r="BN1164"/>
      <c r="BO1164"/>
      <c r="BP1164"/>
      <c r="BQ1164"/>
      <c r="BR1164"/>
      <c r="BS1164"/>
      <c r="BT1164"/>
      <c r="BU1164"/>
      <c r="BV1164"/>
    </row>
    <row r="1165" spans="2:74" ht="14.25" x14ac:dyDescent="0.2">
      <c r="B1165" s="9" t="s">
        <v>3700</v>
      </c>
      <c r="C1165" s="19"/>
      <c r="D1165" s="19">
        <v>6.4108500074793247</v>
      </c>
      <c r="E1165" s="19"/>
      <c r="F1165" s="19"/>
      <c r="G1165" s="19"/>
      <c r="H1165" s="19"/>
      <c r="P1165" s="9" t="s">
        <v>3152</v>
      </c>
      <c r="Q1165" s="19"/>
      <c r="R1165" s="19">
        <v>26.691183012544855</v>
      </c>
      <c r="S1165" s="19"/>
      <c r="T1165" s="19"/>
      <c r="U1165" s="19"/>
      <c r="V1165" s="19"/>
      <c r="W1165" s="19"/>
      <c r="X1165" s="19"/>
      <c r="Y1165" s="19"/>
      <c r="Z1165"/>
      <c r="AA1165"/>
      <c r="AB1165"/>
      <c r="AC1165"/>
      <c r="AD1165"/>
      <c r="AE1165"/>
      <c r="AF1165"/>
      <c r="AG1165"/>
      <c r="AH1165"/>
      <c r="AI1165"/>
      <c r="AJ1165" s="9" t="s">
        <v>3152</v>
      </c>
      <c r="AK1165" s="19"/>
      <c r="AL1165" s="19"/>
      <c r="AM1165" s="19"/>
      <c r="AN1165" s="19"/>
      <c r="AO1165" s="19"/>
      <c r="AP1165" s="19"/>
      <c r="AQ1165" s="19"/>
      <c r="AR1165" s="19"/>
      <c r="AS1165" s="19"/>
      <c r="AT1165" s="19">
        <v>26.691183012544855</v>
      </c>
      <c r="AU1165" s="19"/>
      <c r="AV1165" s="19"/>
      <c r="AW1165"/>
      <c r="AX1165"/>
      <c r="AY1165"/>
      <c r="AZ1165"/>
      <c r="BA1165"/>
      <c r="BB1165"/>
      <c r="BC1165"/>
      <c r="BD1165"/>
      <c r="BE1165"/>
      <c r="BF1165"/>
      <c r="BG1165"/>
      <c r="BH1165"/>
      <c r="BI1165"/>
      <c r="BJ1165"/>
      <c r="BK1165"/>
      <c r="BL1165"/>
      <c r="BM1165"/>
      <c r="BN1165"/>
      <c r="BO1165"/>
      <c r="BP1165"/>
      <c r="BQ1165"/>
      <c r="BR1165"/>
      <c r="BS1165"/>
      <c r="BT1165"/>
      <c r="BU1165"/>
      <c r="BV1165"/>
    </row>
    <row r="1166" spans="2:74" ht="14.25" x14ac:dyDescent="0.2">
      <c r="B1166" s="9" t="s">
        <v>3701</v>
      </c>
      <c r="C1166" s="19"/>
      <c r="D1166" s="19"/>
      <c r="E1166" s="19">
        <v>63.04713088269137</v>
      </c>
      <c r="F1166" s="19"/>
      <c r="G1166" s="19"/>
      <c r="H1166" s="19"/>
      <c r="P1166" s="9" t="s">
        <v>3153</v>
      </c>
      <c r="Q1166" s="19">
        <v>8.9039583437212837</v>
      </c>
      <c r="R1166" s="19"/>
      <c r="S1166" s="19"/>
      <c r="T1166" s="19"/>
      <c r="U1166" s="19"/>
      <c r="V1166" s="19"/>
      <c r="W1166" s="19"/>
      <c r="X1166" s="19"/>
      <c r="Y1166" s="19"/>
      <c r="Z1166"/>
      <c r="AA1166"/>
      <c r="AB1166"/>
      <c r="AC1166"/>
      <c r="AD1166"/>
      <c r="AE1166"/>
      <c r="AF1166"/>
      <c r="AG1166"/>
      <c r="AH1166"/>
      <c r="AI1166"/>
      <c r="AJ1166" s="9" t="s">
        <v>3153</v>
      </c>
      <c r="AK1166" s="19"/>
      <c r="AL1166" s="19"/>
      <c r="AM1166" s="19"/>
      <c r="AN1166" s="19"/>
      <c r="AO1166" s="19"/>
      <c r="AP1166" s="19"/>
      <c r="AQ1166" s="19"/>
      <c r="AR1166" s="19"/>
      <c r="AS1166" s="19"/>
      <c r="AT1166" s="19"/>
      <c r="AU1166" s="19"/>
      <c r="AV1166" s="19">
        <v>8.9039583437212837</v>
      </c>
      <c r="AW1166"/>
      <c r="AX1166"/>
      <c r="AY1166"/>
      <c r="AZ1166"/>
      <c r="BA1166"/>
      <c r="BB1166"/>
      <c r="BC1166"/>
      <c r="BD1166"/>
      <c r="BE1166"/>
      <c r="BF1166"/>
      <c r="BG1166"/>
      <c r="BH1166"/>
      <c r="BI1166"/>
      <c r="BJ1166"/>
      <c r="BK1166"/>
      <c r="BL1166"/>
      <c r="BM1166"/>
      <c r="BN1166"/>
      <c r="BO1166"/>
      <c r="BP1166"/>
      <c r="BQ1166"/>
      <c r="BR1166"/>
      <c r="BS1166"/>
      <c r="BT1166"/>
      <c r="BU1166"/>
      <c r="BV1166"/>
    </row>
    <row r="1167" spans="2:74" ht="14.25" x14ac:dyDescent="0.2">
      <c r="B1167" s="9" t="s">
        <v>3702</v>
      </c>
      <c r="C1167" s="19"/>
      <c r="D1167" s="19">
        <v>61.194579384158146</v>
      </c>
      <c r="E1167" s="19"/>
      <c r="F1167" s="19"/>
      <c r="G1167" s="19"/>
      <c r="H1167" s="19"/>
      <c r="P1167" s="9" t="s">
        <v>3154</v>
      </c>
      <c r="Q1167" s="19"/>
      <c r="R1167" s="19">
        <v>8.7249999999999996</v>
      </c>
      <c r="S1167" s="19"/>
      <c r="T1167" s="19"/>
      <c r="U1167" s="19"/>
      <c r="V1167" s="19"/>
      <c r="W1167" s="19"/>
      <c r="X1167" s="19"/>
      <c r="Y1167" s="19"/>
      <c r="Z1167"/>
      <c r="AA1167"/>
      <c r="AB1167"/>
      <c r="AC1167"/>
      <c r="AD1167"/>
      <c r="AE1167"/>
      <c r="AF1167"/>
      <c r="AG1167"/>
      <c r="AH1167"/>
      <c r="AI1167"/>
      <c r="AJ1167" s="9" t="s">
        <v>3154</v>
      </c>
      <c r="AK1167" s="19"/>
      <c r="AL1167" s="19"/>
      <c r="AM1167" s="19"/>
      <c r="AN1167" s="19"/>
      <c r="AO1167" s="19"/>
      <c r="AP1167" s="19"/>
      <c r="AQ1167" s="19"/>
      <c r="AR1167" s="19"/>
      <c r="AS1167" s="19"/>
      <c r="AT1167" s="19"/>
      <c r="AU1167" s="19">
        <v>8.7249999999999996</v>
      </c>
      <c r="AV1167" s="19"/>
      <c r="AW1167"/>
      <c r="AX1167"/>
      <c r="AY1167"/>
      <c r="AZ1167"/>
      <c r="BA1167"/>
      <c r="BB1167"/>
      <c r="BC1167"/>
      <c r="BD1167"/>
      <c r="BE1167"/>
      <c r="BF1167"/>
      <c r="BG1167"/>
      <c r="BH1167"/>
      <c r="BI1167"/>
      <c r="BJ1167"/>
      <c r="BK1167"/>
      <c r="BL1167"/>
      <c r="BM1167"/>
      <c r="BN1167"/>
      <c r="BO1167"/>
      <c r="BP1167"/>
      <c r="BQ1167"/>
      <c r="BR1167"/>
      <c r="BS1167"/>
      <c r="BT1167"/>
      <c r="BU1167"/>
      <c r="BV1167"/>
    </row>
    <row r="1168" spans="2:74" ht="14.25" x14ac:dyDescent="0.2">
      <c r="B1168" s="9" t="s">
        <v>3703</v>
      </c>
      <c r="C1168" s="19"/>
      <c r="D1168" s="19"/>
      <c r="E1168" s="19"/>
      <c r="F1168" s="19">
        <v>115.06101386091174</v>
      </c>
      <c r="G1168" s="19"/>
      <c r="H1168" s="19"/>
      <c r="P1168" s="9" t="s">
        <v>3155</v>
      </c>
      <c r="Q1168" s="19">
        <v>50.437704706153092</v>
      </c>
      <c r="R1168" s="19"/>
      <c r="S1168" s="19"/>
      <c r="T1168" s="19"/>
      <c r="U1168" s="19"/>
      <c r="V1168" s="19"/>
      <c r="W1168" s="19"/>
      <c r="X1168" s="19"/>
      <c r="Y1168" s="19"/>
      <c r="Z1168"/>
      <c r="AA1168"/>
      <c r="AB1168"/>
      <c r="AC1168"/>
      <c r="AD1168"/>
      <c r="AE1168"/>
      <c r="AF1168"/>
      <c r="AG1168"/>
      <c r="AH1168"/>
      <c r="AI1168"/>
      <c r="AJ1168" s="9" t="s">
        <v>3155</v>
      </c>
      <c r="AK1168" s="19"/>
      <c r="AL1168" s="19"/>
      <c r="AM1168" s="19"/>
      <c r="AN1168" s="19">
        <v>50.437704706153092</v>
      </c>
      <c r="AO1168" s="19"/>
      <c r="AP1168" s="19"/>
      <c r="AQ1168" s="19"/>
      <c r="AR1168" s="19"/>
      <c r="AS1168" s="19"/>
      <c r="AT1168" s="19"/>
      <c r="AU1168" s="19"/>
      <c r="AV1168" s="19"/>
      <c r="AW1168"/>
      <c r="AX1168"/>
      <c r="AY1168"/>
      <c r="AZ1168"/>
      <c r="BA1168"/>
      <c r="BB1168"/>
      <c r="BC1168"/>
      <c r="BD1168"/>
      <c r="BE1168"/>
      <c r="BF1168"/>
      <c r="BG1168"/>
      <c r="BH1168"/>
      <c r="BI1168"/>
      <c r="BJ1168"/>
      <c r="BK1168"/>
      <c r="BL1168"/>
      <c r="BM1168"/>
      <c r="BN1168"/>
      <c r="BO1168"/>
      <c r="BP1168"/>
      <c r="BQ1168"/>
      <c r="BR1168"/>
      <c r="BS1168"/>
      <c r="BT1168"/>
      <c r="BU1168"/>
      <c r="BV1168"/>
    </row>
    <row r="1169" spans="2:74" ht="14.25" x14ac:dyDescent="0.2">
      <c r="B1169" s="9" t="s">
        <v>3704</v>
      </c>
      <c r="C1169" s="19"/>
      <c r="D1169" s="19">
        <v>45</v>
      </c>
      <c r="E1169" s="19"/>
      <c r="F1169" s="19"/>
      <c r="G1169" s="19"/>
      <c r="H1169" s="19"/>
      <c r="P1169" s="9" t="s">
        <v>3156</v>
      </c>
      <c r="Q1169" s="19"/>
      <c r="R1169" s="19"/>
      <c r="S1169" s="19"/>
      <c r="T1169" s="19">
        <v>67.775665698893221</v>
      </c>
      <c r="U1169" s="19"/>
      <c r="V1169" s="19"/>
      <c r="W1169" s="19"/>
      <c r="X1169" s="19"/>
      <c r="Y1169" s="19"/>
      <c r="Z1169"/>
      <c r="AA1169"/>
      <c r="AB1169"/>
      <c r="AC1169"/>
      <c r="AD1169"/>
      <c r="AE1169"/>
      <c r="AF1169"/>
      <c r="AG1169"/>
      <c r="AH1169"/>
      <c r="AI1169"/>
      <c r="AJ1169" s="9" t="s">
        <v>3156</v>
      </c>
      <c r="AK1169" s="19"/>
      <c r="AL1169" s="19"/>
      <c r="AM1169" s="19"/>
      <c r="AN1169" s="19">
        <v>67.775665698893221</v>
      </c>
      <c r="AO1169" s="19"/>
      <c r="AP1169" s="19"/>
      <c r="AQ1169" s="19"/>
      <c r="AR1169" s="19"/>
      <c r="AS1169" s="19"/>
      <c r="AT1169" s="19"/>
      <c r="AU1169" s="19"/>
      <c r="AV1169" s="19"/>
      <c r="AW1169"/>
      <c r="AX1169"/>
      <c r="AY1169"/>
      <c r="AZ1169"/>
      <c r="BA1169"/>
      <c r="BB1169"/>
      <c r="BC1169"/>
      <c r="BD1169"/>
      <c r="BE1169"/>
      <c r="BF1169"/>
      <c r="BG1169"/>
      <c r="BH1169"/>
      <c r="BI1169"/>
      <c r="BJ1169"/>
      <c r="BK1169"/>
      <c r="BL1169"/>
      <c r="BM1169"/>
      <c r="BN1169"/>
      <c r="BO1169"/>
      <c r="BP1169"/>
      <c r="BQ1169"/>
      <c r="BR1169"/>
      <c r="BS1169"/>
      <c r="BT1169"/>
      <c r="BU1169"/>
      <c r="BV1169"/>
    </row>
    <row r="1170" spans="2:74" ht="14.25" x14ac:dyDescent="0.2">
      <c r="B1170" s="9" t="s">
        <v>3705</v>
      </c>
      <c r="C1170" s="19"/>
      <c r="D1170" s="19"/>
      <c r="E1170" s="19">
        <v>36</v>
      </c>
      <c r="F1170" s="19"/>
      <c r="G1170" s="19"/>
      <c r="H1170" s="19"/>
      <c r="P1170" s="9" t="s">
        <v>3157</v>
      </c>
      <c r="Q1170" s="19">
        <v>52.118160720607321</v>
      </c>
      <c r="R1170" s="19"/>
      <c r="S1170" s="19"/>
      <c r="T1170" s="19"/>
      <c r="U1170" s="19"/>
      <c r="V1170" s="19"/>
      <c r="W1170" s="19"/>
      <c r="X1170" s="19"/>
      <c r="Y1170" s="19"/>
      <c r="Z1170"/>
      <c r="AA1170"/>
      <c r="AB1170"/>
      <c r="AC1170"/>
      <c r="AD1170"/>
      <c r="AE1170"/>
      <c r="AF1170"/>
      <c r="AG1170"/>
      <c r="AH1170"/>
      <c r="AI1170"/>
      <c r="AJ1170" s="9" t="s">
        <v>3157</v>
      </c>
      <c r="AK1170" s="19"/>
      <c r="AL1170" s="19"/>
      <c r="AM1170" s="19">
        <v>52.118160720607321</v>
      </c>
      <c r="AN1170" s="19"/>
      <c r="AO1170" s="19"/>
      <c r="AP1170" s="19"/>
      <c r="AQ1170" s="19"/>
      <c r="AR1170" s="19"/>
      <c r="AS1170" s="19"/>
      <c r="AT1170" s="19"/>
      <c r="AU1170" s="19"/>
      <c r="AV1170" s="19"/>
      <c r="AW1170"/>
      <c r="AX1170"/>
      <c r="AY1170"/>
      <c r="AZ1170"/>
      <c r="BA1170"/>
      <c r="BB1170"/>
      <c r="BC1170"/>
      <c r="BD1170"/>
      <c r="BE1170"/>
      <c r="BF1170"/>
      <c r="BG1170"/>
      <c r="BH1170"/>
      <c r="BI1170"/>
      <c r="BJ1170"/>
      <c r="BK1170"/>
      <c r="BL1170"/>
      <c r="BM1170"/>
      <c r="BN1170"/>
      <c r="BO1170"/>
      <c r="BP1170"/>
      <c r="BQ1170"/>
      <c r="BR1170"/>
      <c r="BS1170"/>
      <c r="BT1170"/>
      <c r="BU1170"/>
      <c r="BV1170"/>
    </row>
    <row r="1171" spans="2:74" ht="14.25" x14ac:dyDescent="0.2">
      <c r="B1171" s="9" t="s">
        <v>3706</v>
      </c>
      <c r="C1171" s="19"/>
      <c r="D1171" s="19">
        <v>68</v>
      </c>
      <c r="E1171" s="19"/>
      <c r="F1171" s="19"/>
      <c r="G1171" s="19"/>
      <c r="H1171" s="19"/>
      <c r="P1171" s="9" t="s">
        <v>3158</v>
      </c>
      <c r="Q1171" s="19">
        <v>3.5615833374885137</v>
      </c>
      <c r="R1171" s="19"/>
      <c r="S1171" s="19"/>
      <c r="T1171" s="19"/>
      <c r="U1171" s="19"/>
      <c r="V1171" s="19"/>
      <c r="W1171" s="19"/>
      <c r="X1171" s="19"/>
      <c r="Y1171" s="19"/>
      <c r="Z1171"/>
      <c r="AA1171"/>
      <c r="AB1171"/>
      <c r="AC1171"/>
      <c r="AD1171"/>
      <c r="AE1171"/>
      <c r="AF1171"/>
      <c r="AG1171"/>
      <c r="AH1171"/>
      <c r="AI1171"/>
      <c r="AJ1171" s="9" t="s">
        <v>3158</v>
      </c>
      <c r="AK1171" s="19"/>
      <c r="AL1171" s="19"/>
      <c r="AM1171" s="19"/>
      <c r="AN1171" s="19"/>
      <c r="AO1171" s="19"/>
      <c r="AP1171" s="19"/>
      <c r="AQ1171" s="19"/>
      <c r="AR1171" s="19"/>
      <c r="AS1171" s="19"/>
      <c r="AT1171" s="19"/>
      <c r="AU1171" s="19"/>
      <c r="AV1171" s="19">
        <v>3.5615833374885137</v>
      </c>
      <c r="AW1171"/>
      <c r="AX1171"/>
      <c r="AY1171"/>
      <c r="AZ1171"/>
      <c r="BA1171"/>
      <c r="BB1171"/>
      <c r="BC1171"/>
      <c r="BD1171"/>
      <c r="BE1171"/>
      <c r="BF1171"/>
      <c r="BG1171"/>
      <c r="BH1171"/>
      <c r="BI1171"/>
      <c r="BJ1171"/>
      <c r="BK1171"/>
      <c r="BL1171"/>
      <c r="BM1171"/>
      <c r="BN1171"/>
      <c r="BO1171"/>
      <c r="BP1171"/>
      <c r="BQ1171"/>
      <c r="BR1171"/>
      <c r="BS1171"/>
      <c r="BT1171"/>
      <c r="BU1171"/>
      <c r="BV1171"/>
    </row>
    <row r="1172" spans="2:74" ht="14.25" x14ac:dyDescent="0.2">
      <c r="B1172" s="9" t="s">
        <v>3707</v>
      </c>
      <c r="C1172" s="19"/>
      <c r="D1172" s="19"/>
      <c r="E1172" s="19">
        <v>75</v>
      </c>
      <c r="F1172" s="19"/>
      <c r="G1172" s="19"/>
      <c r="H1172" s="19"/>
      <c r="P1172" s="9" t="s">
        <v>3159</v>
      </c>
      <c r="Q1172" s="19"/>
      <c r="R1172" s="19">
        <v>8.0135625093491551</v>
      </c>
      <c r="S1172" s="19"/>
      <c r="T1172" s="19"/>
      <c r="U1172" s="19"/>
      <c r="V1172" s="19"/>
      <c r="W1172" s="19"/>
      <c r="X1172" s="19"/>
      <c r="Y1172" s="19"/>
      <c r="Z1172"/>
      <c r="AA1172"/>
      <c r="AB1172"/>
      <c r="AC1172"/>
      <c r="AD1172"/>
      <c r="AE1172"/>
      <c r="AF1172"/>
      <c r="AG1172"/>
      <c r="AH1172"/>
      <c r="AI1172"/>
      <c r="AJ1172" s="9" t="s">
        <v>3159</v>
      </c>
      <c r="AK1172" s="19"/>
      <c r="AL1172" s="19"/>
      <c r="AM1172" s="19"/>
      <c r="AN1172" s="19"/>
      <c r="AO1172" s="19"/>
      <c r="AP1172" s="19"/>
      <c r="AQ1172" s="19"/>
      <c r="AR1172" s="19"/>
      <c r="AS1172" s="19"/>
      <c r="AT1172" s="19"/>
      <c r="AU1172" s="19"/>
      <c r="AV1172" s="19">
        <v>8.0135625093491551</v>
      </c>
      <c r="AW1172"/>
      <c r="AX1172"/>
      <c r="AY1172"/>
      <c r="AZ1172"/>
      <c r="BA1172"/>
      <c r="BB1172"/>
      <c r="BC1172"/>
      <c r="BD1172"/>
      <c r="BE1172"/>
      <c r="BF1172"/>
      <c r="BG1172"/>
      <c r="BH1172"/>
      <c r="BI1172"/>
      <c r="BJ1172"/>
      <c r="BK1172"/>
      <c r="BL1172"/>
      <c r="BM1172"/>
      <c r="BN1172"/>
      <c r="BO1172"/>
      <c r="BP1172"/>
      <c r="BQ1172"/>
      <c r="BR1172"/>
      <c r="BS1172"/>
      <c r="BT1172"/>
      <c r="BU1172"/>
      <c r="BV1172"/>
    </row>
    <row r="1173" spans="2:74" ht="14.25" x14ac:dyDescent="0.2">
      <c r="B1173" s="9" t="s">
        <v>3708</v>
      </c>
      <c r="C1173" s="19"/>
      <c r="D1173" s="19"/>
      <c r="E1173" s="19"/>
      <c r="F1173" s="19">
        <v>88</v>
      </c>
      <c r="G1173" s="19"/>
      <c r="H1173" s="19"/>
      <c r="P1173" s="9" t="s">
        <v>3160</v>
      </c>
      <c r="Q1173" s="19"/>
      <c r="R1173" s="19">
        <v>28</v>
      </c>
      <c r="S1173" s="19"/>
      <c r="T1173" s="19"/>
      <c r="U1173" s="19"/>
      <c r="V1173" s="19"/>
      <c r="W1173" s="19"/>
      <c r="X1173" s="19"/>
      <c r="Y1173" s="19"/>
      <c r="Z1173"/>
      <c r="AA1173"/>
      <c r="AB1173"/>
      <c r="AC1173"/>
      <c r="AD1173"/>
      <c r="AE1173"/>
      <c r="AF1173"/>
      <c r="AG1173"/>
      <c r="AH1173"/>
      <c r="AI1173"/>
      <c r="AJ1173" s="9" t="s">
        <v>3160</v>
      </c>
      <c r="AK1173" s="19"/>
      <c r="AL1173" s="19"/>
      <c r="AM1173" s="19"/>
      <c r="AN1173" s="19"/>
      <c r="AO1173" s="19">
        <v>28</v>
      </c>
      <c r="AP1173" s="19"/>
      <c r="AQ1173" s="19"/>
      <c r="AR1173" s="19"/>
      <c r="AS1173" s="19"/>
      <c r="AT1173" s="19"/>
      <c r="AU1173" s="19"/>
      <c r="AV1173" s="19"/>
      <c r="AW1173"/>
      <c r="AX1173"/>
      <c r="AY1173"/>
      <c r="AZ1173"/>
      <c r="BA1173"/>
      <c r="BB1173"/>
      <c r="BC1173"/>
      <c r="BD1173"/>
      <c r="BE1173"/>
      <c r="BF1173"/>
      <c r="BG1173"/>
      <c r="BH1173"/>
      <c r="BI1173"/>
      <c r="BJ1173"/>
      <c r="BK1173"/>
      <c r="BL1173"/>
      <c r="BM1173"/>
      <c r="BN1173"/>
      <c r="BO1173"/>
      <c r="BP1173"/>
      <c r="BQ1173"/>
      <c r="BR1173"/>
      <c r="BS1173"/>
      <c r="BT1173"/>
      <c r="BU1173"/>
      <c r="BV1173"/>
    </row>
    <row r="1174" spans="2:74" ht="14.25" x14ac:dyDescent="0.2">
      <c r="B1174" s="9" t="s">
        <v>3709</v>
      </c>
      <c r="C1174" s="19"/>
      <c r="D1174" s="19"/>
      <c r="E1174" s="19">
        <v>4.5944425053601829</v>
      </c>
      <c r="F1174" s="19"/>
      <c r="G1174" s="19"/>
      <c r="H1174" s="19"/>
      <c r="P1174" s="9" t="s">
        <v>3161</v>
      </c>
      <c r="Q1174" s="19">
        <v>50.064150455673143</v>
      </c>
      <c r="R1174" s="19"/>
      <c r="S1174" s="19"/>
      <c r="T1174" s="19"/>
      <c r="U1174" s="19"/>
      <c r="V1174" s="19"/>
      <c r="W1174" s="19"/>
      <c r="X1174" s="19"/>
      <c r="Y1174" s="19"/>
      <c r="Z1174"/>
      <c r="AA1174"/>
      <c r="AB1174"/>
      <c r="AC1174"/>
      <c r="AD1174"/>
      <c r="AE1174"/>
      <c r="AF1174"/>
      <c r="AG1174"/>
      <c r="AH1174"/>
      <c r="AI1174"/>
      <c r="AJ1174" s="9" t="s">
        <v>3161</v>
      </c>
      <c r="AK1174" s="19"/>
      <c r="AL1174" s="19"/>
      <c r="AM1174" s="19"/>
      <c r="AN1174" s="19">
        <v>50.064150455673143</v>
      </c>
      <c r="AO1174" s="19"/>
      <c r="AP1174" s="19"/>
      <c r="AQ1174" s="19"/>
      <c r="AR1174" s="19"/>
      <c r="AS1174" s="19"/>
      <c r="AT1174" s="19"/>
      <c r="AU1174" s="19"/>
      <c r="AV1174" s="19"/>
      <c r="AW1174"/>
      <c r="AX1174"/>
      <c r="AY1174"/>
      <c r="AZ1174"/>
      <c r="BA1174"/>
      <c r="BB1174"/>
      <c r="BC1174"/>
      <c r="BD1174"/>
      <c r="BE1174"/>
      <c r="BF1174"/>
      <c r="BG1174"/>
      <c r="BH1174"/>
      <c r="BI1174"/>
      <c r="BJ1174"/>
      <c r="BK1174"/>
      <c r="BL1174"/>
      <c r="BM1174"/>
      <c r="BN1174"/>
      <c r="BO1174"/>
      <c r="BP1174"/>
      <c r="BQ1174"/>
      <c r="BR1174"/>
      <c r="BS1174"/>
      <c r="BT1174"/>
      <c r="BU1174"/>
      <c r="BV1174"/>
    </row>
    <row r="1175" spans="2:74" ht="14.25" x14ac:dyDescent="0.2">
      <c r="B1175" s="9" t="s">
        <v>3710</v>
      </c>
      <c r="C1175" s="19"/>
      <c r="D1175" s="19"/>
      <c r="E1175" s="19"/>
      <c r="F1175" s="19"/>
      <c r="G1175" s="19">
        <v>69</v>
      </c>
      <c r="H1175" s="19"/>
      <c r="P1175" s="9" t="s">
        <v>3162</v>
      </c>
      <c r="Q1175" s="19">
        <v>50.437704706153092</v>
      </c>
      <c r="R1175" s="19"/>
      <c r="S1175" s="19"/>
      <c r="T1175" s="19"/>
      <c r="U1175" s="19"/>
      <c r="V1175" s="19"/>
      <c r="W1175" s="19"/>
      <c r="X1175" s="19"/>
      <c r="Y1175" s="19"/>
      <c r="Z1175"/>
      <c r="AA1175"/>
      <c r="AB1175"/>
      <c r="AC1175"/>
      <c r="AD1175"/>
      <c r="AE1175"/>
      <c r="AF1175"/>
      <c r="AG1175"/>
      <c r="AH1175"/>
      <c r="AI1175"/>
      <c r="AJ1175" s="9" t="s">
        <v>3162</v>
      </c>
      <c r="AK1175" s="19"/>
      <c r="AL1175" s="19"/>
      <c r="AM1175" s="19">
        <v>50.437704706153092</v>
      </c>
      <c r="AN1175" s="19"/>
      <c r="AO1175" s="19"/>
      <c r="AP1175" s="19"/>
      <c r="AQ1175" s="19"/>
      <c r="AR1175" s="19"/>
      <c r="AS1175" s="19"/>
      <c r="AT1175" s="19"/>
      <c r="AU1175" s="19"/>
      <c r="AV1175" s="19"/>
      <c r="AW1175"/>
      <c r="AX1175"/>
      <c r="AY1175"/>
      <c r="AZ1175"/>
      <c r="BA1175"/>
      <c r="BB1175"/>
      <c r="BC1175"/>
      <c r="BD1175"/>
      <c r="BE1175"/>
      <c r="BF1175"/>
      <c r="BG1175"/>
      <c r="BH1175"/>
      <c r="BI1175"/>
      <c r="BJ1175"/>
      <c r="BK1175"/>
      <c r="BL1175"/>
      <c r="BM1175"/>
      <c r="BN1175"/>
      <c r="BO1175"/>
      <c r="BP1175"/>
      <c r="BQ1175"/>
      <c r="BR1175"/>
      <c r="BS1175"/>
      <c r="BT1175"/>
      <c r="BU1175"/>
      <c r="BV1175"/>
    </row>
    <row r="1176" spans="2:74" ht="14.25" x14ac:dyDescent="0.2">
      <c r="B1176" s="9" t="s">
        <v>3711</v>
      </c>
      <c r="C1176" s="19">
        <v>30</v>
      </c>
      <c r="D1176" s="19"/>
      <c r="E1176" s="19"/>
      <c r="F1176" s="19"/>
      <c r="G1176" s="19"/>
      <c r="H1176" s="19"/>
      <c r="P1176" s="9" t="s">
        <v>3163</v>
      </c>
      <c r="Q1176" s="19">
        <v>27.84</v>
      </c>
      <c r="R1176" s="19"/>
      <c r="S1176" s="19"/>
      <c r="T1176" s="19"/>
      <c r="U1176" s="19"/>
      <c r="V1176" s="19"/>
      <c r="W1176" s="19"/>
      <c r="X1176" s="19"/>
      <c r="Y1176" s="19"/>
      <c r="Z1176"/>
      <c r="AA1176"/>
      <c r="AB1176"/>
      <c r="AC1176"/>
      <c r="AD1176"/>
      <c r="AE1176"/>
      <c r="AF1176"/>
      <c r="AG1176"/>
      <c r="AH1176"/>
      <c r="AI1176"/>
      <c r="AJ1176" s="9" t="s">
        <v>3163</v>
      </c>
      <c r="AK1176" s="19"/>
      <c r="AL1176" s="19">
        <v>27.84</v>
      </c>
      <c r="AM1176" s="19"/>
      <c r="AN1176" s="19"/>
      <c r="AO1176" s="19"/>
      <c r="AP1176" s="19"/>
      <c r="AQ1176" s="19"/>
      <c r="AR1176" s="19"/>
      <c r="AS1176" s="19"/>
      <c r="AT1176" s="19"/>
      <c r="AU1176" s="19"/>
      <c r="AV1176" s="19"/>
      <c r="AW1176"/>
      <c r="AX1176"/>
      <c r="AY1176"/>
      <c r="AZ1176"/>
      <c r="BA1176"/>
      <c r="BB1176"/>
      <c r="BC1176"/>
      <c r="BD1176"/>
      <c r="BE1176"/>
      <c r="BF1176"/>
      <c r="BG1176"/>
      <c r="BH1176"/>
      <c r="BI1176"/>
      <c r="BJ1176"/>
      <c r="BK1176"/>
      <c r="BL1176"/>
      <c r="BM1176"/>
      <c r="BN1176"/>
      <c r="BO1176"/>
      <c r="BP1176"/>
      <c r="BQ1176"/>
      <c r="BR1176"/>
      <c r="BS1176"/>
      <c r="BT1176"/>
      <c r="BU1176"/>
      <c r="BV1176"/>
    </row>
    <row r="1177" spans="2:74" ht="14.25" x14ac:dyDescent="0.2">
      <c r="B1177" s="9" t="s">
        <v>3712</v>
      </c>
      <c r="C1177" s="19"/>
      <c r="D1177" s="19"/>
      <c r="E1177" s="19"/>
      <c r="F1177" s="19">
        <v>80</v>
      </c>
      <c r="G1177" s="19"/>
      <c r="H1177" s="19"/>
      <c r="P1177" s="9" t="s">
        <v>3164</v>
      </c>
      <c r="Q1177" s="19"/>
      <c r="R1177" s="19"/>
      <c r="S1177" s="19"/>
      <c r="T1177" s="19">
        <v>6.2327708406048989</v>
      </c>
      <c r="U1177" s="19"/>
      <c r="V1177" s="19"/>
      <c r="W1177" s="19"/>
      <c r="X1177" s="19"/>
      <c r="Y1177" s="19"/>
      <c r="Z1177"/>
      <c r="AA1177"/>
      <c r="AB1177"/>
      <c r="AC1177"/>
      <c r="AD1177"/>
      <c r="AE1177"/>
      <c r="AF1177"/>
      <c r="AG1177"/>
      <c r="AH1177"/>
      <c r="AI1177"/>
      <c r="AJ1177" s="9" t="s">
        <v>3164</v>
      </c>
      <c r="AK1177" s="19"/>
      <c r="AL1177" s="19"/>
      <c r="AM1177" s="19"/>
      <c r="AN1177" s="19"/>
      <c r="AO1177" s="19"/>
      <c r="AP1177" s="19"/>
      <c r="AQ1177" s="19"/>
      <c r="AR1177" s="19"/>
      <c r="AS1177" s="19"/>
      <c r="AT1177" s="19"/>
      <c r="AU1177" s="19"/>
      <c r="AV1177" s="19">
        <v>6.2327708406048989</v>
      </c>
      <c r="AW1177"/>
      <c r="AX1177"/>
      <c r="AY1177"/>
      <c r="AZ1177"/>
      <c r="BA1177"/>
      <c r="BB1177"/>
      <c r="BC1177"/>
      <c r="BD1177"/>
      <c r="BE1177"/>
      <c r="BF1177"/>
      <c r="BG1177"/>
      <c r="BH1177"/>
      <c r="BI1177"/>
      <c r="BJ1177"/>
      <c r="BK1177"/>
      <c r="BL1177"/>
      <c r="BM1177"/>
      <c r="BN1177"/>
      <c r="BO1177"/>
      <c r="BP1177"/>
      <c r="BQ1177"/>
      <c r="BR1177"/>
      <c r="BS1177"/>
      <c r="BT1177"/>
      <c r="BU1177"/>
      <c r="BV1177"/>
    </row>
    <row r="1178" spans="2:74" ht="14.25" x14ac:dyDescent="0.2">
      <c r="B1178" s="9" t="s">
        <v>3713</v>
      </c>
      <c r="C1178" s="19">
        <v>75</v>
      </c>
      <c r="D1178" s="19"/>
      <c r="E1178" s="19"/>
      <c r="F1178" s="19"/>
      <c r="G1178" s="19"/>
      <c r="H1178" s="19"/>
      <c r="P1178" s="9" t="s">
        <v>3165</v>
      </c>
      <c r="Q1178" s="19"/>
      <c r="R1178" s="19"/>
      <c r="S1178" s="19"/>
      <c r="T1178" s="19"/>
      <c r="U1178" s="19"/>
      <c r="V1178" s="19"/>
      <c r="W1178" s="19">
        <v>50</v>
      </c>
      <c r="X1178" s="19"/>
      <c r="Y1178" s="19"/>
      <c r="Z1178"/>
      <c r="AA1178"/>
      <c r="AB1178"/>
      <c r="AC1178"/>
      <c r="AD1178"/>
      <c r="AE1178"/>
      <c r="AF1178"/>
      <c r="AG1178"/>
      <c r="AH1178"/>
      <c r="AI1178"/>
      <c r="AJ1178" s="9" t="s">
        <v>3165</v>
      </c>
      <c r="AK1178" s="19"/>
      <c r="AL1178" s="19"/>
      <c r="AM1178" s="19"/>
      <c r="AN1178" s="19"/>
      <c r="AO1178" s="19"/>
      <c r="AP1178" s="19"/>
      <c r="AQ1178" s="19"/>
      <c r="AR1178" s="19"/>
      <c r="AS1178" s="19"/>
      <c r="AT1178" s="19"/>
      <c r="AU1178" s="19">
        <v>50</v>
      </c>
      <c r="AV1178" s="19"/>
      <c r="AW1178"/>
      <c r="AX1178"/>
      <c r="AY1178"/>
      <c r="AZ1178"/>
      <c r="BA1178"/>
      <c r="BB1178"/>
      <c r="BC1178"/>
      <c r="BD1178"/>
      <c r="BE1178"/>
      <c r="BF1178"/>
      <c r="BG1178"/>
      <c r="BH1178"/>
      <c r="BI1178"/>
      <c r="BJ1178"/>
      <c r="BK1178"/>
      <c r="BL1178"/>
      <c r="BM1178"/>
      <c r="BN1178"/>
      <c r="BO1178"/>
      <c r="BP1178"/>
      <c r="BQ1178"/>
      <c r="BR1178"/>
      <c r="BS1178"/>
      <c r="BT1178"/>
      <c r="BU1178"/>
      <c r="BV1178"/>
    </row>
    <row r="1179" spans="2:74" ht="14.25" x14ac:dyDescent="0.2">
      <c r="B1179" s="9" t="s">
        <v>3714</v>
      </c>
      <c r="C1179" s="19"/>
      <c r="D1179" s="19"/>
      <c r="E1179" s="19">
        <v>31.2</v>
      </c>
      <c r="F1179" s="19"/>
      <c r="G1179" s="19"/>
      <c r="H1179" s="19"/>
      <c r="P1179" s="9" t="s">
        <v>3166</v>
      </c>
      <c r="Q1179" s="19"/>
      <c r="R1179" s="19"/>
      <c r="S1179" s="19"/>
      <c r="T1179" s="19"/>
      <c r="U1179" s="19"/>
      <c r="V1179" s="19">
        <v>48</v>
      </c>
      <c r="W1179" s="19"/>
      <c r="X1179" s="19"/>
      <c r="Y1179" s="19"/>
      <c r="Z1179"/>
      <c r="AA1179"/>
      <c r="AB1179"/>
      <c r="AC1179"/>
      <c r="AD1179"/>
      <c r="AE1179"/>
      <c r="AF1179"/>
      <c r="AG1179"/>
      <c r="AH1179"/>
      <c r="AI1179"/>
      <c r="AJ1179" s="9" t="s">
        <v>3166</v>
      </c>
      <c r="AK1179" s="19"/>
      <c r="AL1179" s="19"/>
      <c r="AM1179" s="19"/>
      <c r="AN1179" s="19"/>
      <c r="AO1179" s="19"/>
      <c r="AP1179" s="19"/>
      <c r="AQ1179" s="19"/>
      <c r="AR1179" s="19"/>
      <c r="AS1179" s="19">
        <v>48</v>
      </c>
      <c r="AT1179" s="19"/>
      <c r="AU1179" s="19"/>
      <c r="AV1179" s="19"/>
      <c r="AW1179"/>
      <c r="AX1179"/>
      <c r="AY1179"/>
      <c r="AZ1179"/>
      <c r="BA1179"/>
      <c r="BB1179"/>
      <c r="BC1179"/>
      <c r="BD1179"/>
      <c r="BE1179"/>
      <c r="BF1179"/>
      <c r="BG1179"/>
      <c r="BH1179"/>
      <c r="BI1179"/>
      <c r="BJ1179"/>
      <c r="BK1179"/>
      <c r="BL1179"/>
      <c r="BM1179"/>
      <c r="BN1179"/>
      <c r="BO1179"/>
      <c r="BP1179"/>
      <c r="BQ1179"/>
      <c r="BR1179"/>
      <c r="BS1179"/>
      <c r="BT1179"/>
      <c r="BU1179"/>
      <c r="BV1179"/>
    </row>
    <row r="1180" spans="2:74" ht="14.25" x14ac:dyDescent="0.2">
      <c r="B1180" s="9" t="s">
        <v>3715</v>
      </c>
      <c r="C1180" s="19"/>
      <c r="D1180" s="19"/>
      <c r="E1180" s="19"/>
      <c r="F1180" s="19"/>
      <c r="G1180" s="19"/>
      <c r="H1180" s="19">
        <v>85</v>
      </c>
      <c r="P1180" s="9" t="s">
        <v>3167</v>
      </c>
      <c r="Q1180" s="19"/>
      <c r="R1180" s="19">
        <v>24</v>
      </c>
      <c r="S1180" s="19"/>
      <c r="T1180" s="19"/>
      <c r="U1180" s="19"/>
      <c r="V1180" s="19"/>
      <c r="W1180" s="19"/>
      <c r="X1180" s="19"/>
      <c r="Y1180" s="19"/>
      <c r="Z1180"/>
      <c r="AA1180"/>
      <c r="AB1180"/>
      <c r="AC1180"/>
      <c r="AD1180"/>
      <c r="AE1180"/>
      <c r="AF1180"/>
      <c r="AG1180"/>
      <c r="AH1180"/>
      <c r="AI1180"/>
      <c r="AJ1180" s="9" t="s">
        <v>3167</v>
      </c>
      <c r="AK1180" s="19"/>
      <c r="AL1180" s="19"/>
      <c r="AM1180" s="19"/>
      <c r="AN1180" s="19"/>
      <c r="AO1180" s="19"/>
      <c r="AP1180" s="19"/>
      <c r="AQ1180" s="19"/>
      <c r="AR1180" s="19"/>
      <c r="AS1180" s="19"/>
      <c r="AT1180" s="19">
        <v>24</v>
      </c>
      <c r="AU1180" s="19"/>
      <c r="AV1180" s="19"/>
      <c r="AW1180"/>
      <c r="AX1180"/>
      <c r="AY1180"/>
      <c r="AZ1180"/>
      <c r="BA1180"/>
      <c r="BB1180"/>
      <c r="BC1180"/>
      <c r="BD1180"/>
      <c r="BE1180"/>
      <c r="BF1180"/>
      <c r="BG1180"/>
      <c r="BH1180"/>
      <c r="BI1180"/>
      <c r="BJ1180"/>
      <c r="BK1180"/>
      <c r="BL1180"/>
      <c r="BM1180"/>
      <c r="BN1180"/>
      <c r="BO1180"/>
      <c r="BP1180"/>
      <c r="BQ1180"/>
      <c r="BR1180"/>
      <c r="BS1180"/>
      <c r="BT1180"/>
      <c r="BU1180"/>
      <c r="BV1180"/>
    </row>
    <row r="1181" spans="2:74" ht="14.25" x14ac:dyDescent="0.2">
      <c r="B1181" s="9" t="s">
        <v>3716</v>
      </c>
      <c r="C1181" s="19"/>
      <c r="D1181" s="19"/>
      <c r="E1181" s="19"/>
      <c r="F1181" s="19">
        <v>16.917520853070439</v>
      </c>
      <c r="G1181" s="19"/>
      <c r="H1181" s="19"/>
      <c r="P1181" s="9" t="s">
        <v>3168</v>
      </c>
      <c r="Q1181" s="19">
        <v>75</v>
      </c>
      <c r="R1181" s="19"/>
      <c r="S1181" s="19"/>
      <c r="T1181" s="19"/>
      <c r="U1181" s="19"/>
      <c r="V1181" s="19"/>
      <c r="W1181" s="19"/>
      <c r="X1181" s="19"/>
      <c r="Y1181" s="19"/>
      <c r="Z1181"/>
      <c r="AA1181"/>
      <c r="AB1181"/>
      <c r="AC1181"/>
      <c r="AD1181"/>
      <c r="AE1181"/>
      <c r="AF1181"/>
      <c r="AG1181"/>
      <c r="AH1181"/>
      <c r="AI1181"/>
      <c r="AJ1181" s="9" t="s">
        <v>3168</v>
      </c>
      <c r="AK1181" s="19"/>
      <c r="AL1181" s="19">
        <v>75</v>
      </c>
      <c r="AM1181" s="19"/>
      <c r="AN1181" s="19"/>
      <c r="AO1181" s="19"/>
      <c r="AP1181" s="19"/>
      <c r="AQ1181" s="19"/>
      <c r="AR1181" s="19"/>
      <c r="AS1181" s="19"/>
      <c r="AT1181" s="19"/>
      <c r="AU1181" s="19"/>
      <c r="AV1181" s="19"/>
      <c r="AW1181"/>
      <c r="AX1181"/>
      <c r="AY1181"/>
      <c r="AZ1181"/>
      <c r="BA1181"/>
      <c r="BB1181"/>
      <c r="BC1181"/>
      <c r="BD1181"/>
      <c r="BE1181"/>
      <c r="BF1181"/>
      <c r="BG1181"/>
      <c r="BH1181"/>
      <c r="BI1181"/>
      <c r="BJ1181"/>
      <c r="BK1181"/>
      <c r="BL1181"/>
      <c r="BM1181"/>
      <c r="BN1181"/>
      <c r="BO1181"/>
      <c r="BP1181"/>
      <c r="BQ1181"/>
      <c r="BR1181"/>
      <c r="BS1181"/>
      <c r="BT1181"/>
      <c r="BU1181"/>
      <c r="BV1181"/>
    </row>
    <row r="1182" spans="2:74" ht="14.25" x14ac:dyDescent="0.2">
      <c r="B1182" s="9" t="s">
        <v>3717</v>
      </c>
      <c r="C1182" s="19"/>
      <c r="D1182" s="19">
        <v>3.2054250037396623</v>
      </c>
      <c r="E1182" s="19"/>
      <c r="F1182" s="19"/>
      <c r="G1182" s="19"/>
      <c r="H1182" s="19"/>
      <c r="P1182" s="9" t="s">
        <v>3169</v>
      </c>
      <c r="Q1182" s="19">
        <v>58.799349940520109</v>
      </c>
      <c r="R1182" s="19"/>
      <c r="S1182" s="19"/>
      <c r="T1182" s="19"/>
      <c r="U1182" s="19"/>
      <c r="V1182" s="19"/>
      <c r="W1182" s="19"/>
      <c r="X1182" s="19"/>
      <c r="Y1182" s="19"/>
      <c r="Z1182"/>
      <c r="AA1182"/>
      <c r="AB1182"/>
      <c r="AC1182"/>
      <c r="AD1182"/>
      <c r="AE1182"/>
      <c r="AF1182"/>
      <c r="AG1182"/>
      <c r="AH1182"/>
      <c r="AI1182"/>
      <c r="AJ1182" s="9" t="s">
        <v>3169</v>
      </c>
      <c r="AK1182" s="19"/>
      <c r="AL1182" s="19"/>
      <c r="AM1182" s="19"/>
      <c r="AN1182" s="19"/>
      <c r="AO1182" s="19"/>
      <c r="AP1182" s="19"/>
      <c r="AQ1182" s="19"/>
      <c r="AR1182" s="19"/>
      <c r="AS1182" s="19">
        <v>58.799349940520109</v>
      </c>
      <c r="AT1182" s="19"/>
      <c r="AU1182" s="19"/>
      <c r="AV1182" s="19"/>
      <c r="AW1182"/>
      <c r="AX1182"/>
      <c r="AY1182"/>
      <c r="AZ1182"/>
      <c r="BA1182"/>
      <c r="BB1182"/>
      <c r="BC1182"/>
      <c r="BD1182"/>
      <c r="BE1182"/>
      <c r="BF1182"/>
      <c r="BG1182"/>
      <c r="BH1182"/>
      <c r="BI1182"/>
      <c r="BJ1182"/>
      <c r="BK1182"/>
      <c r="BL1182"/>
      <c r="BM1182"/>
      <c r="BN1182"/>
      <c r="BO1182"/>
      <c r="BP1182"/>
      <c r="BQ1182"/>
      <c r="BR1182"/>
      <c r="BS1182"/>
      <c r="BT1182"/>
      <c r="BU1182"/>
      <c r="BV1182"/>
    </row>
    <row r="1183" spans="2:74" ht="14.25" x14ac:dyDescent="0.2">
      <c r="B1183" s="9" t="s">
        <v>3718</v>
      </c>
      <c r="C1183" s="19"/>
      <c r="D1183" s="19">
        <v>60</v>
      </c>
      <c r="E1183" s="19"/>
      <c r="F1183" s="19"/>
      <c r="G1183" s="19"/>
      <c r="H1183" s="19"/>
      <c r="P1183" s="9" t="s">
        <v>3170</v>
      </c>
      <c r="Q1183" s="19"/>
      <c r="R1183" s="19"/>
      <c r="S1183" s="19"/>
      <c r="T1183" s="19"/>
      <c r="U1183" s="19">
        <v>21.228177433598262</v>
      </c>
      <c r="V1183" s="19"/>
      <c r="W1183" s="19"/>
      <c r="X1183" s="19"/>
      <c r="Y1183" s="19"/>
      <c r="Z1183"/>
      <c r="AA1183"/>
      <c r="AB1183"/>
      <c r="AC1183"/>
      <c r="AD1183"/>
      <c r="AE1183"/>
      <c r="AF1183"/>
      <c r="AG1183"/>
      <c r="AH1183"/>
      <c r="AI1183"/>
      <c r="AJ1183" s="9" t="s">
        <v>3170</v>
      </c>
      <c r="AK1183" s="19"/>
      <c r="AL1183" s="19"/>
      <c r="AM1183" s="19"/>
      <c r="AN1183" s="19"/>
      <c r="AO1183" s="19"/>
      <c r="AP1183" s="19"/>
      <c r="AQ1183" s="19"/>
      <c r="AR1183" s="19"/>
      <c r="AS1183" s="19"/>
      <c r="AT1183" s="19"/>
      <c r="AU1183" s="19">
        <v>21.228177433598262</v>
      </c>
      <c r="AV1183" s="19"/>
      <c r="AW1183"/>
      <c r="AX1183"/>
      <c r="AY1183"/>
      <c r="AZ1183"/>
      <c r="BA1183"/>
      <c r="BB1183"/>
      <c r="BC1183"/>
      <c r="BD1183"/>
      <c r="BE1183"/>
      <c r="BF1183"/>
      <c r="BG1183"/>
      <c r="BH1183"/>
      <c r="BI1183"/>
      <c r="BJ1183"/>
      <c r="BK1183"/>
      <c r="BL1183"/>
      <c r="BM1183"/>
      <c r="BN1183"/>
      <c r="BO1183"/>
      <c r="BP1183"/>
      <c r="BQ1183"/>
      <c r="BR1183"/>
      <c r="BS1183"/>
      <c r="BT1183"/>
      <c r="BU1183"/>
      <c r="BV1183"/>
    </row>
    <row r="1184" spans="2:74" ht="14.25" x14ac:dyDescent="0.2">
      <c r="B1184" s="9" t="s">
        <v>3719</v>
      </c>
      <c r="C1184" s="19"/>
      <c r="D1184" s="19">
        <v>60</v>
      </c>
      <c r="E1184" s="19"/>
      <c r="F1184" s="19"/>
      <c r="G1184" s="19"/>
      <c r="H1184" s="19"/>
      <c r="P1184" s="9" t="s">
        <v>3171</v>
      </c>
      <c r="Q1184" s="19"/>
      <c r="R1184" s="19">
        <v>60</v>
      </c>
      <c r="S1184" s="19"/>
      <c r="T1184" s="19"/>
      <c r="U1184" s="19"/>
      <c r="V1184" s="19"/>
      <c r="W1184" s="19"/>
      <c r="X1184" s="19"/>
      <c r="Y1184" s="19"/>
      <c r="Z1184"/>
      <c r="AA1184"/>
      <c r="AB1184"/>
      <c r="AC1184"/>
      <c r="AD1184"/>
      <c r="AE1184"/>
      <c r="AF1184"/>
      <c r="AG1184"/>
      <c r="AH1184"/>
      <c r="AI1184"/>
      <c r="AJ1184" s="9" t="s">
        <v>3171</v>
      </c>
      <c r="AK1184" s="19"/>
      <c r="AL1184" s="19">
        <v>60</v>
      </c>
      <c r="AM1184" s="19"/>
      <c r="AN1184" s="19"/>
      <c r="AO1184" s="19"/>
      <c r="AP1184" s="19"/>
      <c r="AQ1184" s="19"/>
      <c r="AR1184" s="19"/>
      <c r="AS1184" s="19"/>
      <c r="AT1184" s="19"/>
      <c r="AU1184" s="19"/>
      <c r="AV1184" s="19"/>
      <c r="AW1184"/>
      <c r="AX1184"/>
      <c r="AY1184"/>
      <c r="AZ1184"/>
      <c r="BA1184"/>
      <c r="BB1184"/>
      <c r="BC1184"/>
      <c r="BD1184"/>
      <c r="BE1184"/>
      <c r="BF1184"/>
      <c r="BG1184"/>
      <c r="BH1184"/>
      <c r="BI1184"/>
      <c r="BJ1184"/>
      <c r="BK1184"/>
      <c r="BL1184"/>
      <c r="BM1184"/>
      <c r="BN1184"/>
      <c r="BO1184"/>
      <c r="BP1184"/>
      <c r="BQ1184"/>
      <c r="BR1184"/>
      <c r="BS1184"/>
      <c r="BT1184"/>
      <c r="BU1184"/>
      <c r="BV1184"/>
    </row>
    <row r="1185" spans="2:74" ht="14.25" x14ac:dyDescent="0.2">
      <c r="B1185" s="9" t="s">
        <v>3720</v>
      </c>
      <c r="C1185" s="19">
        <v>14.246333349954055</v>
      </c>
      <c r="D1185" s="19"/>
      <c r="E1185" s="19"/>
      <c r="F1185" s="19"/>
      <c r="G1185" s="19"/>
      <c r="H1185" s="19"/>
      <c r="P1185" s="9" t="s">
        <v>3172</v>
      </c>
      <c r="Q1185" s="19">
        <v>18.01888379021214</v>
      </c>
      <c r="R1185" s="19"/>
      <c r="S1185" s="19"/>
      <c r="T1185" s="19"/>
      <c r="U1185" s="19"/>
      <c r="V1185" s="19"/>
      <c r="W1185" s="19"/>
      <c r="X1185" s="19"/>
      <c r="Y1185" s="19"/>
      <c r="Z1185"/>
      <c r="AA1185"/>
      <c r="AB1185"/>
      <c r="AC1185"/>
      <c r="AD1185"/>
      <c r="AE1185"/>
      <c r="AF1185"/>
      <c r="AG1185"/>
      <c r="AH1185"/>
      <c r="AI1185"/>
      <c r="AJ1185" s="9" t="s">
        <v>3172</v>
      </c>
      <c r="AK1185" s="19"/>
      <c r="AL1185" s="19"/>
      <c r="AM1185" s="19"/>
      <c r="AN1185" s="19"/>
      <c r="AO1185" s="19">
        <v>18.01888379021214</v>
      </c>
      <c r="AP1185" s="19"/>
      <c r="AQ1185" s="19"/>
      <c r="AR1185" s="19"/>
      <c r="AS1185" s="19"/>
      <c r="AT1185" s="19"/>
      <c r="AU1185" s="19"/>
      <c r="AV1185" s="19"/>
      <c r="AW1185"/>
      <c r="AX1185"/>
      <c r="AY1185"/>
      <c r="AZ1185"/>
      <c r="BA1185"/>
      <c r="BB1185"/>
      <c r="BC1185"/>
      <c r="BD1185"/>
      <c r="BE1185"/>
      <c r="BF1185"/>
      <c r="BG1185"/>
      <c r="BH1185"/>
      <c r="BI1185"/>
      <c r="BJ1185"/>
      <c r="BK1185"/>
      <c r="BL1185"/>
      <c r="BM1185"/>
      <c r="BN1185"/>
      <c r="BO1185"/>
      <c r="BP1185"/>
      <c r="BQ1185"/>
      <c r="BR1185"/>
      <c r="BS1185"/>
      <c r="BT1185"/>
      <c r="BU1185"/>
      <c r="BV1185"/>
    </row>
    <row r="1186" spans="2:74" ht="14.25" x14ac:dyDescent="0.2">
      <c r="B1186" s="9" t="s">
        <v>3721</v>
      </c>
      <c r="C1186" s="19">
        <v>14.246333349954055</v>
      </c>
      <c r="D1186" s="19"/>
      <c r="E1186" s="19"/>
      <c r="F1186" s="19"/>
      <c r="G1186" s="19"/>
      <c r="H1186" s="19"/>
      <c r="P1186" s="9" t="s">
        <v>3173</v>
      </c>
      <c r="Q1186" s="19"/>
      <c r="R1186" s="19"/>
      <c r="S1186" s="19"/>
      <c r="T1186" s="19"/>
      <c r="U1186" s="19"/>
      <c r="V1186" s="19"/>
      <c r="W1186" s="19"/>
      <c r="X1186" s="19"/>
      <c r="Y1186" s="19">
        <v>7.2</v>
      </c>
      <c r="Z1186"/>
      <c r="AA1186"/>
      <c r="AB1186"/>
      <c r="AC1186"/>
      <c r="AD1186"/>
      <c r="AE1186"/>
      <c r="AF1186"/>
      <c r="AG1186"/>
      <c r="AH1186"/>
      <c r="AI1186"/>
      <c r="AJ1186" s="9" t="s">
        <v>3173</v>
      </c>
      <c r="AK1186" s="19"/>
      <c r="AL1186" s="19"/>
      <c r="AM1186" s="19"/>
      <c r="AN1186" s="19"/>
      <c r="AO1186" s="19"/>
      <c r="AP1186" s="19"/>
      <c r="AQ1186" s="19"/>
      <c r="AR1186" s="19"/>
      <c r="AS1186" s="19"/>
      <c r="AT1186" s="19"/>
      <c r="AU1186" s="19"/>
      <c r="AV1186" s="19">
        <v>7.2</v>
      </c>
      <c r="AW1186"/>
      <c r="AX1186"/>
      <c r="AY1186"/>
      <c r="AZ1186"/>
      <c r="BA1186"/>
      <c r="BB1186"/>
      <c r="BC1186"/>
      <c r="BD1186"/>
      <c r="BE1186"/>
      <c r="BF1186"/>
      <c r="BG1186"/>
      <c r="BH1186"/>
      <c r="BI1186"/>
      <c r="BJ1186"/>
      <c r="BK1186"/>
      <c r="BL1186"/>
      <c r="BM1186"/>
      <c r="BN1186"/>
      <c r="BO1186"/>
      <c r="BP1186"/>
      <c r="BQ1186"/>
      <c r="BR1186"/>
      <c r="BS1186"/>
      <c r="BT1186"/>
      <c r="BU1186"/>
      <c r="BV1186"/>
    </row>
    <row r="1187" spans="2:74" ht="14.25" x14ac:dyDescent="0.2">
      <c r="B1187" s="9" t="s">
        <v>3722</v>
      </c>
      <c r="C1187" s="19"/>
      <c r="D1187" s="19"/>
      <c r="E1187" s="19">
        <v>28.995000000000001</v>
      </c>
      <c r="F1187" s="19"/>
      <c r="G1187" s="19"/>
      <c r="H1187" s="19"/>
      <c r="P1187" s="9" t="s">
        <v>3174</v>
      </c>
      <c r="Q1187" s="19">
        <v>56</v>
      </c>
      <c r="R1187" s="19"/>
      <c r="S1187" s="19"/>
      <c r="T1187" s="19"/>
      <c r="U1187" s="19"/>
      <c r="V1187" s="19"/>
      <c r="W1187" s="19"/>
      <c r="X1187" s="19"/>
      <c r="Y1187" s="19"/>
      <c r="Z1187"/>
      <c r="AA1187"/>
      <c r="AB1187"/>
      <c r="AC1187"/>
      <c r="AD1187"/>
      <c r="AE1187"/>
      <c r="AF1187"/>
      <c r="AG1187"/>
      <c r="AH1187"/>
      <c r="AI1187"/>
      <c r="AJ1187" s="9" t="s">
        <v>3174</v>
      </c>
      <c r="AK1187" s="19"/>
      <c r="AL1187" s="19">
        <v>56</v>
      </c>
      <c r="AM1187" s="19"/>
      <c r="AN1187" s="19"/>
      <c r="AO1187" s="19"/>
      <c r="AP1187" s="19"/>
      <c r="AQ1187" s="19"/>
      <c r="AR1187" s="19"/>
      <c r="AS1187" s="19"/>
      <c r="AT1187" s="19"/>
      <c r="AU1187" s="19"/>
      <c r="AV1187" s="19"/>
      <c r="AW1187"/>
      <c r="AX1187"/>
      <c r="AY1187"/>
      <c r="AZ1187"/>
      <c r="BA1187"/>
      <c r="BB1187"/>
      <c r="BC1187"/>
      <c r="BD1187"/>
      <c r="BE1187"/>
      <c r="BF1187"/>
      <c r="BG1187"/>
      <c r="BH1187"/>
      <c r="BI1187"/>
      <c r="BJ1187"/>
      <c r="BK1187"/>
      <c r="BL1187"/>
      <c r="BM1187"/>
      <c r="BN1187"/>
      <c r="BO1187"/>
      <c r="BP1187"/>
      <c r="BQ1187"/>
      <c r="BR1187"/>
      <c r="BS1187"/>
      <c r="BT1187"/>
      <c r="BU1187"/>
      <c r="BV1187"/>
    </row>
    <row r="1188" spans="2:74" ht="14.25" x14ac:dyDescent="0.2">
      <c r="B1188" s="9" t="s">
        <v>3723</v>
      </c>
      <c r="C1188" s="19"/>
      <c r="D1188" s="19">
        <v>21.903737525554359</v>
      </c>
      <c r="E1188" s="19"/>
      <c r="F1188" s="19"/>
      <c r="G1188" s="19"/>
      <c r="H1188" s="19"/>
      <c r="P1188" s="9" t="s">
        <v>3175</v>
      </c>
      <c r="Q1188" s="19">
        <v>9.6162750112189865</v>
      </c>
      <c r="R1188" s="19"/>
      <c r="S1188" s="19"/>
      <c r="T1188" s="19"/>
      <c r="U1188" s="19"/>
      <c r="V1188" s="19"/>
      <c r="W1188" s="19"/>
      <c r="X1188" s="19"/>
      <c r="Y1188" s="19"/>
      <c r="Z1188"/>
      <c r="AA1188"/>
      <c r="AB1188"/>
      <c r="AC1188"/>
      <c r="AD1188"/>
      <c r="AE1188"/>
      <c r="AF1188"/>
      <c r="AG1188"/>
      <c r="AH1188"/>
      <c r="AI1188"/>
      <c r="AJ1188" s="9" t="s">
        <v>3175</v>
      </c>
      <c r="AK1188" s="19"/>
      <c r="AL1188" s="19"/>
      <c r="AM1188" s="19"/>
      <c r="AN1188" s="19"/>
      <c r="AO1188" s="19"/>
      <c r="AP1188" s="19"/>
      <c r="AQ1188" s="19"/>
      <c r="AR1188" s="19"/>
      <c r="AS1188" s="19"/>
      <c r="AT1188" s="19"/>
      <c r="AU1188" s="19"/>
      <c r="AV1188" s="19">
        <v>9.6162750112189865</v>
      </c>
      <c r="AW1188"/>
      <c r="AX1188"/>
      <c r="AY1188"/>
      <c r="AZ1188"/>
      <c r="BA1188"/>
      <c r="BB1188"/>
      <c r="BC1188"/>
      <c r="BD1188"/>
      <c r="BE1188"/>
      <c r="BF1188"/>
      <c r="BG1188"/>
      <c r="BH1188"/>
      <c r="BI1188"/>
      <c r="BJ1188"/>
      <c r="BK1188"/>
      <c r="BL1188"/>
      <c r="BM1188"/>
      <c r="BN1188"/>
      <c r="BO1188"/>
      <c r="BP1188"/>
      <c r="BQ1188"/>
      <c r="BR1188"/>
      <c r="BS1188"/>
      <c r="BT1188"/>
      <c r="BU1188"/>
      <c r="BV1188"/>
    </row>
    <row r="1189" spans="2:74" ht="14.25" x14ac:dyDescent="0.2">
      <c r="B1189" s="9" t="s">
        <v>3724</v>
      </c>
      <c r="C1189" s="19"/>
      <c r="D1189" s="19">
        <v>20.122945856810105</v>
      </c>
      <c r="E1189" s="19"/>
      <c r="F1189" s="19"/>
      <c r="G1189" s="19"/>
      <c r="H1189" s="19"/>
      <c r="P1189" s="9" t="s">
        <v>3176</v>
      </c>
      <c r="Q1189" s="19"/>
      <c r="R1189" s="19">
        <v>51.497005988023957</v>
      </c>
      <c r="S1189" s="19"/>
      <c r="T1189" s="19"/>
      <c r="U1189" s="19"/>
      <c r="V1189" s="19"/>
      <c r="W1189" s="19"/>
      <c r="X1189" s="19"/>
      <c r="Y1189" s="19"/>
      <c r="Z1189"/>
      <c r="AA1189"/>
      <c r="AB1189"/>
      <c r="AC1189"/>
      <c r="AD1189"/>
      <c r="AE1189"/>
      <c r="AF1189"/>
      <c r="AG1189"/>
      <c r="AH1189"/>
      <c r="AI1189"/>
      <c r="AJ1189" s="9" t="s">
        <v>3176</v>
      </c>
      <c r="AK1189" s="19"/>
      <c r="AL1189" s="19"/>
      <c r="AM1189" s="19"/>
      <c r="AN1189" s="19"/>
      <c r="AO1189" s="19"/>
      <c r="AP1189" s="19"/>
      <c r="AQ1189" s="19"/>
      <c r="AR1189" s="19">
        <v>51.497005988023957</v>
      </c>
      <c r="AS1189" s="19"/>
      <c r="AT1189" s="19"/>
      <c r="AU1189" s="19"/>
      <c r="AV1189" s="19"/>
      <c r="AW1189"/>
      <c r="AX1189"/>
      <c r="AY1189"/>
      <c r="AZ1189"/>
      <c r="BA1189"/>
      <c r="BB1189"/>
      <c r="BC1189"/>
      <c r="BD1189"/>
      <c r="BE1189"/>
      <c r="BF1189"/>
      <c r="BG1189"/>
      <c r="BH1189"/>
      <c r="BI1189"/>
      <c r="BJ1189"/>
      <c r="BK1189"/>
      <c r="BL1189"/>
      <c r="BM1189"/>
      <c r="BN1189"/>
      <c r="BO1189"/>
      <c r="BP1189"/>
      <c r="BQ1189"/>
      <c r="BR1189"/>
      <c r="BS1189"/>
      <c r="BT1189"/>
      <c r="BU1189"/>
      <c r="BV1189"/>
    </row>
    <row r="1190" spans="2:74" ht="14.25" x14ac:dyDescent="0.2">
      <c r="B1190" s="9" t="s">
        <v>3725</v>
      </c>
      <c r="C1190" s="19"/>
      <c r="D1190" s="19"/>
      <c r="E1190" s="19"/>
      <c r="F1190" s="19"/>
      <c r="G1190" s="19"/>
      <c r="H1190" s="19">
        <v>70.928022243027783</v>
      </c>
      <c r="P1190" s="9" t="s">
        <v>3177</v>
      </c>
      <c r="Q1190" s="19"/>
      <c r="R1190" s="19">
        <v>104.17275399731184</v>
      </c>
      <c r="S1190" s="19"/>
      <c r="T1190" s="19"/>
      <c r="U1190" s="19"/>
      <c r="V1190" s="19"/>
      <c r="W1190" s="19"/>
      <c r="X1190" s="19"/>
      <c r="Y1190" s="19"/>
      <c r="Z1190"/>
      <c r="AA1190"/>
      <c r="AB1190"/>
      <c r="AC1190"/>
      <c r="AD1190"/>
      <c r="AE1190"/>
      <c r="AF1190"/>
      <c r="AG1190"/>
      <c r="AH1190"/>
      <c r="AI1190"/>
      <c r="AJ1190" s="9" t="s">
        <v>3177</v>
      </c>
      <c r="AK1190" s="19"/>
      <c r="AL1190" s="19"/>
      <c r="AM1190" s="19"/>
      <c r="AN1190" s="19"/>
      <c r="AO1190" s="19"/>
      <c r="AP1190" s="19">
        <v>104.17275399731184</v>
      </c>
      <c r="AQ1190" s="19"/>
      <c r="AR1190" s="19"/>
      <c r="AS1190" s="19"/>
      <c r="AT1190" s="19"/>
      <c r="AU1190" s="19"/>
      <c r="AV1190" s="19"/>
      <c r="AW1190"/>
      <c r="AX1190"/>
      <c r="AY1190"/>
      <c r="AZ1190"/>
      <c r="BA1190"/>
      <c r="BB1190"/>
      <c r="BC1190"/>
      <c r="BD1190"/>
      <c r="BE1190"/>
      <c r="BF1190"/>
      <c r="BG1190"/>
      <c r="BH1190"/>
      <c r="BI1190"/>
      <c r="BJ1190"/>
      <c r="BK1190"/>
      <c r="BL1190"/>
      <c r="BM1190"/>
      <c r="BN1190"/>
      <c r="BO1190"/>
      <c r="BP1190"/>
      <c r="BQ1190"/>
      <c r="BR1190"/>
      <c r="BS1190"/>
      <c r="BT1190"/>
      <c r="BU1190"/>
      <c r="BV1190"/>
    </row>
    <row r="1191" spans="2:74" ht="14.25" x14ac:dyDescent="0.2">
      <c r="B1191" s="9" t="s">
        <v>3726</v>
      </c>
      <c r="C1191" s="19"/>
      <c r="D1191" s="19"/>
      <c r="E1191" s="19"/>
      <c r="F1191" s="19"/>
      <c r="G1191" s="19"/>
      <c r="H1191" s="19">
        <v>67</v>
      </c>
      <c r="P1191" s="9" t="s">
        <v>3178</v>
      </c>
      <c r="Q1191" s="19"/>
      <c r="R1191" s="19">
        <v>88</v>
      </c>
      <c r="S1191" s="19"/>
      <c r="T1191" s="19"/>
      <c r="U1191" s="19"/>
      <c r="V1191" s="19"/>
      <c r="W1191" s="19"/>
      <c r="X1191" s="19"/>
      <c r="Y1191" s="19"/>
      <c r="Z1191"/>
      <c r="AA1191"/>
      <c r="AB1191"/>
      <c r="AC1191"/>
      <c r="AD1191"/>
      <c r="AE1191"/>
      <c r="AF1191"/>
      <c r="AG1191"/>
      <c r="AH1191"/>
      <c r="AI1191"/>
      <c r="AJ1191" s="9" t="s">
        <v>3178</v>
      </c>
      <c r="AK1191" s="19"/>
      <c r="AL1191" s="19">
        <v>88</v>
      </c>
      <c r="AM1191" s="19"/>
      <c r="AN1191" s="19"/>
      <c r="AO1191" s="19"/>
      <c r="AP1191" s="19"/>
      <c r="AQ1191" s="19"/>
      <c r="AR1191" s="19"/>
      <c r="AS1191" s="19"/>
      <c r="AT1191" s="19"/>
      <c r="AU1191" s="19"/>
      <c r="AV1191" s="19"/>
      <c r="AW1191"/>
      <c r="AX1191"/>
      <c r="AY1191"/>
      <c r="AZ1191"/>
      <c r="BA1191"/>
      <c r="BB1191"/>
      <c r="BC1191"/>
      <c r="BD1191"/>
      <c r="BE1191"/>
      <c r="BF1191"/>
      <c r="BG1191"/>
      <c r="BH1191"/>
      <c r="BI1191"/>
      <c r="BJ1191"/>
      <c r="BK1191"/>
      <c r="BL1191"/>
      <c r="BM1191"/>
      <c r="BN1191"/>
      <c r="BO1191"/>
      <c r="BP1191"/>
      <c r="BQ1191"/>
      <c r="BR1191"/>
      <c r="BS1191"/>
      <c r="BT1191"/>
      <c r="BU1191"/>
      <c r="BV1191"/>
    </row>
    <row r="1192" spans="2:74" ht="14.25" x14ac:dyDescent="0.2">
      <c r="B1192" s="9" t="s">
        <v>3727</v>
      </c>
      <c r="C1192" s="19"/>
      <c r="D1192" s="19"/>
      <c r="E1192" s="19">
        <v>30</v>
      </c>
      <c r="F1192" s="19"/>
      <c r="G1192" s="19"/>
      <c r="H1192" s="19"/>
      <c r="P1192" s="9" t="s">
        <v>3179</v>
      </c>
      <c r="Q1192" s="19">
        <v>80</v>
      </c>
      <c r="R1192" s="19"/>
      <c r="S1192" s="19"/>
      <c r="T1192" s="19"/>
      <c r="U1192" s="19"/>
      <c r="V1192" s="19"/>
      <c r="W1192" s="19"/>
      <c r="X1192" s="19"/>
      <c r="Y1192" s="19"/>
      <c r="Z1192"/>
      <c r="AA1192"/>
      <c r="AB1192"/>
      <c r="AC1192"/>
      <c r="AD1192"/>
      <c r="AE1192"/>
      <c r="AF1192"/>
      <c r="AG1192"/>
      <c r="AH1192"/>
      <c r="AI1192"/>
      <c r="AJ1192" s="9" t="s">
        <v>3179</v>
      </c>
      <c r="AK1192" s="19"/>
      <c r="AL1192" s="19">
        <v>80</v>
      </c>
      <c r="AM1192" s="19"/>
      <c r="AN1192" s="19"/>
      <c r="AO1192" s="19"/>
      <c r="AP1192" s="19"/>
      <c r="AQ1192" s="19"/>
      <c r="AR1192" s="19"/>
      <c r="AS1192" s="19"/>
      <c r="AT1192" s="19"/>
      <c r="AU1192" s="19"/>
      <c r="AV1192" s="19"/>
      <c r="AW1192"/>
      <c r="AX1192"/>
      <c r="AY1192"/>
      <c r="AZ1192"/>
      <c r="BA1192"/>
      <c r="BB1192"/>
      <c r="BC1192"/>
      <c r="BD1192"/>
      <c r="BE1192"/>
      <c r="BF1192"/>
      <c r="BG1192"/>
      <c r="BH1192"/>
      <c r="BI1192"/>
      <c r="BJ1192"/>
      <c r="BK1192"/>
      <c r="BL1192"/>
      <c r="BM1192"/>
      <c r="BN1192"/>
      <c r="BO1192"/>
      <c r="BP1192"/>
      <c r="BQ1192"/>
      <c r="BR1192"/>
      <c r="BS1192"/>
      <c r="BT1192"/>
      <c r="BU1192"/>
      <c r="BV1192"/>
    </row>
    <row r="1193" spans="2:74" ht="14.25" x14ac:dyDescent="0.2">
      <c r="B1193" s="9" t="s">
        <v>3728</v>
      </c>
      <c r="C1193" s="19"/>
      <c r="D1193" s="19"/>
      <c r="E1193" s="19">
        <v>148.10222862117882</v>
      </c>
      <c r="F1193" s="19"/>
      <c r="G1193" s="19"/>
      <c r="H1193" s="19"/>
      <c r="P1193" s="9" t="s">
        <v>3180</v>
      </c>
      <c r="Q1193" s="19"/>
      <c r="R1193" s="19"/>
      <c r="S1193" s="19"/>
      <c r="T1193" s="19">
        <v>19</v>
      </c>
      <c r="U1193" s="19"/>
      <c r="V1193" s="19"/>
      <c r="W1193" s="19"/>
      <c r="X1193" s="19"/>
      <c r="Y1193" s="19"/>
      <c r="Z1193"/>
      <c r="AA1193"/>
      <c r="AB1193"/>
      <c r="AC1193"/>
      <c r="AD1193"/>
      <c r="AE1193"/>
      <c r="AF1193"/>
      <c r="AG1193"/>
      <c r="AH1193"/>
      <c r="AI1193"/>
      <c r="AJ1193" s="9" t="s">
        <v>3180</v>
      </c>
      <c r="AK1193" s="19"/>
      <c r="AL1193" s="19"/>
      <c r="AM1193" s="19"/>
      <c r="AN1193" s="19">
        <v>19</v>
      </c>
      <c r="AO1193" s="19"/>
      <c r="AP1193" s="19"/>
      <c r="AQ1193" s="19"/>
      <c r="AR1193" s="19"/>
      <c r="AS1193" s="19"/>
      <c r="AT1193" s="19"/>
      <c r="AU1193" s="19"/>
      <c r="AV1193" s="19"/>
      <c r="AW1193"/>
      <c r="AX1193"/>
      <c r="AY1193"/>
      <c r="AZ1193"/>
      <c r="BA1193"/>
      <c r="BB1193"/>
      <c r="BC1193"/>
      <c r="BD1193"/>
      <c r="BE1193"/>
      <c r="BF1193"/>
      <c r="BG1193"/>
      <c r="BH1193"/>
      <c r="BI1193"/>
      <c r="BJ1193"/>
      <c r="BK1193"/>
      <c r="BL1193"/>
      <c r="BM1193"/>
      <c r="BN1193"/>
      <c r="BO1193"/>
      <c r="BP1193"/>
      <c r="BQ1193"/>
      <c r="BR1193"/>
      <c r="BS1193"/>
      <c r="BT1193"/>
      <c r="BU1193"/>
      <c r="BV1193"/>
    </row>
    <row r="1194" spans="2:74" ht="14.25" x14ac:dyDescent="0.2">
      <c r="B1194" s="9" t="s">
        <v>3729</v>
      </c>
      <c r="C1194" s="19"/>
      <c r="D1194" s="19"/>
      <c r="E1194" s="19"/>
      <c r="F1194" s="19"/>
      <c r="G1194" s="19">
        <v>71.5</v>
      </c>
      <c r="H1194" s="19"/>
      <c r="P1194" s="9" t="s">
        <v>3181</v>
      </c>
      <c r="Q1194" s="19"/>
      <c r="R1194" s="19"/>
      <c r="S1194" s="19"/>
      <c r="T1194" s="19"/>
      <c r="U1194" s="19">
        <v>19.055991584874118</v>
      </c>
      <c r="V1194" s="19"/>
      <c r="W1194" s="19"/>
      <c r="X1194" s="19"/>
      <c r="Y1194" s="19"/>
      <c r="Z1194"/>
      <c r="AA1194"/>
      <c r="AB1194"/>
      <c r="AC1194"/>
      <c r="AD1194"/>
      <c r="AE1194"/>
      <c r="AF1194"/>
      <c r="AG1194"/>
      <c r="AH1194"/>
      <c r="AI1194"/>
      <c r="AJ1194" s="9" t="s">
        <v>3181</v>
      </c>
      <c r="AK1194" s="19"/>
      <c r="AL1194" s="19"/>
      <c r="AM1194" s="19"/>
      <c r="AN1194" s="19"/>
      <c r="AO1194" s="19"/>
      <c r="AP1194" s="19">
        <v>19.055991584874118</v>
      </c>
      <c r="AQ1194" s="19"/>
      <c r="AR1194" s="19"/>
      <c r="AS1194" s="19"/>
      <c r="AT1194" s="19"/>
      <c r="AU1194" s="19"/>
      <c r="AV1194" s="19"/>
      <c r="AW1194"/>
      <c r="AX1194"/>
      <c r="AY1194"/>
      <c r="AZ1194"/>
      <c r="BA1194"/>
      <c r="BB1194"/>
      <c r="BC1194"/>
      <c r="BD1194"/>
      <c r="BE1194"/>
      <c r="BF1194"/>
      <c r="BG1194"/>
      <c r="BH1194"/>
      <c r="BI1194"/>
      <c r="BJ1194"/>
      <c r="BK1194"/>
      <c r="BL1194"/>
      <c r="BM1194"/>
      <c r="BN1194"/>
      <c r="BO1194"/>
      <c r="BP1194"/>
      <c r="BQ1194"/>
      <c r="BR1194"/>
      <c r="BS1194"/>
      <c r="BT1194"/>
      <c r="BU1194"/>
      <c r="BV1194"/>
    </row>
    <row r="1195" spans="2:74" ht="14.25" x14ac:dyDescent="0.2">
      <c r="B1195" s="9" t="s">
        <v>3730</v>
      </c>
      <c r="C1195" s="19"/>
      <c r="D1195" s="19"/>
      <c r="E1195" s="19">
        <v>67</v>
      </c>
      <c r="F1195" s="19"/>
      <c r="G1195" s="19"/>
      <c r="H1195" s="19"/>
      <c r="P1195" s="9" t="s">
        <v>3182</v>
      </c>
      <c r="Q1195" s="19"/>
      <c r="R1195" s="19"/>
      <c r="S1195" s="19"/>
      <c r="T1195" s="19"/>
      <c r="U1195" s="19">
        <v>8.5478000099724323</v>
      </c>
      <c r="V1195" s="19"/>
      <c r="W1195" s="19"/>
      <c r="X1195" s="19"/>
      <c r="Y1195" s="19"/>
      <c r="Z1195"/>
      <c r="AA1195"/>
      <c r="AB1195"/>
      <c r="AC1195"/>
      <c r="AD1195"/>
      <c r="AE1195"/>
      <c r="AF1195"/>
      <c r="AG1195"/>
      <c r="AH1195"/>
      <c r="AI1195"/>
      <c r="AJ1195" s="9" t="s">
        <v>3182</v>
      </c>
      <c r="AK1195" s="19"/>
      <c r="AL1195" s="19"/>
      <c r="AM1195" s="19"/>
      <c r="AN1195" s="19"/>
      <c r="AO1195" s="19"/>
      <c r="AP1195" s="19"/>
      <c r="AQ1195" s="19"/>
      <c r="AR1195" s="19"/>
      <c r="AS1195" s="19"/>
      <c r="AT1195" s="19"/>
      <c r="AU1195" s="19"/>
      <c r="AV1195" s="19">
        <v>8.5478000099724323</v>
      </c>
      <c r="AW1195"/>
      <c r="AX1195"/>
      <c r="AY1195"/>
      <c r="AZ1195"/>
      <c r="BA1195"/>
      <c r="BB1195"/>
      <c r="BC1195"/>
      <c r="BD1195"/>
      <c r="BE1195"/>
      <c r="BF1195"/>
      <c r="BG1195"/>
      <c r="BH1195"/>
      <c r="BI1195"/>
      <c r="BJ1195"/>
      <c r="BK1195"/>
      <c r="BL1195"/>
      <c r="BM1195"/>
      <c r="BN1195"/>
      <c r="BO1195"/>
      <c r="BP1195"/>
      <c r="BQ1195"/>
      <c r="BR1195"/>
      <c r="BS1195"/>
      <c r="BT1195"/>
      <c r="BU1195"/>
      <c r="BV1195"/>
    </row>
    <row r="1196" spans="2:74" ht="14.25" x14ac:dyDescent="0.2">
      <c r="B1196" s="9" t="s">
        <v>3731</v>
      </c>
      <c r="C1196" s="19"/>
      <c r="D1196" s="19"/>
      <c r="E1196" s="19">
        <v>40</v>
      </c>
      <c r="F1196" s="19"/>
      <c r="G1196" s="19"/>
      <c r="H1196" s="19"/>
      <c r="P1196" s="9" t="s">
        <v>3183</v>
      </c>
      <c r="Q1196" s="19"/>
      <c r="R1196" s="19"/>
      <c r="S1196" s="19"/>
      <c r="T1196" s="19"/>
      <c r="U1196" s="19">
        <v>19.588708356186824</v>
      </c>
      <c r="V1196" s="19"/>
      <c r="W1196" s="19"/>
      <c r="X1196" s="19"/>
      <c r="Y1196" s="19"/>
      <c r="Z1196"/>
      <c r="AA1196"/>
      <c r="AB1196"/>
      <c r="AC1196"/>
      <c r="AD1196"/>
      <c r="AE1196"/>
      <c r="AF1196"/>
      <c r="AG1196"/>
      <c r="AH1196"/>
      <c r="AI1196"/>
      <c r="AJ1196" s="9" t="s">
        <v>3183</v>
      </c>
      <c r="AK1196" s="19"/>
      <c r="AL1196" s="19"/>
      <c r="AM1196" s="19"/>
      <c r="AN1196" s="19"/>
      <c r="AO1196" s="19"/>
      <c r="AP1196" s="19"/>
      <c r="AQ1196" s="19"/>
      <c r="AR1196" s="19"/>
      <c r="AS1196" s="19"/>
      <c r="AT1196" s="19"/>
      <c r="AU1196" s="19"/>
      <c r="AV1196" s="19">
        <v>19.588708356186824</v>
      </c>
      <c r="AW1196"/>
      <c r="AX1196"/>
      <c r="AY1196"/>
      <c r="AZ1196"/>
      <c r="BA1196"/>
      <c r="BB1196"/>
      <c r="BC1196"/>
      <c r="BD1196"/>
      <c r="BE1196"/>
      <c r="BF1196"/>
      <c r="BG1196"/>
      <c r="BH1196"/>
      <c r="BI1196"/>
      <c r="BJ1196"/>
      <c r="BK1196"/>
      <c r="BL1196"/>
      <c r="BM1196"/>
      <c r="BN1196"/>
      <c r="BO1196"/>
      <c r="BP1196"/>
      <c r="BQ1196"/>
      <c r="BR1196"/>
      <c r="BS1196"/>
      <c r="BT1196"/>
      <c r="BU1196"/>
      <c r="BV1196"/>
    </row>
    <row r="1197" spans="2:74" ht="14.25" x14ac:dyDescent="0.2">
      <c r="B1197" s="9" t="s">
        <v>3732</v>
      </c>
      <c r="C1197" s="19"/>
      <c r="D1197" s="19">
        <v>65</v>
      </c>
      <c r="E1197" s="19"/>
      <c r="F1197" s="19"/>
      <c r="G1197" s="19"/>
      <c r="H1197" s="19"/>
      <c r="P1197" s="9" t="s">
        <v>3184</v>
      </c>
      <c r="Q1197" s="19">
        <v>61</v>
      </c>
      <c r="R1197" s="19"/>
      <c r="S1197" s="19"/>
      <c r="T1197" s="19"/>
      <c r="U1197" s="19"/>
      <c r="V1197" s="19"/>
      <c r="W1197" s="19"/>
      <c r="X1197" s="19"/>
      <c r="Y1197" s="19"/>
      <c r="Z1197"/>
      <c r="AA1197"/>
      <c r="AB1197"/>
      <c r="AC1197"/>
      <c r="AD1197"/>
      <c r="AE1197"/>
      <c r="AF1197"/>
      <c r="AG1197"/>
      <c r="AH1197"/>
      <c r="AI1197"/>
      <c r="AJ1197" s="9" t="s">
        <v>3184</v>
      </c>
      <c r="AK1197" s="19"/>
      <c r="AL1197" s="19">
        <v>61</v>
      </c>
      <c r="AM1197" s="19"/>
      <c r="AN1197" s="19"/>
      <c r="AO1197" s="19"/>
      <c r="AP1197" s="19"/>
      <c r="AQ1197" s="19"/>
      <c r="AR1197" s="19"/>
      <c r="AS1197" s="19"/>
      <c r="AT1197" s="19"/>
      <c r="AU1197" s="19"/>
      <c r="AV1197" s="19"/>
      <c r="AW1197"/>
      <c r="AX1197"/>
      <c r="AY1197"/>
      <c r="AZ1197"/>
      <c r="BA1197"/>
      <c r="BB1197"/>
      <c r="BC1197"/>
      <c r="BD1197"/>
      <c r="BE1197"/>
      <c r="BF1197"/>
      <c r="BG1197"/>
      <c r="BH1197"/>
      <c r="BI1197"/>
      <c r="BJ1197"/>
      <c r="BK1197"/>
      <c r="BL1197"/>
      <c r="BM1197"/>
      <c r="BN1197"/>
      <c r="BO1197"/>
      <c r="BP1197"/>
      <c r="BQ1197"/>
      <c r="BR1197"/>
      <c r="BS1197"/>
      <c r="BT1197"/>
      <c r="BU1197"/>
      <c r="BV1197"/>
    </row>
    <row r="1198" spans="2:74" ht="14.25" x14ac:dyDescent="0.2">
      <c r="B1198" s="9" t="s">
        <v>3733</v>
      </c>
      <c r="C1198" s="19"/>
      <c r="D1198" s="19"/>
      <c r="E1198" s="19"/>
      <c r="F1198" s="19"/>
      <c r="G1198" s="19">
        <v>72</v>
      </c>
      <c r="H1198" s="19"/>
      <c r="P1198" s="9" t="s">
        <v>3185</v>
      </c>
      <c r="Q1198" s="19"/>
      <c r="R1198" s="19"/>
      <c r="S1198" s="19"/>
      <c r="T1198" s="19">
        <v>53.590061250287661</v>
      </c>
      <c r="U1198" s="19"/>
      <c r="V1198" s="19"/>
      <c r="W1198" s="19"/>
      <c r="X1198" s="19"/>
      <c r="Y1198" s="19"/>
      <c r="Z1198"/>
      <c r="AA1198"/>
      <c r="AB1198"/>
      <c r="AC1198"/>
      <c r="AD1198"/>
      <c r="AE1198"/>
      <c r="AF1198"/>
      <c r="AG1198"/>
      <c r="AH1198"/>
      <c r="AI1198"/>
      <c r="AJ1198" s="9" t="s">
        <v>3185</v>
      </c>
      <c r="AK1198" s="19"/>
      <c r="AL1198" s="19"/>
      <c r="AM1198" s="19"/>
      <c r="AN1198" s="19">
        <v>53.590061250287661</v>
      </c>
      <c r="AO1198" s="19"/>
      <c r="AP1198" s="19"/>
      <c r="AQ1198" s="19"/>
      <c r="AR1198" s="19"/>
      <c r="AS1198" s="19"/>
      <c r="AT1198" s="19"/>
      <c r="AU1198" s="19"/>
      <c r="AV1198" s="19"/>
      <c r="AW1198"/>
      <c r="AX1198"/>
      <c r="AY1198"/>
      <c r="AZ1198"/>
      <c r="BA1198"/>
      <c r="BB1198"/>
      <c r="BC1198"/>
      <c r="BD1198"/>
      <c r="BE1198"/>
      <c r="BF1198"/>
      <c r="BG1198"/>
      <c r="BH1198"/>
      <c r="BI1198"/>
      <c r="BJ1198"/>
      <c r="BK1198"/>
      <c r="BL1198"/>
      <c r="BM1198"/>
      <c r="BN1198"/>
      <c r="BO1198"/>
      <c r="BP1198"/>
      <c r="BQ1198"/>
      <c r="BR1198"/>
      <c r="BS1198"/>
      <c r="BT1198"/>
      <c r="BU1198"/>
      <c r="BV1198"/>
    </row>
    <row r="1199" spans="2:74" ht="14.25" x14ac:dyDescent="0.2">
      <c r="B1199" s="9" t="s">
        <v>3734</v>
      </c>
      <c r="C1199" s="19"/>
      <c r="D1199" s="19">
        <v>52.5</v>
      </c>
      <c r="E1199" s="19"/>
      <c r="F1199" s="19"/>
      <c r="G1199" s="19"/>
      <c r="H1199" s="19"/>
      <c r="P1199" s="9" t="s">
        <v>3186</v>
      </c>
      <c r="Q1199" s="19"/>
      <c r="R1199" s="19"/>
      <c r="S1199" s="19"/>
      <c r="T1199" s="19">
        <v>53.590061250287661</v>
      </c>
      <c r="U1199" s="19"/>
      <c r="V1199" s="19"/>
      <c r="W1199" s="19"/>
      <c r="X1199" s="19"/>
      <c r="Y1199" s="19"/>
      <c r="Z1199"/>
      <c r="AA1199"/>
      <c r="AB1199"/>
      <c r="AC1199"/>
      <c r="AD1199"/>
      <c r="AE1199"/>
      <c r="AF1199"/>
      <c r="AG1199"/>
      <c r="AH1199"/>
      <c r="AI1199"/>
      <c r="AJ1199" s="9" t="s">
        <v>3186</v>
      </c>
      <c r="AK1199" s="19"/>
      <c r="AL1199" s="19"/>
      <c r="AM1199" s="19"/>
      <c r="AN1199" s="19">
        <v>53.590061250287661</v>
      </c>
      <c r="AO1199" s="19"/>
      <c r="AP1199" s="19"/>
      <c r="AQ1199" s="19"/>
      <c r="AR1199" s="19"/>
      <c r="AS1199" s="19"/>
      <c r="AT1199" s="19"/>
      <c r="AU1199" s="19"/>
      <c r="AV1199" s="19"/>
      <c r="AW1199"/>
      <c r="AX1199"/>
      <c r="AY1199"/>
      <c r="AZ1199"/>
      <c r="BA1199"/>
      <c r="BB1199"/>
      <c r="BC1199"/>
      <c r="BD1199"/>
      <c r="BE1199"/>
      <c r="BF1199"/>
      <c r="BG1199"/>
      <c r="BH1199"/>
      <c r="BI1199"/>
      <c r="BJ1199"/>
      <c r="BK1199"/>
      <c r="BL1199"/>
      <c r="BM1199"/>
      <c r="BN1199"/>
      <c r="BO1199"/>
      <c r="BP1199"/>
      <c r="BQ1199"/>
      <c r="BR1199"/>
      <c r="BS1199"/>
      <c r="BT1199"/>
      <c r="BU1199"/>
      <c r="BV1199"/>
    </row>
    <row r="1200" spans="2:74" ht="14.25" x14ac:dyDescent="0.2">
      <c r="B1200" s="9" t="s">
        <v>3735</v>
      </c>
      <c r="C1200" s="19"/>
      <c r="D1200" s="19"/>
      <c r="E1200" s="19">
        <v>5.32</v>
      </c>
      <c r="F1200" s="19"/>
      <c r="G1200" s="19"/>
      <c r="H1200" s="19"/>
      <c r="P1200" s="9" t="s">
        <v>3187</v>
      </c>
      <c r="Q1200" s="19"/>
      <c r="R1200" s="19">
        <v>4.4519791718606418</v>
      </c>
      <c r="S1200" s="19"/>
      <c r="T1200" s="19"/>
      <c r="U1200" s="19"/>
      <c r="V1200" s="19"/>
      <c r="W1200" s="19"/>
      <c r="X1200" s="19"/>
      <c r="Y1200" s="19"/>
      <c r="Z1200"/>
      <c r="AA1200"/>
      <c r="AB1200"/>
      <c r="AC1200"/>
      <c r="AD1200"/>
      <c r="AE1200"/>
      <c r="AF1200"/>
      <c r="AG1200"/>
      <c r="AH1200"/>
      <c r="AI1200"/>
      <c r="AJ1200" s="9" t="s">
        <v>3187</v>
      </c>
      <c r="AK1200" s="19"/>
      <c r="AL1200" s="19"/>
      <c r="AM1200" s="19"/>
      <c r="AN1200" s="19"/>
      <c r="AO1200" s="19"/>
      <c r="AP1200" s="19"/>
      <c r="AQ1200" s="19"/>
      <c r="AR1200" s="19"/>
      <c r="AS1200" s="19"/>
      <c r="AT1200" s="19"/>
      <c r="AU1200" s="19"/>
      <c r="AV1200" s="19">
        <v>4.4519791718606418</v>
      </c>
      <c r="AW1200"/>
      <c r="AX1200"/>
      <c r="AY1200"/>
      <c r="AZ1200"/>
      <c r="BA1200"/>
      <c r="BB1200"/>
      <c r="BC1200"/>
      <c r="BD1200"/>
      <c r="BE1200"/>
      <c r="BF1200"/>
      <c r="BG1200"/>
      <c r="BH1200"/>
      <c r="BI1200"/>
      <c r="BJ1200"/>
      <c r="BK1200"/>
      <c r="BL1200"/>
      <c r="BM1200"/>
      <c r="BN1200"/>
      <c r="BO1200"/>
      <c r="BP1200"/>
      <c r="BQ1200"/>
      <c r="BR1200"/>
      <c r="BS1200"/>
      <c r="BT1200"/>
      <c r="BU1200"/>
      <c r="BV1200"/>
    </row>
    <row r="1201" spans="2:74" ht="14.25" x14ac:dyDescent="0.2">
      <c r="B1201" s="9" t="s">
        <v>3736</v>
      </c>
      <c r="C1201" s="19"/>
      <c r="D1201" s="19">
        <v>18</v>
      </c>
      <c r="E1201" s="19"/>
      <c r="F1201" s="19"/>
      <c r="G1201" s="19"/>
      <c r="H1201" s="19"/>
      <c r="P1201" s="9" t="s">
        <v>3188</v>
      </c>
      <c r="Q1201" s="19"/>
      <c r="R1201" s="19">
        <v>25.407988779832156</v>
      </c>
      <c r="S1201" s="19"/>
      <c r="T1201" s="19"/>
      <c r="U1201" s="19"/>
      <c r="V1201" s="19"/>
      <c r="W1201" s="19"/>
      <c r="X1201" s="19"/>
      <c r="Y1201" s="19"/>
      <c r="Z1201"/>
      <c r="AA1201"/>
      <c r="AB1201"/>
      <c r="AC1201"/>
      <c r="AD1201"/>
      <c r="AE1201"/>
      <c r="AF1201"/>
      <c r="AG1201"/>
      <c r="AH1201"/>
      <c r="AI1201"/>
      <c r="AJ1201" s="9" t="s">
        <v>3188</v>
      </c>
      <c r="AK1201" s="19"/>
      <c r="AL1201" s="19"/>
      <c r="AM1201" s="19"/>
      <c r="AN1201" s="19"/>
      <c r="AO1201" s="19"/>
      <c r="AP1201" s="19">
        <v>25.407988779832156</v>
      </c>
      <c r="AQ1201" s="19"/>
      <c r="AR1201" s="19"/>
      <c r="AS1201" s="19"/>
      <c r="AT1201" s="19"/>
      <c r="AU1201" s="19"/>
      <c r="AV1201" s="19"/>
      <c r="AW1201"/>
      <c r="AX1201"/>
      <c r="AY1201"/>
      <c r="AZ1201"/>
      <c r="BA1201"/>
      <c r="BB1201"/>
      <c r="BC1201"/>
      <c r="BD1201"/>
      <c r="BE1201"/>
      <c r="BF1201"/>
      <c r="BG1201"/>
      <c r="BH1201"/>
      <c r="BI1201"/>
      <c r="BJ1201"/>
      <c r="BK1201"/>
      <c r="BL1201"/>
      <c r="BM1201"/>
      <c r="BN1201"/>
      <c r="BO1201"/>
      <c r="BP1201"/>
      <c r="BQ1201"/>
      <c r="BR1201"/>
      <c r="BS1201"/>
      <c r="BT1201"/>
      <c r="BU1201"/>
      <c r="BV1201"/>
    </row>
    <row r="1202" spans="2:74" ht="14.25" x14ac:dyDescent="0.2">
      <c r="B1202" s="9" t="s">
        <v>3738</v>
      </c>
      <c r="C1202" s="19"/>
      <c r="D1202" s="19"/>
      <c r="E1202" s="19"/>
      <c r="F1202" s="19"/>
      <c r="G1202" s="19">
        <v>21.342710575059012</v>
      </c>
      <c r="H1202" s="19"/>
      <c r="P1202" s="9" t="s">
        <v>3189</v>
      </c>
      <c r="Q1202" s="19"/>
      <c r="R1202" s="19"/>
      <c r="S1202" s="19"/>
      <c r="T1202" s="19">
        <v>23</v>
      </c>
      <c r="U1202" s="19"/>
      <c r="V1202" s="19"/>
      <c r="W1202" s="19"/>
      <c r="X1202" s="19"/>
      <c r="Y1202" s="19"/>
      <c r="Z1202"/>
      <c r="AA1202"/>
      <c r="AB1202"/>
      <c r="AC1202"/>
      <c r="AD1202"/>
      <c r="AE1202"/>
      <c r="AF1202"/>
      <c r="AG1202"/>
      <c r="AH1202"/>
      <c r="AI1202"/>
      <c r="AJ1202" s="9" t="s">
        <v>3189</v>
      </c>
      <c r="AK1202" s="19"/>
      <c r="AL1202" s="19"/>
      <c r="AM1202" s="19"/>
      <c r="AN1202" s="19"/>
      <c r="AO1202" s="19"/>
      <c r="AP1202" s="19"/>
      <c r="AQ1202" s="19"/>
      <c r="AR1202" s="19"/>
      <c r="AS1202" s="19">
        <v>23</v>
      </c>
      <c r="AT1202" s="19"/>
      <c r="AU1202" s="19"/>
      <c r="AV1202" s="19"/>
      <c r="AW1202"/>
      <c r="AX1202"/>
      <c r="AY1202"/>
      <c r="AZ1202"/>
      <c r="BA1202"/>
      <c r="BB1202"/>
      <c r="BC1202"/>
      <c r="BD1202"/>
      <c r="BE1202"/>
      <c r="BF1202"/>
      <c r="BG1202"/>
      <c r="BH1202"/>
      <c r="BI1202"/>
      <c r="BJ1202"/>
      <c r="BK1202"/>
      <c r="BL1202"/>
      <c r="BM1202"/>
      <c r="BN1202"/>
      <c r="BO1202"/>
      <c r="BP1202"/>
      <c r="BQ1202"/>
      <c r="BR1202"/>
      <c r="BS1202"/>
      <c r="BT1202"/>
      <c r="BU1202"/>
      <c r="BV1202"/>
    </row>
    <row r="1203" spans="2:74" ht="14.25" x14ac:dyDescent="0.2">
      <c r="B1203" s="9" t="s">
        <v>3739</v>
      </c>
      <c r="C1203" s="19"/>
      <c r="D1203" s="19"/>
      <c r="E1203" s="19"/>
      <c r="F1203" s="19"/>
      <c r="G1203" s="19">
        <v>85</v>
      </c>
      <c r="H1203" s="19"/>
      <c r="P1203" s="9" t="s">
        <v>3190</v>
      </c>
      <c r="Q1203" s="19"/>
      <c r="R1203" s="19">
        <v>16.02712501869831</v>
      </c>
      <c r="S1203" s="19"/>
      <c r="T1203" s="19"/>
      <c r="U1203" s="19"/>
      <c r="V1203" s="19"/>
      <c r="W1203" s="19"/>
      <c r="X1203" s="19"/>
      <c r="Y1203" s="19"/>
      <c r="Z1203"/>
      <c r="AA1203"/>
      <c r="AB1203"/>
      <c r="AC1203"/>
      <c r="AD1203"/>
      <c r="AE1203"/>
      <c r="AF1203"/>
      <c r="AG1203"/>
      <c r="AH1203"/>
      <c r="AI1203"/>
      <c r="AJ1203" s="9" t="s">
        <v>3190</v>
      </c>
      <c r="AK1203" s="19"/>
      <c r="AL1203" s="19"/>
      <c r="AM1203" s="19"/>
      <c r="AN1203" s="19"/>
      <c r="AO1203" s="19"/>
      <c r="AP1203" s="19"/>
      <c r="AQ1203" s="19"/>
      <c r="AR1203" s="19"/>
      <c r="AS1203" s="19"/>
      <c r="AT1203" s="19"/>
      <c r="AU1203" s="19"/>
      <c r="AV1203" s="19">
        <v>16.02712501869831</v>
      </c>
      <c r="AW1203"/>
      <c r="AX1203"/>
      <c r="AY1203"/>
      <c r="AZ1203"/>
      <c r="BA1203"/>
      <c r="BB1203"/>
      <c r="BC1203"/>
      <c r="BD1203"/>
      <c r="BE1203"/>
      <c r="BF1203"/>
      <c r="BG1203"/>
      <c r="BH1203"/>
      <c r="BI1203"/>
      <c r="BJ1203"/>
      <c r="BK1203"/>
      <c r="BL1203"/>
      <c r="BM1203"/>
      <c r="BN1203"/>
      <c r="BO1203"/>
      <c r="BP1203"/>
      <c r="BQ1203"/>
      <c r="BR1203"/>
      <c r="BS1203"/>
      <c r="BT1203"/>
      <c r="BU1203"/>
      <c r="BV1203"/>
    </row>
    <row r="1204" spans="2:74" ht="14.25" x14ac:dyDescent="0.2">
      <c r="B1204" s="9" t="s">
        <v>3740</v>
      </c>
      <c r="C1204" s="19"/>
      <c r="D1204" s="19"/>
      <c r="E1204" s="19"/>
      <c r="F1204" s="19">
        <v>80</v>
      </c>
      <c r="G1204" s="19"/>
      <c r="H1204" s="19"/>
      <c r="P1204" s="9" t="s">
        <v>3191</v>
      </c>
      <c r="Q1204" s="19"/>
      <c r="R1204" s="19"/>
      <c r="S1204" s="19"/>
      <c r="T1204" s="19"/>
      <c r="U1204" s="19"/>
      <c r="V1204" s="19"/>
      <c r="W1204" s="19">
        <v>60</v>
      </c>
      <c r="X1204" s="19"/>
      <c r="Y1204" s="19"/>
      <c r="Z1204"/>
      <c r="AA1204"/>
      <c r="AB1204"/>
      <c r="AC1204"/>
      <c r="AD1204"/>
      <c r="AE1204"/>
      <c r="AF1204"/>
      <c r="AG1204"/>
      <c r="AH1204"/>
      <c r="AI1204"/>
      <c r="AJ1204" s="9" t="s">
        <v>3191</v>
      </c>
      <c r="AK1204" s="19"/>
      <c r="AL1204" s="19">
        <v>60</v>
      </c>
      <c r="AM1204" s="19"/>
      <c r="AN1204" s="19"/>
      <c r="AO1204" s="19"/>
      <c r="AP1204" s="19"/>
      <c r="AQ1204" s="19"/>
      <c r="AR1204" s="19"/>
      <c r="AS1204" s="19"/>
      <c r="AT1204" s="19"/>
      <c r="AU1204" s="19"/>
      <c r="AV1204" s="19"/>
      <c r="AW1204"/>
      <c r="AX1204"/>
      <c r="AY1204"/>
      <c r="AZ1204"/>
      <c r="BA1204"/>
      <c r="BB1204"/>
      <c r="BC1204"/>
      <c r="BD1204"/>
      <c r="BE1204"/>
      <c r="BF1204"/>
      <c r="BG1204"/>
      <c r="BH1204"/>
      <c r="BI1204"/>
      <c r="BJ1204"/>
      <c r="BK1204"/>
      <c r="BL1204"/>
      <c r="BM1204"/>
      <c r="BN1204"/>
      <c r="BO1204"/>
      <c r="BP1204"/>
      <c r="BQ1204"/>
      <c r="BR1204"/>
      <c r="BS1204"/>
      <c r="BT1204"/>
      <c r="BU1204"/>
      <c r="BV1204"/>
    </row>
    <row r="1205" spans="2:74" ht="14.25" x14ac:dyDescent="0.2">
      <c r="B1205" s="9" t="s">
        <v>3741</v>
      </c>
      <c r="C1205" s="19">
        <v>8.9039583437212837</v>
      </c>
      <c r="D1205" s="19"/>
      <c r="E1205" s="19"/>
      <c r="F1205" s="19"/>
      <c r="G1205" s="19"/>
      <c r="H1205" s="19"/>
      <c r="P1205" s="9" t="s">
        <v>3192</v>
      </c>
      <c r="Q1205" s="19">
        <v>4.8</v>
      </c>
      <c r="R1205" s="19"/>
      <c r="S1205" s="19"/>
      <c r="T1205" s="19"/>
      <c r="U1205" s="19"/>
      <c r="V1205" s="19"/>
      <c r="W1205" s="19"/>
      <c r="X1205" s="19"/>
      <c r="Y1205" s="19"/>
      <c r="Z1205"/>
      <c r="AA1205"/>
      <c r="AB1205"/>
      <c r="AC1205"/>
      <c r="AD1205"/>
      <c r="AE1205"/>
      <c r="AF1205"/>
      <c r="AG1205"/>
      <c r="AH1205"/>
      <c r="AI1205"/>
      <c r="AJ1205" s="9" t="s">
        <v>3192</v>
      </c>
      <c r="AK1205" s="19"/>
      <c r="AL1205" s="19"/>
      <c r="AM1205" s="19"/>
      <c r="AN1205" s="19"/>
      <c r="AO1205" s="19"/>
      <c r="AP1205" s="19"/>
      <c r="AQ1205" s="19"/>
      <c r="AR1205" s="19"/>
      <c r="AS1205" s="19"/>
      <c r="AT1205" s="19"/>
      <c r="AU1205" s="19"/>
      <c r="AV1205" s="19">
        <v>4.8</v>
      </c>
      <c r="AW1205"/>
      <c r="AX1205"/>
      <c r="AY1205"/>
      <c r="AZ1205"/>
      <c r="BA1205"/>
      <c r="BB1205"/>
      <c r="BC1205"/>
      <c r="BD1205"/>
      <c r="BE1205"/>
      <c r="BF1205"/>
      <c r="BG1205"/>
      <c r="BH1205"/>
      <c r="BI1205"/>
      <c r="BJ1205"/>
      <c r="BK1205"/>
      <c r="BL1205"/>
      <c r="BM1205"/>
      <c r="BN1205"/>
      <c r="BO1205"/>
      <c r="BP1205"/>
      <c r="BQ1205"/>
      <c r="BR1205"/>
      <c r="BS1205"/>
      <c r="BT1205"/>
      <c r="BU1205"/>
      <c r="BV1205"/>
    </row>
    <row r="1206" spans="2:74" ht="14.25" x14ac:dyDescent="0.2">
      <c r="B1206" s="9" t="s">
        <v>3742</v>
      </c>
      <c r="C1206" s="19"/>
      <c r="D1206" s="19"/>
      <c r="E1206" s="19"/>
      <c r="F1206" s="19">
        <v>125</v>
      </c>
      <c r="G1206" s="19"/>
      <c r="H1206" s="19"/>
      <c r="P1206" s="9" t="s">
        <v>3193</v>
      </c>
      <c r="Q1206" s="19"/>
      <c r="R1206" s="19">
        <v>106.815148267971</v>
      </c>
      <c r="S1206" s="19"/>
      <c r="T1206" s="19"/>
      <c r="U1206" s="19"/>
      <c r="V1206" s="19"/>
      <c r="W1206" s="19"/>
      <c r="X1206" s="19"/>
      <c r="Y1206" s="19"/>
      <c r="Z1206"/>
      <c r="AA1206"/>
      <c r="AB1206"/>
      <c r="AC1206"/>
      <c r="AD1206"/>
      <c r="AE1206"/>
      <c r="AF1206"/>
      <c r="AG1206"/>
      <c r="AH1206"/>
      <c r="AI1206"/>
      <c r="AJ1206" s="9" t="s">
        <v>3193</v>
      </c>
      <c r="AK1206" s="19"/>
      <c r="AL1206" s="19"/>
      <c r="AM1206" s="19"/>
      <c r="AN1206" s="19"/>
      <c r="AO1206" s="19">
        <v>106.815148267971</v>
      </c>
      <c r="AP1206" s="19"/>
      <c r="AQ1206" s="19"/>
      <c r="AR1206" s="19"/>
      <c r="AS1206" s="19"/>
      <c r="AT1206" s="19"/>
      <c r="AU1206" s="19"/>
      <c r="AV1206" s="19"/>
      <c r="AW1206"/>
      <c r="AX1206"/>
      <c r="AY1206"/>
      <c r="AZ1206"/>
      <c r="BA1206"/>
      <c r="BB1206"/>
      <c r="BC1206"/>
      <c r="BD1206"/>
      <c r="BE1206"/>
      <c r="BF1206"/>
      <c r="BG1206"/>
      <c r="BH1206"/>
      <c r="BI1206"/>
      <c r="BJ1206"/>
      <c r="BK1206"/>
      <c r="BL1206"/>
      <c r="BM1206"/>
      <c r="BN1206"/>
      <c r="BO1206"/>
      <c r="BP1206"/>
      <c r="BQ1206"/>
      <c r="BR1206"/>
      <c r="BS1206"/>
      <c r="BT1206"/>
      <c r="BU1206"/>
      <c r="BV1206"/>
    </row>
    <row r="1207" spans="2:74" ht="14.25" x14ac:dyDescent="0.2">
      <c r="B1207" s="9" t="s">
        <v>3743</v>
      </c>
      <c r="C1207" s="19"/>
      <c r="D1207" s="19"/>
      <c r="E1207" s="19"/>
      <c r="F1207" s="19">
        <v>23.150291693675339</v>
      </c>
      <c r="G1207" s="19"/>
      <c r="H1207" s="19"/>
      <c r="P1207" s="9" t="s">
        <v>3194</v>
      </c>
      <c r="Q1207" s="19"/>
      <c r="R1207" s="19"/>
      <c r="S1207" s="19"/>
      <c r="T1207" s="19"/>
      <c r="U1207" s="19">
        <v>8.9039583437212837</v>
      </c>
      <c r="V1207" s="19"/>
      <c r="W1207" s="19"/>
      <c r="X1207" s="19"/>
      <c r="Y1207" s="19"/>
      <c r="Z1207"/>
      <c r="AA1207"/>
      <c r="AB1207"/>
      <c r="AC1207"/>
      <c r="AD1207"/>
      <c r="AE1207"/>
      <c r="AF1207"/>
      <c r="AG1207"/>
      <c r="AH1207"/>
      <c r="AI1207"/>
      <c r="AJ1207" s="9" t="s">
        <v>3194</v>
      </c>
      <c r="AK1207" s="19"/>
      <c r="AL1207" s="19"/>
      <c r="AM1207" s="19"/>
      <c r="AN1207" s="19"/>
      <c r="AO1207" s="19"/>
      <c r="AP1207" s="19"/>
      <c r="AQ1207" s="19"/>
      <c r="AR1207" s="19"/>
      <c r="AS1207" s="19"/>
      <c r="AT1207" s="19"/>
      <c r="AU1207" s="19"/>
      <c r="AV1207" s="19">
        <v>8.9039583437212837</v>
      </c>
      <c r="AW1207"/>
      <c r="AX1207"/>
      <c r="AY1207"/>
      <c r="AZ1207"/>
      <c r="BA1207"/>
      <c r="BB1207"/>
      <c r="BC1207"/>
      <c r="BD1207"/>
      <c r="BE1207"/>
      <c r="BF1207"/>
      <c r="BG1207"/>
      <c r="BH1207"/>
      <c r="BI1207"/>
      <c r="BJ1207"/>
      <c r="BK1207"/>
      <c r="BL1207"/>
      <c r="BM1207"/>
      <c r="BN1207"/>
      <c r="BO1207"/>
      <c r="BP1207"/>
      <c r="BQ1207"/>
      <c r="BR1207"/>
      <c r="BS1207"/>
      <c r="BT1207"/>
      <c r="BU1207"/>
      <c r="BV1207"/>
    </row>
    <row r="1208" spans="2:74" ht="14.25" x14ac:dyDescent="0.2">
      <c r="B1208" s="9" t="s">
        <v>3744</v>
      </c>
      <c r="C1208" s="19"/>
      <c r="D1208" s="19"/>
      <c r="E1208" s="19"/>
      <c r="F1208" s="19">
        <v>12</v>
      </c>
      <c r="G1208" s="19"/>
      <c r="H1208" s="19"/>
      <c r="P1208" s="9" t="s">
        <v>3195</v>
      </c>
      <c r="Q1208" s="19"/>
      <c r="R1208" s="19">
        <v>60</v>
      </c>
      <c r="S1208" s="19"/>
      <c r="T1208" s="19"/>
      <c r="U1208" s="19"/>
      <c r="V1208" s="19"/>
      <c r="W1208" s="19"/>
      <c r="X1208" s="19"/>
      <c r="Y1208" s="19"/>
      <c r="Z1208"/>
      <c r="AA1208"/>
      <c r="AB1208"/>
      <c r="AC1208"/>
      <c r="AD1208"/>
      <c r="AE1208"/>
      <c r="AF1208"/>
      <c r="AG1208"/>
      <c r="AH1208"/>
      <c r="AI1208"/>
      <c r="AJ1208" s="9" t="s">
        <v>3195</v>
      </c>
      <c r="AK1208" s="19"/>
      <c r="AL1208" s="19">
        <v>60</v>
      </c>
      <c r="AM1208" s="19"/>
      <c r="AN1208" s="19"/>
      <c r="AO1208" s="19"/>
      <c r="AP1208" s="19"/>
      <c r="AQ1208" s="19"/>
      <c r="AR1208" s="19"/>
      <c r="AS1208" s="19"/>
      <c r="AT1208" s="19"/>
      <c r="AU1208" s="19"/>
      <c r="AV1208" s="19"/>
      <c r="AW1208"/>
      <c r="AX1208"/>
      <c r="AY1208"/>
      <c r="AZ1208"/>
      <c r="BA1208"/>
      <c r="BB1208"/>
      <c r="BC1208"/>
      <c r="BD1208"/>
      <c r="BE1208"/>
      <c r="BF1208"/>
      <c r="BG1208"/>
      <c r="BH1208"/>
      <c r="BI1208"/>
      <c r="BJ1208"/>
      <c r="BK1208"/>
      <c r="BL1208"/>
      <c r="BM1208"/>
      <c r="BN1208"/>
      <c r="BO1208"/>
      <c r="BP1208"/>
      <c r="BQ1208"/>
      <c r="BR1208"/>
      <c r="BS1208"/>
      <c r="BT1208"/>
      <c r="BU1208"/>
      <c r="BV1208"/>
    </row>
    <row r="1209" spans="2:74" ht="14.25" x14ac:dyDescent="0.2">
      <c r="B1209" s="9" t="s">
        <v>3745</v>
      </c>
      <c r="C1209" s="19"/>
      <c r="D1209" s="19"/>
      <c r="E1209" s="19"/>
      <c r="F1209" s="19"/>
      <c r="G1209" s="19">
        <v>30</v>
      </c>
      <c r="H1209" s="19"/>
      <c r="P1209" s="9" t="s">
        <v>3196</v>
      </c>
      <c r="Q1209" s="19"/>
      <c r="R1209" s="19">
        <v>46.300583387350677</v>
      </c>
      <c r="S1209" s="19"/>
      <c r="T1209" s="19"/>
      <c r="U1209" s="19"/>
      <c r="V1209" s="19"/>
      <c r="W1209" s="19"/>
      <c r="X1209" s="19"/>
      <c r="Y1209" s="19"/>
      <c r="Z1209"/>
      <c r="AA1209"/>
      <c r="AB1209"/>
      <c r="AC1209"/>
      <c r="AD1209"/>
      <c r="AE1209"/>
      <c r="AF1209"/>
      <c r="AG1209"/>
      <c r="AH1209"/>
      <c r="AI1209"/>
      <c r="AJ1209" s="9" t="s">
        <v>3196</v>
      </c>
      <c r="AK1209" s="19"/>
      <c r="AL1209" s="19"/>
      <c r="AM1209" s="19"/>
      <c r="AN1209" s="19"/>
      <c r="AO1209" s="19"/>
      <c r="AP1209" s="19"/>
      <c r="AQ1209" s="19"/>
      <c r="AR1209" s="19"/>
      <c r="AS1209" s="19"/>
      <c r="AT1209" s="19"/>
      <c r="AU1209" s="19"/>
      <c r="AV1209" s="19">
        <v>46.300583387350677</v>
      </c>
      <c r="AW1209"/>
      <c r="AX1209"/>
      <c r="AY1209"/>
      <c r="AZ1209"/>
      <c r="BA1209"/>
      <c r="BB1209"/>
      <c r="BC1209"/>
      <c r="BD1209"/>
      <c r="BE1209"/>
      <c r="BF1209"/>
      <c r="BG1209"/>
      <c r="BH1209"/>
      <c r="BI1209"/>
      <c r="BJ1209"/>
      <c r="BK1209"/>
      <c r="BL1209"/>
      <c r="BM1209"/>
      <c r="BN1209"/>
      <c r="BO1209"/>
      <c r="BP1209"/>
      <c r="BQ1209"/>
      <c r="BR1209"/>
      <c r="BS1209"/>
      <c r="BT1209"/>
      <c r="BU1209"/>
      <c r="BV1209"/>
    </row>
    <row r="1210" spans="2:74" ht="14.25" x14ac:dyDescent="0.2">
      <c r="B1210" s="9" t="s">
        <v>3746</v>
      </c>
      <c r="C1210" s="19"/>
      <c r="D1210" s="19">
        <v>91.468759607395754</v>
      </c>
      <c r="E1210" s="19"/>
      <c r="F1210" s="19"/>
      <c r="G1210" s="19"/>
      <c r="H1210" s="19"/>
      <c r="P1210" s="9" t="s">
        <v>3197</v>
      </c>
      <c r="Q1210" s="19"/>
      <c r="R1210" s="19">
        <v>13.355937515581925</v>
      </c>
      <c r="S1210" s="19"/>
      <c r="T1210" s="19"/>
      <c r="U1210" s="19"/>
      <c r="V1210" s="19"/>
      <c r="W1210" s="19"/>
      <c r="X1210" s="19"/>
      <c r="Y1210" s="19"/>
      <c r="Z1210"/>
      <c r="AA1210"/>
      <c r="AB1210"/>
      <c r="AC1210"/>
      <c r="AD1210"/>
      <c r="AE1210"/>
      <c r="AF1210"/>
      <c r="AG1210"/>
      <c r="AH1210"/>
      <c r="AI1210"/>
      <c r="AJ1210" s="9" t="s">
        <v>3197</v>
      </c>
      <c r="AK1210" s="19"/>
      <c r="AL1210" s="19"/>
      <c r="AM1210" s="19"/>
      <c r="AN1210" s="19"/>
      <c r="AO1210" s="19"/>
      <c r="AP1210" s="19"/>
      <c r="AQ1210" s="19"/>
      <c r="AR1210" s="19"/>
      <c r="AS1210" s="19"/>
      <c r="AT1210" s="19"/>
      <c r="AU1210" s="19"/>
      <c r="AV1210" s="19">
        <v>13.355937515581925</v>
      </c>
      <c r="AW1210"/>
      <c r="AX1210"/>
      <c r="AY1210"/>
      <c r="AZ1210"/>
      <c r="BA1210"/>
      <c r="BB1210"/>
      <c r="BC1210"/>
      <c r="BD1210"/>
      <c r="BE1210"/>
      <c r="BF1210"/>
      <c r="BG1210"/>
      <c r="BH1210"/>
      <c r="BI1210"/>
      <c r="BJ1210"/>
      <c r="BK1210"/>
      <c r="BL1210"/>
      <c r="BM1210"/>
      <c r="BN1210"/>
      <c r="BO1210"/>
      <c r="BP1210"/>
      <c r="BQ1210"/>
      <c r="BR1210"/>
      <c r="BS1210"/>
      <c r="BT1210"/>
      <c r="BU1210"/>
      <c r="BV1210"/>
    </row>
    <row r="1211" spans="2:74" ht="14.25" x14ac:dyDescent="0.2">
      <c r="B1211" s="9" t="s">
        <v>3747</v>
      </c>
      <c r="C1211" s="19"/>
      <c r="D1211" s="19"/>
      <c r="E1211" s="19">
        <v>35.148775467100435</v>
      </c>
      <c r="F1211" s="19"/>
      <c r="G1211" s="19"/>
      <c r="H1211" s="19"/>
      <c r="P1211" s="9" t="s">
        <v>3198</v>
      </c>
      <c r="Q1211" s="19"/>
      <c r="R1211" s="19"/>
      <c r="S1211" s="19"/>
      <c r="T1211" s="19"/>
      <c r="U1211" s="19"/>
      <c r="V1211" s="19"/>
      <c r="W1211" s="19"/>
      <c r="X1211" s="19">
        <v>74</v>
      </c>
      <c r="Y1211" s="19"/>
      <c r="Z1211"/>
      <c r="AA1211"/>
      <c r="AB1211"/>
      <c r="AC1211"/>
      <c r="AD1211"/>
      <c r="AE1211"/>
      <c r="AF1211"/>
      <c r="AG1211"/>
      <c r="AH1211"/>
      <c r="AI1211"/>
      <c r="AJ1211" s="9" t="s">
        <v>3198</v>
      </c>
      <c r="AK1211" s="19"/>
      <c r="AL1211" s="19">
        <v>74</v>
      </c>
      <c r="AM1211" s="19"/>
      <c r="AN1211" s="19"/>
      <c r="AO1211" s="19"/>
      <c r="AP1211" s="19"/>
      <c r="AQ1211" s="19"/>
      <c r="AR1211" s="19"/>
      <c r="AS1211" s="19"/>
      <c r="AT1211" s="19"/>
      <c r="AU1211" s="19"/>
      <c r="AV1211" s="19"/>
      <c r="AW1211"/>
      <c r="AX1211"/>
      <c r="AY1211"/>
      <c r="AZ1211"/>
      <c r="BA1211"/>
      <c r="BB1211"/>
      <c r="BC1211"/>
      <c r="BD1211"/>
      <c r="BE1211"/>
      <c r="BF1211"/>
      <c r="BG1211"/>
      <c r="BH1211"/>
      <c r="BI1211"/>
      <c r="BJ1211"/>
      <c r="BK1211"/>
      <c r="BL1211"/>
      <c r="BM1211"/>
      <c r="BN1211"/>
      <c r="BO1211"/>
      <c r="BP1211"/>
      <c r="BQ1211"/>
      <c r="BR1211"/>
      <c r="BS1211"/>
      <c r="BT1211"/>
      <c r="BU1211"/>
      <c r="BV1211"/>
    </row>
    <row r="1212" spans="2:74" ht="14.25" x14ac:dyDescent="0.2">
      <c r="B1212" s="9" t="s">
        <v>3748</v>
      </c>
      <c r="C1212" s="19"/>
      <c r="D1212" s="19"/>
      <c r="E1212" s="19"/>
      <c r="F1212" s="19">
        <v>49.153119414418249</v>
      </c>
      <c r="G1212" s="19"/>
      <c r="H1212" s="19"/>
      <c r="P1212" s="9" t="s">
        <v>3199</v>
      </c>
      <c r="Q1212" s="19">
        <v>95.855999999999995</v>
      </c>
      <c r="R1212" s="19"/>
      <c r="S1212" s="19"/>
      <c r="T1212" s="19"/>
      <c r="U1212" s="19"/>
      <c r="V1212" s="19"/>
      <c r="W1212" s="19"/>
      <c r="X1212" s="19"/>
      <c r="Y1212" s="19"/>
      <c r="Z1212"/>
      <c r="AA1212"/>
      <c r="AB1212"/>
      <c r="AC1212"/>
      <c r="AD1212"/>
      <c r="AE1212"/>
      <c r="AF1212"/>
      <c r="AG1212"/>
      <c r="AH1212"/>
      <c r="AI1212"/>
      <c r="AJ1212" s="9" t="s">
        <v>3199</v>
      </c>
      <c r="AK1212" s="19"/>
      <c r="AL1212" s="19">
        <v>95.855999999999995</v>
      </c>
      <c r="AM1212" s="19"/>
      <c r="AN1212" s="19"/>
      <c r="AO1212" s="19"/>
      <c r="AP1212" s="19"/>
      <c r="AQ1212" s="19"/>
      <c r="AR1212" s="19"/>
      <c r="AS1212" s="19"/>
      <c r="AT1212" s="19"/>
      <c r="AU1212" s="19"/>
      <c r="AV1212" s="19"/>
      <c r="AW1212"/>
      <c r="AX1212"/>
      <c r="AY1212"/>
      <c r="AZ1212"/>
      <c r="BA1212"/>
      <c r="BB1212"/>
      <c r="BC1212"/>
      <c r="BD1212"/>
      <c r="BE1212"/>
      <c r="BF1212"/>
      <c r="BG1212"/>
      <c r="BH1212"/>
      <c r="BI1212"/>
      <c r="BJ1212"/>
      <c r="BK1212"/>
      <c r="BL1212"/>
      <c r="BM1212"/>
      <c r="BN1212"/>
      <c r="BO1212"/>
      <c r="BP1212"/>
      <c r="BQ1212"/>
      <c r="BR1212"/>
      <c r="BS1212"/>
      <c r="BT1212"/>
      <c r="BU1212"/>
      <c r="BV1212"/>
    </row>
    <row r="1213" spans="2:74" ht="14.25" x14ac:dyDescent="0.2">
      <c r="B1213" s="9" t="s">
        <v>3749</v>
      </c>
      <c r="C1213" s="19">
        <v>2.6711875031163852</v>
      </c>
      <c r="D1213" s="19"/>
      <c r="E1213" s="19"/>
      <c r="F1213" s="19"/>
      <c r="G1213" s="19"/>
      <c r="H1213" s="19"/>
      <c r="P1213" s="9" t="s">
        <v>3200</v>
      </c>
      <c r="Q1213" s="19"/>
      <c r="R1213" s="19"/>
      <c r="S1213" s="19"/>
      <c r="T1213" s="19">
        <v>40</v>
      </c>
      <c r="U1213" s="19"/>
      <c r="V1213" s="19"/>
      <c r="W1213" s="19"/>
      <c r="X1213" s="19"/>
      <c r="Y1213" s="19"/>
      <c r="Z1213"/>
      <c r="AA1213"/>
      <c r="AB1213"/>
      <c r="AC1213"/>
      <c r="AD1213"/>
      <c r="AE1213"/>
      <c r="AF1213"/>
      <c r="AG1213"/>
      <c r="AH1213"/>
      <c r="AI1213"/>
      <c r="AJ1213" s="9" t="s">
        <v>3200</v>
      </c>
      <c r="AK1213" s="19"/>
      <c r="AL1213" s="19">
        <v>40</v>
      </c>
      <c r="AM1213" s="19"/>
      <c r="AN1213" s="19"/>
      <c r="AO1213" s="19"/>
      <c r="AP1213" s="19"/>
      <c r="AQ1213" s="19"/>
      <c r="AR1213" s="19"/>
      <c r="AS1213" s="19"/>
      <c r="AT1213" s="19"/>
      <c r="AU1213" s="19"/>
      <c r="AV1213" s="19"/>
      <c r="AW1213"/>
      <c r="AX1213"/>
      <c r="AY1213"/>
      <c r="AZ1213"/>
      <c r="BA1213"/>
      <c r="BB1213"/>
      <c r="BC1213"/>
      <c r="BD1213"/>
      <c r="BE1213"/>
      <c r="BF1213"/>
      <c r="BG1213"/>
      <c r="BH1213"/>
      <c r="BI1213"/>
      <c r="BJ1213"/>
      <c r="BK1213"/>
      <c r="BL1213"/>
      <c r="BM1213"/>
      <c r="BN1213"/>
      <c r="BO1213"/>
      <c r="BP1213"/>
      <c r="BQ1213"/>
      <c r="BR1213"/>
      <c r="BS1213"/>
      <c r="BT1213"/>
      <c r="BU1213"/>
      <c r="BV1213"/>
    </row>
    <row r="1214" spans="2:74" ht="14.25" x14ac:dyDescent="0.2">
      <c r="B1214" s="9" t="s">
        <v>3750</v>
      </c>
      <c r="C1214" s="19"/>
      <c r="D1214" s="19">
        <v>42.556813345816671</v>
      </c>
      <c r="E1214" s="19"/>
      <c r="F1214" s="19"/>
      <c r="G1214" s="19"/>
      <c r="H1214" s="19"/>
      <c r="P1214" s="9" t="s">
        <v>3202</v>
      </c>
      <c r="Q1214" s="19">
        <v>90</v>
      </c>
      <c r="R1214" s="19"/>
      <c r="S1214" s="19"/>
      <c r="T1214" s="19"/>
      <c r="U1214" s="19"/>
      <c r="V1214" s="19"/>
      <c r="W1214" s="19"/>
      <c r="X1214" s="19"/>
      <c r="Y1214" s="19"/>
      <c r="Z1214"/>
      <c r="AA1214"/>
      <c r="AB1214"/>
      <c r="AC1214"/>
      <c r="AD1214"/>
      <c r="AE1214"/>
      <c r="AF1214"/>
      <c r="AG1214"/>
      <c r="AH1214"/>
      <c r="AI1214"/>
      <c r="AJ1214" s="9" t="s">
        <v>3202</v>
      </c>
      <c r="AK1214" s="19"/>
      <c r="AL1214" s="19">
        <v>90</v>
      </c>
      <c r="AM1214" s="19"/>
      <c r="AN1214" s="19"/>
      <c r="AO1214" s="19"/>
      <c r="AP1214" s="19"/>
      <c r="AQ1214" s="19"/>
      <c r="AR1214" s="19"/>
      <c r="AS1214" s="19"/>
      <c r="AT1214" s="19"/>
      <c r="AU1214" s="19"/>
      <c r="AV1214" s="19"/>
      <c r="AW1214"/>
      <c r="AX1214"/>
      <c r="AY1214"/>
      <c r="AZ1214"/>
      <c r="BA1214"/>
      <c r="BB1214"/>
      <c r="BC1214"/>
      <c r="BD1214"/>
      <c r="BE1214"/>
      <c r="BF1214"/>
      <c r="BG1214"/>
      <c r="BH1214"/>
      <c r="BI1214"/>
      <c r="BJ1214"/>
      <c r="BK1214"/>
      <c r="BL1214"/>
      <c r="BM1214"/>
      <c r="BN1214"/>
      <c r="BO1214"/>
      <c r="BP1214"/>
      <c r="BQ1214"/>
      <c r="BR1214"/>
      <c r="BS1214"/>
      <c r="BT1214"/>
      <c r="BU1214"/>
      <c r="BV1214"/>
    </row>
    <row r="1215" spans="2:74" ht="14.25" x14ac:dyDescent="0.2">
      <c r="B1215" s="9" t="s">
        <v>3751</v>
      </c>
      <c r="C1215" s="19"/>
      <c r="D1215" s="19">
        <v>42.556813345816671</v>
      </c>
      <c r="E1215" s="19"/>
      <c r="F1215" s="19"/>
      <c r="G1215" s="19"/>
      <c r="H1215" s="19"/>
      <c r="P1215" s="9" t="s">
        <v>3203</v>
      </c>
      <c r="Q1215" s="19"/>
      <c r="R1215" s="19">
        <v>8.0135625093491551</v>
      </c>
      <c r="S1215" s="19"/>
      <c r="T1215" s="19"/>
      <c r="U1215" s="19"/>
      <c r="V1215" s="19"/>
      <c r="W1215" s="19"/>
      <c r="X1215" s="19"/>
      <c r="Y1215" s="19"/>
      <c r="Z1215"/>
      <c r="AA1215"/>
      <c r="AB1215"/>
      <c r="AC1215"/>
      <c r="AD1215"/>
      <c r="AE1215"/>
      <c r="AF1215"/>
      <c r="AG1215"/>
      <c r="AH1215"/>
      <c r="AI1215"/>
      <c r="AJ1215" s="9" t="s">
        <v>3203</v>
      </c>
      <c r="AK1215" s="19"/>
      <c r="AL1215" s="19"/>
      <c r="AM1215" s="19"/>
      <c r="AN1215" s="19"/>
      <c r="AO1215" s="19"/>
      <c r="AP1215" s="19"/>
      <c r="AQ1215" s="19"/>
      <c r="AR1215" s="19"/>
      <c r="AS1215" s="19"/>
      <c r="AT1215" s="19"/>
      <c r="AU1215" s="19"/>
      <c r="AV1215" s="19">
        <v>8.0135625093491551</v>
      </c>
      <c r="AW1215"/>
      <c r="AX1215"/>
      <c r="AY1215"/>
      <c r="AZ1215"/>
      <c r="BA1215"/>
      <c r="BB1215"/>
      <c r="BC1215"/>
      <c r="BD1215"/>
      <c r="BE1215"/>
      <c r="BF1215"/>
      <c r="BG1215"/>
      <c r="BH1215"/>
      <c r="BI1215"/>
      <c r="BJ1215"/>
      <c r="BK1215"/>
      <c r="BL1215"/>
      <c r="BM1215"/>
      <c r="BN1215"/>
      <c r="BO1215"/>
      <c r="BP1215"/>
      <c r="BQ1215"/>
      <c r="BR1215"/>
      <c r="BS1215"/>
      <c r="BT1215"/>
      <c r="BU1215"/>
      <c r="BV1215"/>
    </row>
    <row r="1216" spans="2:74" ht="14.25" x14ac:dyDescent="0.2">
      <c r="B1216" s="9" t="s">
        <v>3753</v>
      </c>
      <c r="C1216" s="19"/>
      <c r="D1216" s="19"/>
      <c r="E1216" s="19"/>
      <c r="F1216" s="19"/>
      <c r="G1216" s="19"/>
      <c r="H1216" s="19">
        <v>41.768724209783031</v>
      </c>
      <c r="P1216" s="9" t="s">
        <v>3204</v>
      </c>
      <c r="Q1216" s="19"/>
      <c r="R1216" s="19">
        <v>17.807916687442567</v>
      </c>
      <c r="S1216" s="19"/>
      <c r="T1216" s="19"/>
      <c r="U1216" s="19"/>
      <c r="V1216" s="19"/>
      <c r="W1216" s="19"/>
      <c r="X1216" s="19"/>
      <c r="Y1216" s="19"/>
      <c r="Z1216"/>
      <c r="AA1216"/>
      <c r="AB1216"/>
      <c r="AC1216"/>
      <c r="AD1216"/>
      <c r="AE1216"/>
      <c r="AF1216"/>
      <c r="AG1216"/>
      <c r="AH1216"/>
      <c r="AI1216"/>
      <c r="AJ1216" s="9" t="s">
        <v>3204</v>
      </c>
      <c r="AK1216" s="19"/>
      <c r="AL1216" s="19"/>
      <c r="AM1216" s="19"/>
      <c r="AN1216" s="19"/>
      <c r="AO1216" s="19"/>
      <c r="AP1216" s="19"/>
      <c r="AQ1216" s="19"/>
      <c r="AR1216" s="19"/>
      <c r="AS1216" s="19"/>
      <c r="AT1216" s="19"/>
      <c r="AU1216" s="19"/>
      <c r="AV1216" s="19">
        <v>17.807916687442567</v>
      </c>
      <c r="AW1216"/>
      <c r="AX1216"/>
      <c r="AY1216"/>
      <c r="AZ1216"/>
      <c r="BA1216"/>
      <c r="BB1216"/>
      <c r="BC1216"/>
      <c r="BD1216"/>
      <c r="BE1216"/>
      <c r="BF1216"/>
      <c r="BG1216"/>
      <c r="BH1216"/>
      <c r="BI1216"/>
      <c r="BJ1216"/>
      <c r="BK1216"/>
      <c r="BL1216"/>
      <c r="BM1216"/>
      <c r="BN1216"/>
      <c r="BO1216"/>
      <c r="BP1216"/>
      <c r="BQ1216"/>
      <c r="BR1216"/>
      <c r="BS1216"/>
      <c r="BT1216"/>
      <c r="BU1216"/>
      <c r="BV1216"/>
    </row>
    <row r="1217" spans="2:74" ht="14.25" x14ac:dyDescent="0.2">
      <c r="B1217" s="9" t="s">
        <v>3754</v>
      </c>
      <c r="C1217" s="19">
        <v>8.5478000099724323</v>
      </c>
      <c r="D1217" s="19"/>
      <c r="E1217" s="19"/>
      <c r="F1217" s="19"/>
      <c r="G1217" s="19"/>
      <c r="H1217" s="19"/>
      <c r="P1217" s="9" t="s">
        <v>3205</v>
      </c>
      <c r="Q1217" s="19"/>
      <c r="R1217" s="19"/>
      <c r="S1217" s="19"/>
      <c r="T1217" s="19"/>
      <c r="U1217" s="19"/>
      <c r="V1217" s="19"/>
      <c r="W1217" s="19"/>
      <c r="X1217" s="19"/>
      <c r="Y1217" s="19">
        <v>12.465541681209798</v>
      </c>
      <c r="Z1217"/>
      <c r="AA1217"/>
      <c r="AB1217"/>
      <c r="AC1217"/>
      <c r="AD1217"/>
      <c r="AE1217"/>
      <c r="AF1217"/>
      <c r="AG1217"/>
      <c r="AH1217"/>
      <c r="AI1217"/>
      <c r="AJ1217" s="9" t="s">
        <v>3205</v>
      </c>
      <c r="AK1217" s="19"/>
      <c r="AL1217" s="19"/>
      <c r="AM1217" s="19"/>
      <c r="AN1217" s="19"/>
      <c r="AO1217" s="19"/>
      <c r="AP1217" s="19"/>
      <c r="AQ1217" s="19"/>
      <c r="AR1217" s="19"/>
      <c r="AS1217" s="19"/>
      <c r="AT1217" s="19"/>
      <c r="AU1217" s="19"/>
      <c r="AV1217" s="19">
        <v>12.465541681209798</v>
      </c>
      <c r="AW1217"/>
      <c r="AX1217"/>
      <c r="AY1217"/>
      <c r="AZ1217"/>
      <c r="BA1217"/>
      <c r="BB1217"/>
      <c r="BC1217"/>
      <c r="BD1217"/>
      <c r="BE1217"/>
      <c r="BF1217"/>
      <c r="BG1217"/>
      <c r="BH1217"/>
      <c r="BI1217"/>
      <c r="BJ1217"/>
      <c r="BK1217"/>
      <c r="BL1217"/>
      <c r="BM1217"/>
      <c r="BN1217"/>
      <c r="BO1217"/>
      <c r="BP1217"/>
      <c r="BQ1217"/>
      <c r="BR1217"/>
      <c r="BS1217"/>
      <c r="BT1217"/>
      <c r="BU1217"/>
      <c r="BV1217"/>
    </row>
    <row r="1218" spans="2:74" ht="14.25" x14ac:dyDescent="0.2">
      <c r="B1218" s="9" t="s">
        <v>3755</v>
      </c>
      <c r="C1218" s="19"/>
      <c r="D1218" s="19">
        <v>2.4</v>
      </c>
      <c r="E1218" s="19"/>
      <c r="F1218" s="19"/>
      <c r="G1218" s="19"/>
      <c r="H1218" s="19"/>
      <c r="P1218" s="9" t="s">
        <v>3206</v>
      </c>
      <c r="Q1218" s="19">
        <v>80</v>
      </c>
      <c r="R1218" s="19"/>
      <c r="S1218" s="19"/>
      <c r="T1218" s="19"/>
      <c r="U1218" s="19"/>
      <c r="V1218" s="19"/>
      <c r="W1218" s="19"/>
      <c r="X1218" s="19"/>
      <c r="Y1218" s="19"/>
      <c r="Z1218"/>
      <c r="AA1218"/>
      <c r="AB1218"/>
      <c r="AC1218"/>
      <c r="AD1218"/>
      <c r="AE1218"/>
      <c r="AF1218"/>
      <c r="AG1218"/>
      <c r="AH1218"/>
      <c r="AI1218"/>
      <c r="AJ1218" s="9" t="s">
        <v>3206</v>
      </c>
      <c r="AK1218" s="19"/>
      <c r="AL1218" s="19"/>
      <c r="AM1218" s="19"/>
      <c r="AN1218" s="19"/>
      <c r="AO1218" s="19"/>
      <c r="AP1218" s="19"/>
      <c r="AQ1218" s="19"/>
      <c r="AR1218" s="19"/>
      <c r="AS1218" s="19"/>
      <c r="AT1218" s="19"/>
      <c r="AU1218" s="19">
        <v>80</v>
      </c>
      <c r="AV1218" s="19"/>
      <c r="AW1218"/>
      <c r="AX1218"/>
      <c r="AY1218"/>
      <c r="AZ1218"/>
      <c r="BA1218"/>
      <c r="BB1218"/>
      <c r="BC1218"/>
      <c r="BD1218"/>
      <c r="BE1218"/>
      <c r="BF1218"/>
      <c r="BG1218"/>
      <c r="BH1218"/>
      <c r="BI1218"/>
      <c r="BJ1218"/>
      <c r="BK1218"/>
      <c r="BL1218"/>
      <c r="BM1218"/>
      <c r="BN1218"/>
      <c r="BO1218"/>
      <c r="BP1218"/>
      <c r="BQ1218"/>
      <c r="BR1218"/>
      <c r="BS1218"/>
      <c r="BT1218"/>
      <c r="BU1218"/>
      <c r="BV1218"/>
    </row>
    <row r="1219" spans="2:74" ht="14.25" x14ac:dyDescent="0.2">
      <c r="B1219" s="9" t="s">
        <v>3756</v>
      </c>
      <c r="C1219" s="19"/>
      <c r="D1219" s="19"/>
      <c r="E1219" s="19"/>
      <c r="F1219" s="19"/>
      <c r="G1219" s="19">
        <v>3</v>
      </c>
      <c r="H1219" s="19"/>
      <c r="P1219" s="9" t="s">
        <v>3207</v>
      </c>
      <c r="Q1219" s="19"/>
      <c r="R1219" s="19">
        <v>100</v>
      </c>
      <c r="S1219" s="19"/>
      <c r="T1219" s="19"/>
      <c r="U1219" s="19"/>
      <c r="V1219" s="19"/>
      <c r="W1219" s="19"/>
      <c r="X1219" s="19"/>
      <c r="Y1219" s="19"/>
      <c r="Z1219"/>
      <c r="AA1219"/>
      <c r="AB1219"/>
      <c r="AC1219"/>
      <c r="AD1219"/>
      <c r="AE1219"/>
      <c r="AF1219"/>
      <c r="AG1219"/>
      <c r="AH1219"/>
      <c r="AI1219"/>
      <c r="AJ1219" s="9" t="s">
        <v>3207</v>
      </c>
      <c r="AK1219" s="19"/>
      <c r="AL1219" s="19">
        <v>100</v>
      </c>
      <c r="AM1219" s="19"/>
      <c r="AN1219" s="19"/>
      <c r="AO1219" s="19"/>
      <c r="AP1219" s="19"/>
      <c r="AQ1219" s="19"/>
      <c r="AR1219" s="19"/>
      <c r="AS1219" s="19"/>
      <c r="AT1219" s="19"/>
      <c r="AU1219" s="19"/>
      <c r="AV1219" s="19"/>
      <c r="AW1219"/>
      <c r="AX1219"/>
      <c r="AY1219"/>
      <c r="AZ1219"/>
      <c r="BA1219"/>
      <c r="BB1219"/>
      <c r="BC1219"/>
      <c r="BD1219"/>
      <c r="BE1219"/>
      <c r="BF1219"/>
      <c r="BG1219"/>
      <c r="BH1219"/>
      <c r="BI1219"/>
      <c r="BJ1219"/>
      <c r="BK1219"/>
      <c r="BL1219"/>
      <c r="BM1219"/>
      <c r="BN1219"/>
      <c r="BO1219"/>
      <c r="BP1219"/>
      <c r="BQ1219"/>
      <c r="BR1219"/>
      <c r="BS1219"/>
      <c r="BT1219"/>
      <c r="BU1219"/>
      <c r="BV1219"/>
    </row>
    <row r="1220" spans="2:74" ht="14.25" x14ac:dyDescent="0.2">
      <c r="B1220" s="9" t="s">
        <v>3757</v>
      </c>
      <c r="C1220" s="19"/>
      <c r="D1220" s="19">
        <v>11</v>
      </c>
      <c r="E1220" s="19"/>
      <c r="F1220" s="19"/>
      <c r="G1220" s="19"/>
      <c r="H1220" s="19"/>
      <c r="P1220" s="9" t="s">
        <v>3208</v>
      </c>
      <c r="Q1220" s="19"/>
      <c r="R1220" s="19"/>
      <c r="S1220" s="19"/>
      <c r="T1220" s="19">
        <v>49.2</v>
      </c>
      <c r="U1220" s="19"/>
      <c r="V1220" s="19"/>
      <c r="W1220" s="19"/>
      <c r="X1220" s="19"/>
      <c r="Y1220" s="19"/>
      <c r="Z1220"/>
      <c r="AA1220"/>
      <c r="AB1220"/>
      <c r="AC1220"/>
      <c r="AD1220"/>
      <c r="AE1220"/>
      <c r="AF1220"/>
      <c r="AG1220"/>
      <c r="AH1220"/>
      <c r="AI1220"/>
      <c r="AJ1220" s="9" t="s">
        <v>3208</v>
      </c>
      <c r="AK1220" s="19"/>
      <c r="AL1220" s="19"/>
      <c r="AM1220" s="19"/>
      <c r="AN1220" s="19"/>
      <c r="AO1220" s="19"/>
      <c r="AP1220" s="19"/>
      <c r="AQ1220" s="19"/>
      <c r="AR1220" s="19"/>
      <c r="AS1220" s="19">
        <v>49.2</v>
      </c>
      <c r="AT1220" s="19"/>
      <c r="AU1220" s="19"/>
      <c r="AV1220" s="19"/>
      <c r="AW1220"/>
      <c r="AX1220"/>
      <c r="AY1220"/>
      <c r="AZ1220"/>
      <c r="BA1220"/>
      <c r="BB1220"/>
      <c r="BC1220"/>
      <c r="BD1220"/>
      <c r="BE1220"/>
      <c r="BF1220"/>
      <c r="BG1220"/>
      <c r="BH1220"/>
      <c r="BI1220"/>
      <c r="BJ1220"/>
      <c r="BK1220"/>
      <c r="BL1220"/>
      <c r="BM1220"/>
      <c r="BN1220"/>
      <c r="BO1220"/>
      <c r="BP1220"/>
      <c r="BQ1220"/>
      <c r="BR1220"/>
      <c r="BS1220"/>
      <c r="BT1220"/>
      <c r="BU1220"/>
      <c r="BV1220"/>
    </row>
    <row r="1221" spans="2:74" ht="14.25" x14ac:dyDescent="0.2">
      <c r="B1221" s="9" t="s">
        <v>3758</v>
      </c>
      <c r="C1221" s="19"/>
      <c r="D1221" s="19">
        <v>40</v>
      </c>
      <c r="E1221" s="19"/>
      <c r="F1221" s="19"/>
      <c r="G1221" s="19"/>
      <c r="H1221" s="19"/>
      <c r="P1221" s="9" t="s">
        <v>3209</v>
      </c>
      <c r="Q1221" s="19"/>
      <c r="R1221" s="19">
        <v>9</v>
      </c>
      <c r="S1221" s="19"/>
      <c r="T1221" s="19"/>
      <c r="U1221" s="19"/>
      <c r="V1221" s="19"/>
      <c r="W1221" s="19"/>
      <c r="X1221" s="19"/>
      <c r="Y1221" s="19"/>
      <c r="Z1221"/>
      <c r="AA1221"/>
      <c r="AB1221"/>
      <c r="AC1221"/>
      <c r="AD1221"/>
      <c r="AE1221"/>
      <c r="AF1221"/>
      <c r="AG1221"/>
      <c r="AH1221"/>
      <c r="AI1221"/>
      <c r="AJ1221" s="9" t="s">
        <v>3209</v>
      </c>
      <c r="AK1221" s="19"/>
      <c r="AL1221" s="19"/>
      <c r="AM1221" s="19"/>
      <c r="AN1221" s="19"/>
      <c r="AO1221" s="19"/>
      <c r="AP1221" s="19"/>
      <c r="AQ1221" s="19"/>
      <c r="AR1221" s="19"/>
      <c r="AS1221" s="19"/>
      <c r="AT1221" s="19"/>
      <c r="AU1221" s="19"/>
      <c r="AV1221" s="19">
        <v>9</v>
      </c>
      <c r="AW1221"/>
      <c r="AX1221"/>
      <c r="AY1221"/>
      <c r="AZ1221"/>
      <c r="BA1221"/>
      <c r="BB1221"/>
      <c r="BC1221"/>
      <c r="BD1221"/>
      <c r="BE1221"/>
      <c r="BF1221"/>
      <c r="BG1221"/>
      <c r="BH1221"/>
      <c r="BI1221"/>
      <c r="BJ1221"/>
      <c r="BK1221"/>
      <c r="BL1221"/>
      <c r="BM1221"/>
      <c r="BN1221"/>
      <c r="BO1221"/>
      <c r="BP1221"/>
      <c r="BQ1221"/>
      <c r="BR1221"/>
      <c r="BS1221"/>
      <c r="BT1221"/>
      <c r="BU1221"/>
      <c r="BV1221"/>
    </row>
    <row r="1222" spans="2:74" ht="14.25" x14ac:dyDescent="0.2">
      <c r="B1222" s="9" t="s">
        <v>3759</v>
      </c>
      <c r="C1222" s="19">
        <v>3.6</v>
      </c>
      <c r="D1222" s="19"/>
      <c r="E1222" s="19"/>
      <c r="F1222" s="19"/>
      <c r="G1222" s="19"/>
      <c r="H1222" s="19"/>
      <c r="P1222" s="9" t="s">
        <v>3210</v>
      </c>
      <c r="Q1222" s="19">
        <v>5.3423750062327704</v>
      </c>
      <c r="R1222" s="19"/>
      <c r="S1222" s="19"/>
      <c r="T1222" s="19"/>
      <c r="U1222" s="19"/>
      <c r="V1222" s="19"/>
      <c r="W1222" s="19"/>
      <c r="X1222" s="19"/>
      <c r="Y1222" s="19"/>
      <c r="Z1222"/>
      <c r="AA1222"/>
      <c r="AB1222"/>
      <c r="AC1222"/>
      <c r="AD1222"/>
      <c r="AE1222"/>
      <c r="AF1222"/>
      <c r="AG1222"/>
      <c r="AH1222"/>
      <c r="AI1222"/>
      <c r="AJ1222" s="9" t="s">
        <v>3210</v>
      </c>
      <c r="AK1222" s="19"/>
      <c r="AL1222" s="19"/>
      <c r="AM1222" s="19"/>
      <c r="AN1222" s="19"/>
      <c r="AO1222" s="19"/>
      <c r="AP1222" s="19"/>
      <c r="AQ1222" s="19"/>
      <c r="AR1222" s="19"/>
      <c r="AS1222" s="19"/>
      <c r="AT1222" s="19"/>
      <c r="AU1222" s="19"/>
      <c r="AV1222" s="19">
        <v>5.3423750062327704</v>
      </c>
      <c r="AW1222"/>
      <c r="AX1222"/>
      <c r="AY1222"/>
      <c r="AZ1222"/>
      <c r="BA1222"/>
      <c r="BB1222"/>
      <c r="BC1222"/>
      <c r="BD1222"/>
      <c r="BE1222"/>
      <c r="BF1222"/>
      <c r="BG1222"/>
      <c r="BH1222"/>
      <c r="BI1222"/>
      <c r="BJ1222"/>
      <c r="BK1222"/>
      <c r="BL1222"/>
      <c r="BM1222"/>
      <c r="BN1222"/>
      <c r="BO1222"/>
      <c r="BP1222"/>
      <c r="BQ1222"/>
      <c r="BR1222"/>
      <c r="BS1222"/>
      <c r="BT1222"/>
      <c r="BU1222"/>
      <c r="BV1222"/>
    </row>
    <row r="1223" spans="2:74" ht="14.25" x14ac:dyDescent="0.2">
      <c r="B1223" s="9" t="s">
        <v>3760</v>
      </c>
      <c r="C1223" s="19"/>
      <c r="D1223" s="19"/>
      <c r="E1223" s="19"/>
      <c r="F1223" s="19"/>
      <c r="G1223" s="19">
        <v>56.6</v>
      </c>
      <c r="H1223" s="19"/>
      <c r="P1223" s="9" t="s">
        <v>3211</v>
      </c>
      <c r="Q1223" s="19"/>
      <c r="R1223" s="19">
        <v>40</v>
      </c>
      <c r="S1223" s="19"/>
      <c r="T1223" s="19"/>
      <c r="U1223" s="19"/>
      <c r="V1223" s="19"/>
      <c r="W1223" s="19"/>
      <c r="X1223" s="19"/>
      <c r="Y1223" s="19"/>
      <c r="Z1223"/>
      <c r="AA1223"/>
      <c r="AB1223"/>
      <c r="AC1223"/>
      <c r="AD1223"/>
      <c r="AE1223"/>
      <c r="AF1223"/>
      <c r="AG1223"/>
      <c r="AH1223"/>
      <c r="AI1223"/>
      <c r="AJ1223" s="9" t="s">
        <v>3211</v>
      </c>
      <c r="AK1223" s="19"/>
      <c r="AL1223" s="19"/>
      <c r="AM1223" s="19"/>
      <c r="AN1223" s="19"/>
      <c r="AO1223" s="19"/>
      <c r="AP1223" s="19"/>
      <c r="AQ1223" s="19"/>
      <c r="AR1223" s="19"/>
      <c r="AS1223" s="19"/>
      <c r="AT1223" s="19"/>
      <c r="AU1223" s="19">
        <v>40</v>
      </c>
      <c r="AV1223" s="19"/>
      <c r="AW1223"/>
      <c r="AX1223"/>
      <c r="AY1223"/>
      <c r="AZ1223"/>
      <c r="BA1223"/>
      <c r="BB1223"/>
      <c r="BC1223"/>
      <c r="BD1223"/>
      <c r="BE1223"/>
      <c r="BF1223"/>
      <c r="BG1223"/>
      <c r="BH1223"/>
      <c r="BI1223"/>
      <c r="BJ1223"/>
      <c r="BK1223"/>
      <c r="BL1223"/>
      <c r="BM1223"/>
      <c r="BN1223"/>
      <c r="BO1223"/>
      <c r="BP1223"/>
      <c r="BQ1223"/>
      <c r="BR1223"/>
      <c r="BS1223"/>
      <c r="BT1223"/>
      <c r="BU1223"/>
      <c r="BV1223"/>
    </row>
    <row r="1224" spans="2:74" ht="14.25" x14ac:dyDescent="0.2">
      <c r="B1224" s="9" t="s">
        <v>3761</v>
      </c>
      <c r="C1224" s="19"/>
      <c r="D1224" s="19">
        <v>33.6</v>
      </c>
      <c r="E1224" s="19"/>
      <c r="F1224" s="19"/>
      <c r="G1224" s="19"/>
      <c r="H1224" s="19"/>
      <c r="P1224" s="9" t="s">
        <v>3212</v>
      </c>
      <c r="Q1224" s="19">
        <v>40.980635073749383</v>
      </c>
      <c r="R1224" s="19"/>
      <c r="S1224" s="19"/>
      <c r="T1224" s="19"/>
      <c r="U1224" s="19"/>
      <c r="V1224" s="19"/>
      <c r="W1224" s="19"/>
      <c r="X1224" s="19"/>
      <c r="Y1224" s="19"/>
      <c r="Z1224"/>
      <c r="AA1224"/>
      <c r="AB1224"/>
      <c r="AC1224"/>
      <c r="AD1224"/>
      <c r="AE1224"/>
      <c r="AF1224"/>
      <c r="AG1224"/>
      <c r="AH1224"/>
      <c r="AI1224"/>
      <c r="AJ1224" s="9" t="s">
        <v>3212</v>
      </c>
      <c r="AK1224" s="19"/>
      <c r="AL1224" s="19"/>
      <c r="AM1224" s="19"/>
      <c r="AN1224" s="19">
        <v>40.980635073749383</v>
      </c>
      <c r="AO1224" s="19"/>
      <c r="AP1224" s="19"/>
      <c r="AQ1224" s="19"/>
      <c r="AR1224" s="19"/>
      <c r="AS1224" s="19"/>
      <c r="AT1224" s="19"/>
      <c r="AU1224" s="19"/>
      <c r="AV1224" s="19"/>
      <c r="AW1224"/>
      <c r="AX1224"/>
      <c r="AY1224"/>
      <c r="AZ1224"/>
      <c r="BA1224"/>
      <c r="BB1224"/>
      <c r="BC1224"/>
      <c r="BD1224"/>
      <c r="BE1224"/>
      <c r="BF1224"/>
      <c r="BG1224"/>
      <c r="BH1224"/>
      <c r="BI1224"/>
      <c r="BJ1224"/>
      <c r="BK1224"/>
      <c r="BL1224"/>
      <c r="BM1224"/>
      <c r="BN1224"/>
      <c r="BO1224"/>
      <c r="BP1224"/>
      <c r="BQ1224"/>
      <c r="BR1224"/>
      <c r="BS1224"/>
      <c r="BT1224"/>
      <c r="BU1224"/>
      <c r="BV1224"/>
    </row>
    <row r="1225" spans="2:74" ht="14.25" x14ac:dyDescent="0.2">
      <c r="B1225" s="9" t="s">
        <v>3762</v>
      </c>
      <c r="C1225" s="19"/>
      <c r="D1225" s="19">
        <v>33.6</v>
      </c>
      <c r="E1225" s="19"/>
      <c r="F1225" s="19"/>
      <c r="G1225" s="19"/>
      <c r="H1225" s="19"/>
      <c r="P1225" s="9" t="s">
        <v>3213</v>
      </c>
      <c r="Q1225" s="19"/>
      <c r="R1225" s="19"/>
      <c r="S1225" s="19"/>
      <c r="T1225" s="19">
        <v>45.709169889951241</v>
      </c>
      <c r="U1225" s="19"/>
      <c r="V1225" s="19"/>
      <c r="W1225" s="19"/>
      <c r="X1225" s="19"/>
      <c r="Y1225" s="19"/>
      <c r="Z1225"/>
      <c r="AA1225"/>
      <c r="AB1225"/>
      <c r="AC1225"/>
      <c r="AD1225"/>
      <c r="AE1225"/>
      <c r="AF1225"/>
      <c r="AG1225"/>
      <c r="AH1225"/>
      <c r="AI1225"/>
      <c r="AJ1225" s="9" t="s">
        <v>3213</v>
      </c>
      <c r="AK1225" s="19"/>
      <c r="AL1225" s="19"/>
      <c r="AM1225" s="19"/>
      <c r="AN1225" s="19">
        <v>45.709169889951241</v>
      </c>
      <c r="AO1225" s="19"/>
      <c r="AP1225" s="19"/>
      <c r="AQ1225" s="19"/>
      <c r="AR1225" s="19"/>
      <c r="AS1225" s="19"/>
      <c r="AT1225" s="19"/>
      <c r="AU1225" s="19"/>
      <c r="AV1225" s="19"/>
      <c r="AW1225"/>
      <c r="AX1225"/>
      <c r="AY1225"/>
      <c r="AZ1225"/>
      <c r="BA1225"/>
      <c r="BB1225"/>
      <c r="BC1225"/>
      <c r="BD1225"/>
      <c r="BE1225"/>
      <c r="BF1225"/>
      <c r="BG1225"/>
      <c r="BH1225"/>
      <c r="BI1225"/>
      <c r="BJ1225"/>
      <c r="BK1225"/>
      <c r="BL1225"/>
      <c r="BM1225"/>
      <c r="BN1225"/>
      <c r="BO1225"/>
      <c r="BP1225"/>
      <c r="BQ1225"/>
      <c r="BR1225"/>
      <c r="BS1225"/>
      <c r="BT1225"/>
      <c r="BU1225"/>
      <c r="BV1225"/>
    </row>
    <row r="1226" spans="2:74" ht="14.25" x14ac:dyDescent="0.2">
      <c r="B1226" s="9" t="s">
        <v>3763</v>
      </c>
      <c r="C1226" s="19"/>
      <c r="D1226" s="19"/>
      <c r="E1226" s="19"/>
      <c r="F1226" s="19"/>
      <c r="G1226" s="19">
        <v>100</v>
      </c>
      <c r="H1226" s="19"/>
      <c r="P1226" s="9" t="s">
        <v>3214</v>
      </c>
      <c r="Q1226" s="19"/>
      <c r="R1226" s="19">
        <v>7.1231666749770275</v>
      </c>
      <c r="S1226" s="19"/>
      <c r="T1226" s="19"/>
      <c r="U1226" s="19"/>
      <c r="V1226" s="19"/>
      <c r="W1226" s="19"/>
      <c r="X1226" s="19"/>
      <c r="Y1226" s="19"/>
      <c r="Z1226"/>
      <c r="AA1226"/>
      <c r="AB1226"/>
      <c r="AC1226"/>
      <c r="AD1226"/>
      <c r="AE1226"/>
      <c r="AF1226"/>
      <c r="AG1226"/>
      <c r="AH1226"/>
      <c r="AI1226"/>
      <c r="AJ1226" s="9" t="s">
        <v>3214</v>
      </c>
      <c r="AK1226" s="19"/>
      <c r="AL1226" s="19"/>
      <c r="AM1226" s="19"/>
      <c r="AN1226" s="19"/>
      <c r="AO1226" s="19"/>
      <c r="AP1226" s="19"/>
      <c r="AQ1226" s="19"/>
      <c r="AR1226" s="19"/>
      <c r="AS1226" s="19"/>
      <c r="AT1226" s="19"/>
      <c r="AU1226" s="19"/>
      <c r="AV1226" s="19">
        <v>7.1231666749770275</v>
      </c>
      <c r="AW1226"/>
      <c r="AX1226"/>
      <c r="AY1226"/>
      <c r="AZ1226"/>
      <c r="BA1226"/>
      <c r="BB1226"/>
      <c r="BC1226"/>
      <c r="BD1226"/>
      <c r="BE1226"/>
      <c r="BF1226"/>
      <c r="BG1226"/>
      <c r="BH1226"/>
      <c r="BI1226"/>
      <c r="BJ1226"/>
      <c r="BK1226"/>
      <c r="BL1226"/>
      <c r="BM1226"/>
      <c r="BN1226"/>
      <c r="BO1226"/>
      <c r="BP1226"/>
      <c r="BQ1226"/>
      <c r="BR1226"/>
      <c r="BS1226"/>
      <c r="BT1226"/>
      <c r="BU1226"/>
      <c r="BV1226"/>
    </row>
    <row r="1227" spans="2:74" ht="14.25" x14ac:dyDescent="0.2">
      <c r="B1227" s="9" t="s">
        <v>3764</v>
      </c>
      <c r="C1227" s="19">
        <v>39.334460921213072</v>
      </c>
      <c r="D1227" s="19"/>
      <c r="E1227" s="19"/>
      <c r="F1227" s="19"/>
      <c r="G1227" s="19"/>
      <c r="H1227" s="19"/>
      <c r="P1227" s="9" t="s">
        <v>3215</v>
      </c>
      <c r="Q1227" s="19"/>
      <c r="R1227" s="19"/>
      <c r="S1227" s="19"/>
      <c r="T1227" s="19"/>
      <c r="U1227" s="19"/>
      <c r="V1227" s="19">
        <v>100</v>
      </c>
      <c r="W1227" s="19"/>
      <c r="X1227" s="19"/>
      <c r="Y1227" s="19"/>
      <c r="Z1227"/>
      <c r="AA1227"/>
      <c r="AB1227"/>
      <c r="AC1227"/>
      <c r="AD1227"/>
      <c r="AE1227"/>
      <c r="AF1227"/>
      <c r="AG1227"/>
      <c r="AH1227"/>
      <c r="AI1227"/>
      <c r="AJ1227" s="9" t="s">
        <v>3215</v>
      </c>
      <c r="AK1227" s="19"/>
      <c r="AL1227" s="19"/>
      <c r="AM1227" s="19"/>
      <c r="AN1227" s="19"/>
      <c r="AO1227" s="19">
        <v>100</v>
      </c>
      <c r="AP1227" s="19"/>
      <c r="AQ1227" s="19"/>
      <c r="AR1227" s="19"/>
      <c r="AS1227" s="19"/>
      <c r="AT1227" s="19"/>
      <c r="AU1227" s="19"/>
      <c r="AV1227" s="19"/>
      <c r="AW1227"/>
      <c r="AX1227"/>
      <c r="AY1227"/>
      <c r="AZ1227"/>
      <c r="BA1227"/>
      <c r="BB1227"/>
      <c r="BC1227"/>
      <c r="BD1227"/>
      <c r="BE1227"/>
      <c r="BF1227"/>
      <c r="BG1227"/>
      <c r="BH1227"/>
      <c r="BI1227"/>
      <c r="BJ1227"/>
      <c r="BK1227"/>
      <c r="BL1227"/>
      <c r="BM1227"/>
      <c r="BN1227"/>
      <c r="BO1227"/>
      <c r="BP1227"/>
      <c r="BQ1227"/>
      <c r="BR1227"/>
      <c r="BS1227"/>
      <c r="BT1227"/>
      <c r="BU1227"/>
      <c r="BV1227"/>
    </row>
    <row r="1228" spans="2:74" ht="14.25" x14ac:dyDescent="0.2">
      <c r="B1228" s="9" t="s">
        <v>3765</v>
      </c>
      <c r="C1228" s="19"/>
      <c r="D1228" s="19">
        <v>7.1231666749770275</v>
      </c>
      <c r="E1228" s="19"/>
      <c r="F1228" s="19"/>
      <c r="G1228" s="19"/>
      <c r="H1228" s="19"/>
      <c r="P1228" s="9" t="s">
        <v>3216</v>
      </c>
      <c r="Q1228" s="19">
        <v>78.764765217479678</v>
      </c>
      <c r="R1228" s="19"/>
      <c r="S1228" s="19"/>
      <c r="T1228" s="19"/>
      <c r="U1228" s="19"/>
      <c r="V1228" s="19"/>
      <c r="W1228" s="19"/>
      <c r="X1228" s="19"/>
      <c r="Y1228" s="19"/>
      <c r="Z1228"/>
      <c r="AA1228"/>
      <c r="AB1228"/>
      <c r="AC1228"/>
      <c r="AD1228"/>
      <c r="AE1228"/>
      <c r="AF1228"/>
      <c r="AG1228"/>
      <c r="AH1228"/>
      <c r="AI1228"/>
      <c r="AJ1228" s="9" t="s">
        <v>3216</v>
      </c>
      <c r="AK1228" s="19"/>
      <c r="AL1228" s="19"/>
      <c r="AM1228" s="19"/>
      <c r="AN1228" s="19"/>
      <c r="AO1228" s="19"/>
      <c r="AP1228" s="19">
        <v>78.764765217479678</v>
      </c>
      <c r="AQ1228" s="19"/>
      <c r="AR1228" s="19"/>
      <c r="AS1228" s="19"/>
      <c r="AT1228" s="19"/>
      <c r="AU1228" s="19"/>
      <c r="AV1228" s="19"/>
      <c r="AW1228"/>
      <c r="AX1228"/>
      <c r="AY1228"/>
      <c r="AZ1228"/>
      <c r="BA1228"/>
      <c r="BB1228"/>
      <c r="BC1228"/>
      <c r="BD1228"/>
      <c r="BE1228"/>
      <c r="BF1228"/>
      <c r="BG1228"/>
      <c r="BH1228"/>
      <c r="BI1228"/>
      <c r="BJ1228"/>
      <c r="BK1228"/>
      <c r="BL1228"/>
      <c r="BM1228"/>
      <c r="BN1228"/>
      <c r="BO1228"/>
      <c r="BP1228"/>
      <c r="BQ1228"/>
      <c r="BR1228"/>
      <c r="BS1228"/>
      <c r="BT1228"/>
      <c r="BU1228"/>
      <c r="BV1228"/>
    </row>
    <row r="1229" spans="2:74" ht="14.25" x14ac:dyDescent="0.2">
      <c r="B1229" s="9" t="s">
        <v>3766</v>
      </c>
      <c r="C1229" s="19"/>
      <c r="D1229" s="19"/>
      <c r="E1229" s="19"/>
      <c r="F1229" s="19"/>
      <c r="G1229" s="19">
        <v>65</v>
      </c>
      <c r="H1229" s="19"/>
      <c r="P1229" s="9" t="s">
        <v>3217</v>
      </c>
      <c r="Q1229" s="19">
        <v>152.98644846039537</v>
      </c>
      <c r="R1229" s="19"/>
      <c r="S1229" s="19"/>
      <c r="T1229" s="19"/>
      <c r="U1229" s="19"/>
      <c r="V1229" s="19"/>
      <c r="W1229" s="19"/>
      <c r="X1229" s="19"/>
      <c r="Y1229" s="19"/>
      <c r="Z1229"/>
      <c r="AA1229"/>
      <c r="AB1229"/>
      <c r="AC1229"/>
      <c r="AD1229"/>
      <c r="AE1229"/>
      <c r="AF1229"/>
      <c r="AG1229"/>
      <c r="AH1229"/>
      <c r="AI1229"/>
      <c r="AJ1229" s="9" t="s">
        <v>3217</v>
      </c>
      <c r="AK1229" s="19">
        <v>152.98644846039537</v>
      </c>
      <c r="AL1229" s="19"/>
      <c r="AM1229" s="19"/>
      <c r="AN1229" s="19"/>
      <c r="AO1229" s="19"/>
      <c r="AP1229" s="19"/>
      <c r="AQ1229" s="19"/>
      <c r="AR1229" s="19"/>
      <c r="AS1229" s="19"/>
      <c r="AT1229" s="19"/>
      <c r="AU1229" s="19"/>
      <c r="AV1229" s="19"/>
      <c r="AW1229"/>
      <c r="AX1229"/>
      <c r="AY1229"/>
      <c r="AZ1229"/>
      <c r="BA1229"/>
      <c r="BB1229"/>
      <c r="BC1229"/>
      <c r="BD1229"/>
      <c r="BE1229"/>
      <c r="BF1229"/>
      <c r="BG1229"/>
      <c r="BH1229"/>
      <c r="BI1229"/>
      <c r="BJ1229"/>
      <c r="BK1229"/>
      <c r="BL1229"/>
      <c r="BM1229"/>
      <c r="BN1229"/>
      <c r="BO1229"/>
      <c r="BP1229"/>
      <c r="BQ1229"/>
      <c r="BR1229"/>
      <c r="BS1229"/>
      <c r="BT1229"/>
      <c r="BU1229"/>
      <c r="BV1229"/>
    </row>
    <row r="1230" spans="2:74" ht="14.25" x14ac:dyDescent="0.2">
      <c r="B1230" s="9" t="s">
        <v>3767</v>
      </c>
      <c r="C1230" s="19"/>
      <c r="D1230" s="19"/>
      <c r="E1230" s="19"/>
      <c r="F1230" s="19">
        <v>65</v>
      </c>
      <c r="G1230" s="19"/>
      <c r="H1230" s="19"/>
      <c r="P1230" s="9" t="s">
        <v>3218</v>
      </c>
      <c r="Q1230" s="19">
        <v>44.463980364706273</v>
      </c>
      <c r="R1230" s="19"/>
      <c r="S1230" s="19"/>
      <c r="T1230" s="19"/>
      <c r="U1230" s="19"/>
      <c r="V1230" s="19"/>
      <c r="W1230" s="19"/>
      <c r="X1230" s="19"/>
      <c r="Y1230" s="19"/>
      <c r="Z1230"/>
      <c r="AA1230"/>
      <c r="AB1230"/>
      <c r="AC1230"/>
      <c r="AD1230"/>
      <c r="AE1230"/>
      <c r="AF1230"/>
      <c r="AG1230"/>
      <c r="AH1230"/>
      <c r="AI1230"/>
      <c r="AJ1230" s="9" t="s">
        <v>3218</v>
      </c>
      <c r="AK1230" s="19"/>
      <c r="AL1230" s="19"/>
      <c r="AM1230" s="19"/>
      <c r="AN1230" s="19"/>
      <c r="AO1230" s="19"/>
      <c r="AP1230" s="19">
        <v>44.463980364706273</v>
      </c>
      <c r="AQ1230" s="19"/>
      <c r="AR1230" s="19"/>
      <c r="AS1230" s="19"/>
      <c r="AT1230" s="19"/>
      <c r="AU1230" s="19"/>
      <c r="AV1230" s="19"/>
      <c r="AW1230"/>
      <c r="AX1230"/>
      <c r="AY1230"/>
      <c r="AZ1230"/>
      <c r="BA1230"/>
      <c r="BB1230"/>
      <c r="BC1230"/>
      <c r="BD1230"/>
      <c r="BE1230"/>
      <c r="BF1230"/>
      <c r="BG1230"/>
      <c r="BH1230"/>
      <c r="BI1230"/>
      <c r="BJ1230"/>
      <c r="BK1230"/>
      <c r="BL1230"/>
      <c r="BM1230"/>
      <c r="BN1230"/>
      <c r="BO1230"/>
      <c r="BP1230"/>
      <c r="BQ1230"/>
      <c r="BR1230"/>
      <c r="BS1230"/>
      <c r="BT1230"/>
      <c r="BU1230"/>
      <c r="BV1230"/>
    </row>
    <row r="1231" spans="2:74" ht="14.25" x14ac:dyDescent="0.2">
      <c r="B1231" s="9" t="s">
        <v>3768</v>
      </c>
      <c r="C1231" s="19"/>
      <c r="D1231" s="19"/>
      <c r="E1231" s="19"/>
      <c r="F1231" s="19"/>
      <c r="G1231" s="19">
        <v>65</v>
      </c>
      <c r="H1231" s="19"/>
      <c r="P1231" s="9" t="s">
        <v>3219</v>
      </c>
      <c r="Q1231" s="19"/>
      <c r="R1231" s="19"/>
      <c r="S1231" s="19"/>
      <c r="T1231" s="19"/>
      <c r="U1231" s="19">
        <v>38.111983169748235</v>
      </c>
      <c r="V1231" s="19"/>
      <c r="W1231" s="19"/>
      <c r="X1231" s="19"/>
      <c r="Y1231" s="19"/>
      <c r="Z1231"/>
      <c r="AA1231"/>
      <c r="AB1231"/>
      <c r="AC1231"/>
      <c r="AD1231"/>
      <c r="AE1231"/>
      <c r="AF1231"/>
      <c r="AG1231"/>
      <c r="AH1231"/>
      <c r="AI1231"/>
      <c r="AJ1231" s="9" t="s">
        <v>3219</v>
      </c>
      <c r="AK1231" s="19"/>
      <c r="AL1231" s="19"/>
      <c r="AM1231" s="19"/>
      <c r="AN1231" s="19"/>
      <c r="AO1231" s="19"/>
      <c r="AP1231" s="19">
        <v>38.111983169748235</v>
      </c>
      <c r="AQ1231" s="19"/>
      <c r="AR1231" s="19"/>
      <c r="AS1231" s="19"/>
      <c r="AT1231" s="19"/>
      <c r="AU1231" s="19"/>
      <c r="AV1231" s="19"/>
      <c r="AW1231"/>
      <c r="AX1231"/>
      <c r="AY1231"/>
      <c r="AZ1231"/>
      <c r="BA1231"/>
      <c r="BB1231"/>
      <c r="BC1231"/>
      <c r="BD1231"/>
      <c r="BE1231"/>
      <c r="BF1231"/>
      <c r="BG1231"/>
      <c r="BH1231"/>
      <c r="BI1231"/>
      <c r="BJ1231"/>
      <c r="BK1231"/>
      <c r="BL1231"/>
      <c r="BM1231"/>
      <c r="BN1231"/>
      <c r="BO1231"/>
      <c r="BP1231"/>
      <c r="BQ1231"/>
      <c r="BR1231"/>
      <c r="BS1231"/>
      <c r="BT1231"/>
      <c r="BU1231"/>
      <c r="BV1231"/>
    </row>
    <row r="1232" spans="2:74" ht="14.25" x14ac:dyDescent="0.2">
      <c r="B1232" s="9" t="s">
        <v>3769</v>
      </c>
      <c r="C1232" s="19"/>
      <c r="D1232" s="19"/>
      <c r="E1232" s="19">
        <v>76.702198796365494</v>
      </c>
      <c r="F1232" s="19"/>
      <c r="G1232" s="19"/>
      <c r="H1232" s="19"/>
      <c r="P1232" s="9" t="s">
        <v>3220</v>
      </c>
      <c r="Q1232" s="19"/>
      <c r="R1232" s="19">
        <v>118.21337040504632</v>
      </c>
      <c r="S1232" s="19"/>
      <c r="T1232" s="19"/>
      <c r="U1232" s="19"/>
      <c r="V1232" s="19"/>
      <c r="W1232" s="19"/>
      <c r="X1232" s="19"/>
      <c r="Y1232" s="19"/>
      <c r="Z1232"/>
      <c r="AA1232"/>
      <c r="AB1232"/>
      <c r="AC1232"/>
      <c r="AD1232"/>
      <c r="AE1232"/>
      <c r="AF1232"/>
      <c r="AG1232"/>
      <c r="AH1232"/>
      <c r="AI1232"/>
      <c r="AJ1232" s="9" t="s">
        <v>3220</v>
      </c>
      <c r="AK1232" s="19"/>
      <c r="AL1232" s="19"/>
      <c r="AM1232" s="19"/>
      <c r="AN1232" s="19">
        <v>118.21337040504632</v>
      </c>
      <c r="AO1232" s="19"/>
      <c r="AP1232" s="19"/>
      <c r="AQ1232" s="19"/>
      <c r="AR1232" s="19"/>
      <c r="AS1232" s="19"/>
      <c r="AT1232" s="19"/>
      <c r="AU1232" s="19"/>
      <c r="AV1232" s="19"/>
      <c r="AW1232"/>
      <c r="AX1232"/>
      <c r="AY1232"/>
      <c r="AZ1232"/>
      <c r="BA1232"/>
      <c r="BB1232"/>
      <c r="BC1232"/>
      <c r="BD1232"/>
      <c r="BE1232"/>
      <c r="BF1232"/>
      <c r="BG1232"/>
      <c r="BH1232"/>
      <c r="BI1232"/>
      <c r="BJ1232"/>
      <c r="BK1232"/>
      <c r="BL1232"/>
      <c r="BM1232"/>
      <c r="BN1232"/>
      <c r="BO1232"/>
      <c r="BP1232"/>
      <c r="BQ1232"/>
      <c r="BR1232"/>
      <c r="BS1232"/>
      <c r="BT1232"/>
      <c r="BU1232"/>
      <c r="BV1232"/>
    </row>
    <row r="1233" spans="2:74" ht="14.25" x14ac:dyDescent="0.2">
      <c r="B1233" s="9" t="s">
        <v>3770</v>
      </c>
      <c r="C1233" s="19"/>
      <c r="D1233" s="19"/>
      <c r="E1233" s="19"/>
      <c r="F1233" s="19">
        <v>63</v>
      </c>
      <c r="G1233" s="19"/>
      <c r="H1233" s="19"/>
      <c r="P1233" s="9" t="s">
        <v>3221</v>
      </c>
      <c r="Q1233" s="19"/>
      <c r="R1233" s="19"/>
      <c r="S1233" s="19"/>
      <c r="T1233" s="19">
        <v>39.404456801682102</v>
      </c>
      <c r="U1233" s="19"/>
      <c r="V1233" s="19"/>
      <c r="W1233" s="19"/>
      <c r="X1233" s="19"/>
      <c r="Y1233" s="19"/>
      <c r="Z1233"/>
      <c r="AA1233"/>
      <c r="AB1233"/>
      <c r="AC1233"/>
      <c r="AD1233"/>
      <c r="AE1233"/>
      <c r="AF1233"/>
      <c r="AG1233"/>
      <c r="AH1233"/>
      <c r="AI1233"/>
      <c r="AJ1233" s="9" t="s">
        <v>3221</v>
      </c>
      <c r="AK1233" s="19"/>
      <c r="AL1233" s="19"/>
      <c r="AM1233" s="19"/>
      <c r="AN1233" s="19">
        <v>39.404456801682102</v>
      </c>
      <c r="AO1233" s="19"/>
      <c r="AP1233" s="19"/>
      <c r="AQ1233" s="19"/>
      <c r="AR1233" s="19"/>
      <c r="AS1233" s="19"/>
      <c r="AT1233" s="19"/>
      <c r="AU1233" s="19"/>
      <c r="AV1233" s="19"/>
      <c r="AW1233"/>
      <c r="AX1233"/>
      <c r="AY1233"/>
      <c r="AZ1233"/>
      <c r="BA1233"/>
      <c r="BB1233"/>
      <c r="BC1233"/>
      <c r="BD1233"/>
      <c r="BE1233"/>
      <c r="BF1233"/>
      <c r="BG1233"/>
      <c r="BH1233"/>
      <c r="BI1233"/>
      <c r="BJ1233"/>
      <c r="BK1233"/>
      <c r="BL1233"/>
      <c r="BM1233"/>
      <c r="BN1233"/>
      <c r="BO1233"/>
      <c r="BP1233"/>
      <c r="BQ1233"/>
      <c r="BR1233"/>
      <c r="BS1233"/>
      <c r="BT1233"/>
      <c r="BU1233"/>
      <c r="BV1233"/>
    </row>
    <row r="1234" spans="2:74" ht="14.25" x14ac:dyDescent="0.2">
      <c r="B1234" s="9" t="s">
        <v>3772</v>
      </c>
      <c r="C1234" s="19"/>
      <c r="D1234" s="19"/>
      <c r="E1234" s="19">
        <v>45</v>
      </c>
      <c r="F1234" s="19"/>
      <c r="G1234" s="19"/>
      <c r="H1234" s="19"/>
      <c r="P1234" s="9" t="s">
        <v>3222</v>
      </c>
      <c r="Q1234" s="19"/>
      <c r="R1234" s="19"/>
      <c r="S1234" s="19"/>
      <c r="T1234" s="19"/>
      <c r="U1234" s="19">
        <v>90.19836016840415</v>
      </c>
      <c r="V1234" s="19"/>
      <c r="W1234" s="19"/>
      <c r="X1234" s="19"/>
      <c r="Y1234" s="19"/>
      <c r="Z1234"/>
      <c r="AA1234"/>
      <c r="AB1234"/>
      <c r="AC1234"/>
      <c r="AD1234"/>
      <c r="AE1234"/>
      <c r="AF1234"/>
      <c r="AG1234"/>
      <c r="AH1234"/>
      <c r="AI1234"/>
      <c r="AJ1234" s="9" t="s">
        <v>3222</v>
      </c>
      <c r="AK1234" s="19"/>
      <c r="AL1234" s="19"/>
      <c r="AM1234" s="19"/>
      <c r="AN1234" s="19"/>
      <c r="AO1234" s="19"/>
      <c r="AP1234" s="19">
        <v>90.19836016840415</v>
      </c>
      <c r="AQ1234" s="19"/>
      <c r="AR1234" s="19"/>
      <c r="AS1234" s="19"/>
      <c r="AT1234" s="19"/>
      <c r="AU1234" s="19"/>
      <c r="AV1234" s="19"/>
      <c r="AW1234"/>
      <c r="AX1234"/>
      <c r="AY1234"/>
      <c r="AZ1234"/>
      <c r="BA1234"/>
      <c r="BB1234"/>
      <c r="BC1234"/>
      <c r="BD1234"/>
      <c r="BE1234"/>
      <c r="BF1234"/>
      <c r="BG1234"/>
      <c r="BH1234"/>
      <c r="BI1234"/>
      <c r="BJ1234"/>
      <c r="BK1234"/>
      <c r="BL1234"/>
      <c r="BM1234"/>
      <c r="BN1234"/>
      <c r="BO1234"/>
      <c r="BP1234"/>
      <c r="BQ1234"/>
      <c r="BR1234"/>
      <c r="BS1234"/>
      <c r="BT1234"/>
      <c r="BU1234"/>
      <c r="BV1234"/>
    </row>
    <row r="1235" spans="2:74" ht="14.25" x14ac:dyDescent="0.2">
      <c r="B1235" s="9" t="s">
        <v>3773</v>
      </c>
      <c r="C1235" s="19"/>
      <c r="D1235" s="19">
        <v>85</v>
      </c>
      <c r="E1235" s="19"/>
      <c r="F1235" s="19"/>
      <c r="G1235" s="19"/>
      <c r="H1235" s="19"/>
      <c r="P1235" s="9" t="s">
        <v>3223</v>
      </c>
      <c r="Q1235" s="19"/>
      <c r="R1235" s="19"/>
      <c r="S1235" s="19"/>
      <c r="T1235" s="19"/>
      <c r="U1235" s="19"/>
      <c r="V1235" s="19"/>
      <c r="W1235" s="19"/>
      <c r="X1235" s="19">
        <v>47.285348162018529</v>
      </c>
      <c r="Y1235" s="19"/>
      <c r="Z1235"/>
      <c r="AA1235"/>
      <c r="AB1235"/>
      <c r="AC1235"/>
      <c r="AD1235"/>
      <c r="AE1235"/>
      <c r="AF1235"/>
      <c r="AG1235"/>
      <c r="AH1235"/>
      <c r="AI1235"/>
      <c r="AJ1235" s="9" t="s">
        <v>3223</v>
      </c>
      <c r="AK1235" s="19"/>
      <c r="AL1235" s="19"/>
      <c r="AM1235" s="19"/>
      <c r="AN1235" s="19">
        <v>47.285348162018529</v>
      </c>
      <c r="AO1235" s="19"/>
      <c r="AP1235" s="19"/>
      <c r="AQ1235" s="19"/>
      <c r="AR1235" s="19"/>
      <c r="AS1235" s="19"/>
      <c r="AT1235" s="19"/>
      <c r="AU1235" s="19"/>
      <c r="AV1235" s="19"/>
      <c r="AW1235"/>
      <c r="AX1235"/>
      <c r="AY1235"/>
      <c r="AZ1235"/>
      <c r="BA1235"/>
      <c r="BB1235"/>
      <c r="BC1235"/>
      <c r="BD1235"/>
      <c r="BE1235"/>
      <c r="BF1235"/>
      <c r="BG1235"/>
      <c r="BH1235"/>
      <c r="BI1235"/>
      <c r="BJ1235"/>
      <c r="BK1235"/>
      <c r="BL1235"/>
      <c r="BM1235"/>
      <c r="BN1235"/>
      <c r="BO1235"/>
      <c r="BP1235"/>
      <c r="BQ1235"/>
      <c r="BR1235"/>
      <c r="BS1235"/>
      <c r="BT1235"/>
      <c r="BU1235"/>
      <c r="BV1235"/>
    </row>
    <row r="1236" spans="2:74" ht="14.25" x14ac:dyDescent="0.2">
      <c r="B1236" s="9" t="s">
        <v>3774</v>
      </c>
      <c r="C1236" s="19"/>
      <c r="D1236" s="19"/>
      <c r="E1236" s="19"/>
      <c r="F1236" s="19"/>
      <c r="G1236" s="19">
        <v>159.10590639881119</v>
      </c>
      <c r="H1236" s="19"/>
      <c r="P1236" s="9" t="s">
        <v>3224</v>
      </c>
      <c r="Q1236" s="19"/>
      <c r="R1236" s="19"/>
      <c r="S1236" s="19"/>
      <c r="T1236" s="19">
        <v>56</v>
      </c>
      <c r="U1236" s="19"/>
      <c r="V1236" s="19"/>
      <c r="W1236" s="19"/>
      <c r="X1236" s="19"/>
      <c r="Y1236" s="19"/>
      <c r="Z1236"/>
      <c r="AA1236"/>
      <c r="AB1236"/>
      <c r="AC1236"/>
      <c r="AD1236"/>
      <c r="AE1236"/>
      <c r="AF1236"/>
      <c r="AG1236"/>
      <c r="AH1236"/>
      <c r="AI1236"/>
      <c r="AJ1236" s="9" t="s">
        <v>3224</v>
      </c>
      <c r="AK1236" s="19"/>
      <c r="AL1236" s="19">
        <v>56</v>
      </c>
      <c r="AM1236" s="19"/>
      <c r="AN1236" s="19"/>
      <c r="AO1236" s="19"/>
      <c r="AP1236" s="19"/>
      <c r="AQ1236" s="19"/>
      <c r="AR1236" s="19"/>
      <c r="AS1236" s="19"/>
      <c r="AT1236" s="19"/>
      <c r="AU1236" s="19"/>
      <c r="AV1236" s="19"/>
      <c r="AW1236"/>
      <c r="AX1236"/>
      <c r="AY1236"/>
      <c r="AZ1236"/>
      <c r="BA1236"/>
      <c r="BB1236"/>
      <c r="BC1236"/>
      <c r="BD1236"/>
      <c r="BE1236"/>
      <c r="BF1236"/>
      <c r="BG1236"/>
      <c r="BH1236"/>
      <c r="BI1236"/>
      <c r="BJ1236"/>
      <c r="BK1236"/>
      <c r="BL1236"/>
      <c r="BM1236"/>
      <c r="BN1236"/>
      <c r="BO1236"/>
      <c r="BP1236"/>
      <c r="BQ1236"/>
      <c r="BR1236"/>
      <c r="BS1236"/>
      <c r="BT1236"/>
      <c r="BU1236"/>
      <c r="BV1236"/>
    </row>
    <row r="1237" spans="2:74" ht="14.25" x14ac:dyDescent="0.2">
      <c r="B1237" s="9" t="s">
        <v>3775</v>
      </c>
      <c r="C1237" s="19"/>
      <c r="D1237" s="19"/>
      <c r="E1237" s="19">
        <v>9.972433344967838</v>
      </c>
      <c r="F1237" s="19"/>
      <c r="G1237" s="19"/>
      <c r="H1237" s="19"/>
      <c r="P1237" s="9" t="s">
        <v>3225</v>
      </c>
      <c r="Q1237" s="19">
        <v>5.0826943786459067</v>
      </c>
      <c r="R1237" s="19"/>
      <c r="S1237" s="19"/>
      <c r="T1237" s="19"/>
      <c r="U1237" s="19"/>
      <c r="V1237" s="19"/>
      <c r="W1237" s="19"/>
      <c r="X1237" s="19"/>
      <c r="Y1237" s="19"/>
      <c r="Z1237"/>
      <c r="AA1237"/>
      <c r="AB1237"/>
      <c r="AC1237"/>
      <c r="AD1237"/>
      <c r="AE1237"/>
      <c r="AF1237"/>
      <c r="AG1237"/>
      <c r="AH1237"/>
      <c r="AI1237"/>
      <c r="AJ1237" s="9" t="s">
        <v>3225</v>
      </c>
      <c r="AK1237" s="19"/>
      <c r="AL1237" s="19"/>
      <c r="AM1237" s="19"/>
      <c r="AN1237" s="19"/>
      <c r="AO1237" s="19"/>
      <c r="AP1237" s="19"/>
      <c r="AQ1237" s="19"/>
      <c r="AR1237" s="19"/>
      <c r="AS1237" s="19"/>
      <c r="AT1237" s="19"/>
      <c r="AU1237" s="19">
        <v>5.0826943786459067</v>
      </c>
      <c r="AV1237" s="19"/>
      <c r="AW1237"/>
      <c r="AX1237"/>
      <c r="AY1237"/>
      <c r="AZ1237"/>
      <c r="BA1237"/>
      <c r="BB1237"/>
      <c r="BC1237"/>
      <c r="BD1237"/>
      <c r="BE1237"/>
      <c r="BF1237"/>
      <c r="BG1237"/>
      <c r="BH1237"/>
      <c r="BI1237"/>
      <c r="BJ1237"/>
      <c r="BK1237"/>
      <c r="BL1237"/>
      <c r="BM1237"/>
      <c r="BN1237"/>
      <c r="BO1237"/>
      <c r="BP1237"/>
      <c r="BQ1237"/>
      <c r="BR1237"/>
      <c r="BS1237"/>
      <c r="BT1237"/>
      <c r="BU1237"/>
      <c r="BV1237"/>
    </row>
    <row r="1238" spans="2:74" ht="14.25" x14ac:dyDescent="0.2">
      <c r="B1238" s="9" t="s">
        <v>3776</v>
      </c>
      <c r="C1238" s="19"/>
      <c r="D1238" s="19"/>
      <c r="E1238" s="19">
        <v>14</v>
      </c>
      <c r="F1238" s="19"/>
      <c r="G1238" s="19"/>
      <c r="H1238" s="19"/>
      <c r="P1238" s="9" t="s">
        <v>3226</v>
      </c>
      <c r="Q1238" s="19"/>
      <c r="R1238" s="19"/>
      <c r="S1238" s="19"/>
      <c r="T1238" s="19">
        <v>53.590061250287661</v>
      </c>
      <c r="U1238" s="19"/>
      <c r="V1238" s="19"/>
      <c r="W1238" s="19"/>
      <c r="X1238" s="19"/>
      <c r="Y1238" s="19"/>
      <c r="Z1238"/>
      <c r="AA1238"/>
      <c r="AB1238"/>
      <c r="AC1238"/>
      <c r="AD1238"/>
      <c r="AE1238"/>
      <c r="AF1238"/>
      <c r="AG1238"/>
      <c r="AH1238"/>
      <c r="AI1238"/>
      <c r="AJ1238" s="9" t="s">
        <v>3226</v>
      </c>
      <c r="AK1238" s="19"/>
      <c r="AL1238" s="19"/>
      <c r="AM1238" s="19"/>
      <c r="AN1238" s="19">
        <v>53.590061250287661</v>
      </c>
      <c r="AO1238" s="19"/>
      <c r="AP1238" s="19"/>
      <c r="AQ1238" s="19"/>
      <c r="AR1238" s="19"/>
      <c r="AS1238" s="19"/>
      <c r="AT1238" s="19"/>
      <c r="AU1238" s="19"/>
      <c r="AV1238" s="19"/>
      <c r="AW1238"/>
      <c r="AX1238"/>
      <c r="AY1238"/>
      <c r="AZ1238"/>
      <c r="BA1238"/>
      <c r="BB1238"/>
      <c r="BC1238"/>
      <c r="BD1238"/>
      <c r="BE1238"/>
      <c r="BF1238"/>
      <c r="BG1238"/>
      <c r="BH1238"/>
      <c r="BI1238"/>
      <c r="BJ1238"/>
      <c r="BK1238"/>
      <c r="BL1238"/>
      <c r="BM1238"/>
      <c r="BN1238"/>
      <c r="BO1238"/>
      <c r="BP1238"/>
      <c r="BQ1238"/>
      <c r="BR1238"/>
      <c r="BS1238"/>
      <c r="BT1238"/>
      <c r="BU1238"/>
      <c r="BV1238"/>
    </row>
    <row r="1239" spans="2:74" ht="14.25" x14ac:dyDescent="0.2">
      <c r="B1239" s="9" t="s">
        <v>3777</v>
      </c>
      <c r="C1239" s="19"/>
      <c r="D1239" s="19"/>
      <c r="E1239" s="19"/>
      <c r="F1239" s="19"/>
      <c r="G1239" s="19"/>
      <c r="H1239" s="19">
        <v>50.437704706153092</v>
      </c>
      <c r="P1239" s="9" t="s">
        <v>3227</v>
      </c>
      <c r="Q1239" s="19"/>
      <c r="R1239" s="19"/>
      <c r="S1239" s="19">
        <v>76.906906752939136</v>
      </c>
      <c r="T1239" s="19"/>
      <c r="U1239" s="19"/>
      <c r="V1239" s="19"/>
      <c r="W1239" s="19"/>
      <c r="X1239" s="19"/>
      <c r="Y1239" s="19"/>
      <c r="Z1239"/>
      <c r="AA1239"/>
      <c r="AB1239"/>
      <c r="AC1239"/>
      <c r="AD1239"/>
      <c r="AE1239"/>
      <c r="AF1239"/>
      <c r="AG1239"/>
      <c r="AH1239"/>
      <c r="AI1239"/>
      <c r="AJ1239" s="9" t="s">
        <v>3227</v>
      </c>
      <c r="AK1239" s="19"/>
      <c r="AL1239" s="19"/>
      <c r="AM1239" s="19"/>
      <c r="AN1239" s="19"/>
      <c r="AO1239" s="19">
        <v>76.906906752939136</v>
      </c>
      <c r="AP1239" s="19"/>
      <c r="AQ1239" s="19"/>
      <c r="AR1239" s="19"/>
      <c r="AS1239" s="19"/>
      <c r="AT1239" s="19"/>
      <c r="AU1239" s="19"/>
      <c r="AV1239" s="19"/>
      <c r="AW1239"/>
      <c r="AX1239"/>
      <c r="AY1239"/>
      <c r="AZ1239"/>
      <c r="BA1239"/>
      <c r="BB1239"/>
      <c r="BC1239"/>
      <c r="BD1239"/>
      <c r="BE1239"/>
      <c r="BF1239"/>
      <c r="BG1239"/>
      <c r="BH1239"/>
      <c r="BI1239"/>
      <c r="BJ1239"/>
      <c r="BK1239"/>
      <c r="BL1239"/>
      <c r="BM1239"/>
      <c r="BN1239"/>
      <c r="BO1239"/>
      <c r="BP1239"/>
      <c r="BQ1239"/>
      <c r="BR1239"/>
      <c r="BS1239"/>
      <c r="BT1239"/>
      <c r="BU1239"/>
      <c r="BV1239"/>
    </row>
    <row r="1240" spans="2:74" ht="14.25" x14ac:dyDescent="0.2">
      <c r="B1240" s="9" t="s">
        <v>3778</v>
      </c>
      <c r="C1240" s="19">
        <v>50.437704706153092</v>
      </c>
      <c r="D1240" s="19"/>
      <c r="E1240" s="19"/>
      <c r="F1240" s="19"/>
      <c r="G1240" s="19"/>
      <c r="H1240" s="19"/>
      <c r="P1240" s="9" t="s">
        <v>3228</v>
      </c>
      <c r="Q1240" s="19">
        <v>85</v>
      </c>
      <c r="R1240" s="19"/>
      <c r="S1240" s="19"/>
      <c r="T1240" s="19"/>
      <c r="U1240" s="19"/>
      <c r="V1240" s="19"/>
      <c r="W1240" s="19"/>
      <c r="X1240" s="19"/>
      <c r="Y1240" s="19"/>
      <c r="Z1240"/>
      <c r="AA1240"/>
      <c r="AB1240"/>
      <c r="AC1240"/>
      <c r="AD1240"/>
      <c r="AE1240"/>
      <c r="AF1240"/>
      <c r="AG1240"/>
      <c r="AH1240"/>
      <c r="AI1240"/>
      <c r="AJ1240" s="9" t="s">
        <v>3228</v>
      </c>
      <c r="AK1240" s="19"/>
      <c r="AL1240" s="19">
        <v>85</v>
      </c>
      <c r="AM1240" s="19"/>
      <c r="AN1240" s="19"/>
      <c r="AO1240" s="19"/>
      <c r="AP1240" s="19"/>
      <c r="AQ1240" s="19"/>
      <c r="AR1240" s="19"/>
      <c r="AS1240" s="19"/>
      <c r="AT1240" s="19"/>
      <c r="AU1240" s="19"/>
      <c r="AV1240" s="19"/>
      <c r="AW1240"/>
      <c r="AX1240"/>
      <c r="AY1240"/>
      <c r="AZ1240"/>
      <c r="BA1240"/>
      <c r="BB1240"/>
      <c r="BC1240"/>
      <c r="BD1240"/>
      <c r="BE1240"/>
      <c r="BF1240"/>
      <c r="BG1240"/>
      <c r="BH1240"/>
      <c r="BI1240"/>
      <c r="BJ1240"/>
      <c r="BK1240"/>
      <c r="BL1240"/>
      <c r="BM1240"/>
      <c r="BN1240"/>
      <c r="BO1240"/>
      <c r="BP1240"/>
      <c r="BQ1240"/>
      <c r="BR1240"/>
      <c r="BS1240"/>
      <c r="BT1240"/>
      <c r="BU1240"/>
      <c r="BV1240"/>
    </row>
    <row r="1241" spans="2:74" ht="14.25" x14ac:dyDescent="0.2">
      <c r="B1241" s="9" t="s">
        <v>3779</v>
      </c>
      <c r="C1241" s="19"/>
      <c r="D1241" s="19"/>
      <c r="E1241" s="19"/>
      <c r="F1241" s="19">
        <v>13.603016099449768</v>
      </c>
      <c r="G1241" s="19"/>
      <c r="H1241" s="19"/>
      <c r="P1241" s="9" t="s">
        <v>3229</v>
      </c>
      <c r="Q1241" s="19"/>
      <c r="R1241" s="19"/>
      <c r="S1241" s="19"/>
      <c r="T1241" s="19"/>
      <c r="U1241" s="19">
        <v>72</v>
      </c>
      <c r="V1241" s="19"/>
      <c r="W1241" s="19"/>
      <c r="X1241" s="19"/>
      <c r="Y1241" s="19"/>
      <c r="Z1241"/>
      <c r="AA1241"/>
      <c r="AB1241"/>
      <c r="AC1241"/>
      <c r="AD1241"/>
      <c r="AE1241"/>
      <c r="AF1241"/>
      <c r="AG1241"/>
      <c r="AH1241"/>
      <c r="AI1241"/>
      <c r="AJ1241" s="9" t="s">
        <v>3229</v>
      </c>
      <c r="AK1241" s="19">
        <v>72</v>
      </c>
      <c r="AL1241" s="19"/>
      <c r="AM1241" s="19"/>
      <c r="AN1241" s="19"/>
      <c r="AO1241" s="19"/>
      <c r="AP1241" s="19"/>
      <c r="AQ1241" s="19"/>
      <c r="AR1241" s="19"/>
      <c r="AS1241" s="19"/>
      <c r="AT1241" s="19"/>
      <c r="AU1241" s="19"/>
      <c r="AV1241" s="19"/>
      <c r="AW1241"/>
      <c r="AX1241"/>
      <c r="AY1241"/>
      <c r="AZ1241"/>
      <c r="BA1241"/>
      <c r="BB1241"/>
      <c r="BC1241"/>
      <c r="BD1241"/>
      <c r="BE1241"/>
      <c r="BF1241"/>
      <c r="BG1241"/>
      <c r="BH1241"/>
      <c r="BI1241"/>
      <c r="BJ1241"/>
      <c r="BK1241"/>
      <c r="BL1241"/>
      <c r="BM1241"/>
      <c r="BN1241"/>
      <c r="BO1241"/>
      <c r="BP1241"/>
      <c r="BQ1241"/>
      <c r="BR1241"/>
      <c r="BS1241"/>
      <c r="BT1241"/>
      <c r="BU1241"/>
      <c r="BV1241"/>
    </row>
    <row r="1242" spans="2:74" ht="14.25" x14ac:dyDescent="0.2">
      <c r="B1242" s="9" t="s">
        <v>3780</v>
      </c>
      <c r="C1242" s="19"/>
      <c r="D1242" s="19"/>
      <c r="E1242" s="19"/>
      <c r="F1242" s="19"/>
      <c r="G1242" s="19">
        <v>147.88690017838218</v>
      </c>
      <c r="H1242" s="19"/>
      <c r="P1242" s="9" t="s">
        <v>3230</v>
      </c>
      <c r="Q1242" s="19">
        <v>55</v>
      </c>
      <c r="R1242" s="19"/>
      <c r="S1242" s="19"/>
      <c r="T1242" s="19"/>
      <c r="U1242" s="19"/>
      <c r="V1242" s="19"/>
      <c r="W1242" s="19"/>
      <c r="X1242" s="19"/>
      <c r="Y1242" s="19"/>
      <c r="Z1242"/>
      <c r="AA1242"/>
      <c r="AB1242"/>
      <c r="AC1242"/>
      <c r="AD1242"/>
      <c r="AE1242"/>
      <c r="AF1242"/>
      <c r="AG1242"/>
      <c r="AH1242"/>
      <c r="AI1242"/>
      <c r="AJ1242" s="9" t="s">
        <v>3230</v>
      </c>
      <c r="AK1242" s="19"/>
      <c r="AL1242" s="19">
        <v>55</v>
      </c>
      <c r="AM1242" s="19"/>
      <c r="AN1242" s="19"/>
      <c r="AO1242" s="19"/>
      <c r="AP1242" s="19"/>
      <c r="AQ1242" s="19"/>
      <c r="AR1242" s="19"/>
      <c r="AS1242" s="19"/>
      <c r="AT1242" s="19"/>
      <c r="AU1242" s="19"/>
      <c r="AV1242" s="19"/>
      <c r="AW1242"/>
      <c r="AX1242"/>
      <c r="AY1242"/>
      <c r="AZ1242"/>
      <c r="BA1242"/>
      <c r="BB1242"/>
      <c r="BC1242"/>
      <c r="BD1242"/>
      <c r="BE1242"/>
      <c r="BF1242"/>
      <c r="BG1242"/>
      <c r="BH1242"/>
      <c r="BI1242"/>
      <c r="BJ1242"/>
      <c r="BK1242"/>
      <c r="BL1242"/>
      <c r="BM1242"/>
      <c r="BN1242"/>
      <c r="BO1242"/>
      <c r="BP1242"/>
      <c r="BQ1242"/>
      <c r="BR1242"/>
      <c r="BS1242"/>
      <c r="BT1242"/>
      <c r="BU1242"/>
      <c r="BV1242"/>
    </row>
    <row r="1243" spans="2:74" ht="14.25" x14ac:dyDescent="0.2">
      <c r="B1243" s="9" t="s">
        <v>3781</v>
      </c>
      <c r="C1243" s="19"/>
      <c r="D1243" s="19"/>
      <c r="E1243" s="19"/>
      <c r="F1243" s="19">
        <v>4.986216672483919</v>
      </c>
      <c r="G1243" s="19"/>
      <c r="H1243" s="19"/>
      <c r="P1243" s="9" t="s">
        <v>3231</v>
      </c>
      <c r="Q1243" s="19"/>
      <c r="R1243" s="19"/>
      <c r="S1243" s="19"/>
      <c r="T1243" s="19"/>
      <c r="U1243" s="19"/>
      <c r="V1243" s="19">
        <v>67.775665698893221</v>
      </c>
      <c r="W1243" s="19"/>
      <c r="X1243" s="19"/>
      <c r="Y1243" s="19"/>
      <c r="Z1243"/>
      <c r="AA1243"/>
      <c r="AB1243"/>
      <c r="AC1243"/>
      <c r="AD1243"/>
      <c r="AE1243"/>
      <c r="AF1243"/>
      <c r="AG1243"/>
      <c r="AH1243"/>
      <c r="AI1243"/>
      <c r="AJ1243" s="9" t="s">
        <v>3231</v>
      </c>
      <c r="AK1243" s="19"/>
      <c r="AL1243" s="19"/>
      <c r="AM1243" s="19"/>
      <c r="AN1243" s="19">
        <v>67.775665698893221</v>
      </c>
      <c r="AO1243" s="19"/>
      <c r="AP1243" s="19"/>
      <c r="AQ1243" s="19"/>
      <c r="AR1243" s="19"/>
      <c r="AS1243" s="19"/>
      <c r="AT1243" s="19"/>
      <c r="AU1243" s="19"/>
      <c r="AV1243" s="19"/>
      <c r="AW1243"/>
      <c r="AX1243"/>
      <c r="AY1243"/>
      <c r="AZ1243"/>
      <c r="BA1243"/>
      <c r="BB1243"/>
      <c r="BC1243"/>
      <c r="BD1243"/>
      <c r="BE1243"/>
      <c r="BF1243"/>
      <c r="BG1243"/>
      <c r="BH1243"/>
      <c r="BI1243"/>
      <c r="BJ1243"/>
      <c r="BK1243"/>
      <c r="BL1243"/>
      <c r="BM1243"/>
      <c r="BN1243"/>
      <c r="BO1243"/>
      <c r="BP1243"/>
      <c r="BQ1243"/>
      <c r="BR1243"/>
      <c r="BS1243"/>
      <c r="BT1243"/>
      <c r="BU1243"/>
      <c r="BV1243"/>
    </row>
    <row r="1244" spans="2:74" ht="14.25" x14ac:dyDescent="0.2">
      <c r="B1244" s="9" t="s">
        <v>3782</v>
      </c>
      <c r="C1244" s="19"/>
      <c r="D1244" s="19">
        <v>4.8</v>
      </c>
      <c r="E1244" s="19"/>
      <c r="F1244" s="19"/>
      <c r="G1244" s="19"/>
      <c r="H1244" s="19"/>
      <c r="P1244" s="9" t="s">
        <v>3232</v>
      </c>
      <c r="Q1244" s="19">
        <v>40.586590505732566</v>
      </c>
      <c r="R1244" s="19"/>
      <c r="S1244" s="19"/>
      <c r="T1244" s="19"/>
      <c r="U1244" s="19"/>
      <c r="V1244" s="19"/>
      <c r="W1244" s="19"/>
      <c r="X1244" s="19"/>
      <c r="Y1244" s="19"/>
      <c r="Z1244"/>
      <c r="AA1244"/>
      <c r="AB1244"/>
      <c r="AC1244"/>
      <c r="AD1244"/>
      <c r="AE1244"/>
      <c r="AF1244"/>
      <c r="AG1244"/>
      <c r="AH1244"/>
      <c r="AI1244"/>
      <c r="AJ1244" s="9" t="s">
        <v>3232</v>
      </c>
      <c r="AK1244" s="19"/>
      <c r="AL1244" s="19"/>
      <c r="AM1244" s="19"/>
      <c r="AN1244" s="19">
        <v>40.586590505732566</v>
      </c>
      <c r="AO1244" s="19"/>
      <c r="AP1244" s="19"/>
      <c r="AQ1244" s="19"/>
      <c r="AR1244" s="19"/>
      <c r="AS1244" s="19"/>
      <c r="AT1244" s="19"/>
      <c r="AU1244" s="19"/>
      <c r="AV1244" s="19"/>
      <c r="AW1244"/>
      <c r="AX1244"/>
      <c r="AY1244"/>
      <c r="AZ1244"/>
      <c r="BA1244"/>
      <c r="BB1244"/>
      <c r="BC1244"/>
      <c r="BD1244"/>
      <c r="BE1244"/>
      <c r="BF1244"/>
      <c r="BG1244"/>
      <c r="BH1244"/>
      <c r="BI1244"/>
      <c r="BJ1244"/>
      <c r="BK1244"/>
      <c r="BL1244"/>
      <c r="BM1244"/>
      <c r="BN1244"/>
      <c r="BO1244"/>
      <c r="BP1244"/>
      <c r="BQ1244"/>
      <c r="BR1244"/>
      <c r="BS1244"/>
      <c r="BT1244"/>
      <c r="BU1244"/>
      <c r="BV1244"/>
    </row>
    <row r="1245" spans="2:74" ht="14.25" x14ac:dyDescent="0.2">
      <c r="B1245" s="9" t="s">
        <v>3783</v>
      </c>
      <c r="C1245" s="19"/>
      <c r="D1245" s="19"/>
      <c r="E1245" s="19">
        <v>8.0135625093491551</v>
      </c>
      <c r="F1245" s="19"/>
      <c r="G1245" s="19"/>
      <c r="H1245" s="19"/>
      <c r="P1245" s="9" t="s">
        <v>3233</v>
      </c>
      <c r="Q1245" s="19">
        <v>50.845999999999997</v>
      </c>
      <c r="R1245" s="19"/>
      <c r="S1245" s="19"/>
      <c r="T1245" s="19"/>
      <c r="U1245" s="19"/>
      <c r="V1245" s="19"/>
      <c r="W1245" s="19"/>
      <c r="X1245" s="19"/>
      <c r="Y1245" s="19"/>
      <c r="Z1245"/>
      <c r="AA1245"/>
      <c r="AB1245"/>
      <c r="AC1245"/>
      <c r="AD1245"/>
      <c r="AE1245"/>
      <c r="AF1245"/>
      <c r="AG1245"/>
      <c r="AH1245"/>
      <c r="AI1245"/>
      <c r="AJ1245" s="9" t="s">
        <v>3233</v>
      </c>
      <c r="AK1245" s="19"/>
      <c r="AL1245" s="19">
        <v>50.845999999999997</v>
      </c>
      <c r="AM1245" s="19"/>
      <c r="AN1245" s="19"/>
      <c r="AO1245" s="19"/>
      <c r="AP1245" s="19"/>
      <c r="AQ1245" s="19"/>
      <c r="AR1245" s="19"/>
      <c r="AS1245" s="19"/>
      <c r="AT1245" s="19"/>
      <c r="AU1245" s="19"/>
      <c r="AV1245" s="19"/>
      <c r="AW1245"/>
      <c r="AX1245"/>
      <c r="AY1245"/>
      <c r="AZ1245"/>
      <c r="BA1245"/>
      <c r="BB1245"/>
      <c r="BC1245"/>
      <c r="BD1245"/>
      <c r="BE1245"/>
      <c r="BF1245"/>
      <c r="BG1245"/>
      <c r="BH1245"/>
      <c r="BI1245"/>
      <c r="BJ1245"/>
      <c r="BK1245"/>
      <c r="BL1245"/>
      <c r="BM1245"/>
      <c r="BN1245"/>
      <c r="BO1245"/>
      <c r="BP1245"/>
      <c r="BQ1245"/>
      <c r="BR1245"/>
      <c r="BS1245"/>
      <c r="BT1245"/>
      <c r="BU1245"/>
      <c r="BV1245"/>
    </row>
    <row r="1246" spans="2:74" ht="14.25" x14ac:dyDescent="0.2">
      <c r="B1246" s="9" t="s">
        <v>3784</v>
      </c>
      <c r="C1246" s="19"/>
      <c r="D1246" s="19">
        <v>80</v>
      </c>
      <c r="E1246" s="19"/>
      <c r="F1246" s="19"/>
      <c r="G1246" s="19"/>
      <c r="H1246" s="19"/>
      <c r="P1246" s="9" t="s">
        <v>3234</v>
      </c>
      <c r="Q1246" s="19"/>
      <c r="R1246" s="19"/>
      <c r="S1246" s="19"/>
      <c r="T1246" s="19">
        <v>63</v>
      </c>
      <c r="U1246" s="19"/>
      <c r="V1246" s="19"/>
      <c r="W1246" s="19"/>
      <c r="X1246" s="19"/>
      <c r="Y1246" s="19"/>
      <c r="Z1246"/>
      <c r="AA1246"/>
      <c r="AB1246"/>
      <c r="AC1246"/>
      <c r="AD1246"/>
      <c r="AE1246"/>
      <c r="AF1246"/>
      <c r="AG1246"/>
      <c r="AH1246"/>
      <c r="AI1246"/>
      <c r="AJ1246" s="9" t="s">
        <v>3234</v>
      </c>
      <c r="AK1246" s="19"/>
      <c r="AL1246" s="19">
        <v>63</v>
      </c>
      <c r="AM1246" s="19"/>
      <c r="AN1246" s="19"/>
      <c r="AO1246" s="19"/>
      <c r="AP1246" s="19"/>
      <c r="AQ1246" s="19"/>
      <c r="AR1246" s="19"/>
      <c r="AS1246" s="19"/>
      <c r="AT1246" s="19"/>
      <c r="AU1246" s="19"/>
      <c r="AV1246" s="19"/>
      <c r="AW1246"/>
      <c r="AX1246"/>
      <c r="AY1246"/>
      <c r="AZ1246"/>
      <c r="BA1246"/>
      <c r="BB1246"/>
      <c r="BC1246"/>
      <c r="BD1246"/>
      <c r="BE1246"/>
      <c r="BF1246"/>
      <c r="BG1246"/>
      <c r="BH1246"/>
      <c r="BI1246"/>
      <c r="BJ1246"/>
      <c r="BK1246"/>
      <c r="BL1246"/>
      <c r="BM1246"/>
      <c r="BN1246"/>
      <c r="BO1246"/>
      <c r="BP1246"/>
      <c r="BQ1246"/>
      <c r="BR1246"/>
      <c r="BS1246"/>
      <c r="BT1246"/>
      <c r="BU1246"/>
      <c r="BV1246"/>
    </row>
    <row r="1247" spans="2:74" ht="14.25" x14ac:dyDescent="0.2">
      <c r="B1247" s="9" t="s">
        <v>3785</v>
      </c>
      <c r="C1247" s="19"/>
      <c r="D1247" s="19"/>
      <c r="E1247" s="19"/>
      <c r="F1247" s="19"/>
      <c r="G1247" s="19">
        <v>57.16797475462235</v>
      </c>
      <c r="H1247" s="19"/>
      <c r="P1247" s="9" t="s">
        <v>3235</v>
      </c>
      <c r="Q1247" s="19"/>
      <c r="R1247" s="19"/>
      <c r="S1247" s="19"/>
      <c r="T1247" s="19">
        <v>81.592772512210871</v>
      </c>
      <c r="U1247" s="19"/>
      <c r="V1247" s="19"/>
      <c r="W1247" s="19"/>
      <c r="X1247" s="19"/>
      <c r="Y1247" s="19"/>
      <c r="Z1247"/>
      <c r="AA1247"/>
      <c r="AB1247"/>
      <c r="AC1247"/>
      <c r="AD1247"/>
      <c r="AE1247"/>
      <c r="AF1247"/>
      <c r="AG1247"/>
      <c r="AH1247"/>
      <c r="AI1247"/>
      <c r="AJ1247" s="9" t="s">
        <v>3235</v>
      </c>
      <c r="AK1247" s="19">
        <v>81.592772512210871</v>
      </c>
      <c r="AL1247" s="19"/>
      <c r="AM1247" s="19"/>
      <c r="AN1247" s="19"/>
      <c r="AO1247" s="19"/>
      <c r="AP1247" s="19"/>
      <c r="AQ1247" s="19"/>
      <c r="AR1247" s="19"/>
      <c r="AS1247" s="19"/>
      <c r="AT1247" s="19"/>
      <c r="AU1247" s="19"/>
      <c r="AV1247" s="19"/>
      <c r="AW1247"/>
      <c r="AX1247"/>
      <c r="AY1247"/>
      <c r="AZ1247"/>
      <c r="BA1247"/>
      <c r="BB1247"/>
      <c r="BC1247"/>
      <c r="BD1247"/>
      <c r="BE1247"/>
      <c r="BF1247"/>
      <c r="BG1247"/>
      <c r="BH1247"/>
      <c r="BI1247"/>
      <c r="BJ1247"/>
      <c r="BK1247"/>
      <c r="BL1247"/>
      <c r="BM1247"/>
      <c r="BN1247"/>
      <c r="BO1247"/>
      <c r="BP1247"/>
      <c r="BQ1247"/>
      <c r="BR1247"/>
      <c r="BS1247"/>
      <c r="BT1247"/>
      <c r="BU1247"/>
      <c r="BV1247"/>
    </row>
    <row r="1248" spans="2:74" ht="14.25" x14ac:dyDescent="0.2">
      <c r="B1248" s="9" t="s">
        <v>3786</v>
      </c>
      <c r="C1248" s="19"/>
      <c r="D1248" s="19">
        <v>20</v>
      </c>
      <c r="E1248" s="19"/>
      <c r="F1248" s="19"/>
      <c r="G1248" s="19"/>
      <c r="H1248" s="19"/>
      <c r="P1248" s="9" t="s">
        <v>3236</v>
      </c>
      <c r="Q1248" s="19">
        <v>50.7</v>
      </c>
      <c r="R1248" s="19"/>
      <c r="S1248" s="19"/>
      <c r="T1248" s="19"/>
      <c r="U1248" s="19"/>
      <c r="V1248" s="19"/>
      <c r="W1248" s="19"/>
      <c r="X1248" s="19"/>
      <c r="Y1248" s="19"/>
      <c r="Z1248"/>
      <c r="AA1248"/>
      <c r="AB1248"/>
      <c r="AC1248"/>
      <c r="AD1248"/>
      <c r="AE1248"/>
      <c r="AF1248"/>
      <c r="AG1248"/>
      <c r="AH1248"/>
      <c r="AI1248"/>
      <c r="AJ1248" s="9" t="s">
        <v>3236</v>
      </c>
      <c r="AK1248" s="19"/>
      <c r="AL1248" s="19"/>
      <c r="AM1248" s="19"/>
      <c r="AN1248" s="19"/>
      <c r="AO1248" s="19"/>
      <c r="AP1248" s="19"/>
      <c r="AQ1248" s="19"/>
      <c r="AR1248" s="19"/>
      <c r="AS1248" s="19"/>
      <c r="AT1248" s="19">
        <v>50.7</v>
      </c>
      <c r="AU1248" s="19"/>
      <c r="AV1248" s="19"/>
      <c r="AW1248"/>
      <c r="AX1248"/>
      <c r="AY1248"/>
      <c r="AZ1248"/>
      <c r="BA1248"/>
      <c r="BB1248"/>
      <c r="BC1248"/>
      <c r="BD1248"/>
      <c r="BE1248"/>
      <c r="BF1248"/>
      <c r="BG1248"/>
      <c r="BH1248"/>
      <c r="BI1248"/>
      <c r="BJ1248"/>
      <c r="BK1248"/>
      <c r="BL1248"/>
      <c r="BM1248"/>
      <c r="BN1248"/>
      <c r="BO1248"/>
      <c r="BP1248"/>
      <c r="BQ1248"/>
      <c r="BR1248"/>
      <c r="BS1248"/>
      <c r="BT1248"/>
      <c r="BU1248"/>
      <c r="BV1248"/>
    </row>
    <row r="1249" spans="2:74" ht="14.25" x14ac:dyDescent="0.2">
      <c r="B1249" s="9" t="s">
        <v>3787</v>
      </c>
      <c r="C1249" s="19"/>
      <c r="D1249" s="19"/>
      <c r="E1249" s="19">
        <v>70</v>
      </c>
      <c r="F1249" s="19"/>
      <c r="G1249" s="19"/>
      <c r="H1249" s="19"/>
      <c r="P1249" s="9" t="s">
        <v>3237</v>
      </c>
      <c r="Q1249" s="19">
        <v>31.523565441345685</v>
      </c>
      <c r="R1249" s="19"/>
      <c r="S1249" s="19"/>
      <c r="T1249" s="19"/>
      <c r="U1249" s="19"/>
      <c r="V1249" s="19"/>
      <c r="W1249" s="19"/>
      <c r="X1249" s="19"/>
      <c r="Y1249" s="19"/>
      <c r="Z1249"/>
      <c r="AA1249"/>
      <c r="AB1249"/>
      <c r="AC1249"/>
      <c r="AD1249"/>
      <c r="AE1249"/>
      <c r="AF1249"/>
      <c r="AG1249"/>
      <c r="AH1249"/>
      <c r="AI1249"/>
      <c r="AJ1249" s="9" t="s">
        <v>3237</v>
      </c>
      <c r="AK1249" s="19"/>
      <c r="AL1249" s="19"/>
      <c r="AM1249" s="19"/>
      <c r="AN1249" s="19">
        <v>31.523565441345685</v>
      </c>
      <c r="AO1249" s="19"/>
      <c r="AP1249" s="19"/>
      <c r="AQ1249" s="19"/>
      <c r="AR1249" s="19"/>
      <c r="AS1249" s="19"/>
      <c r="AT1249" s="19"/>
      <c r="AU1249" s="19"/>
      <c r="AV1249" s="19"/>
      <c r="AW1249"/>
      <c r="AX1249"/>
      <c r="AY1249"/>
      <c r="AZ1249"/>
      <c r="BA1249"/>
      <c r="BB1249"/>
      <c r="BC1249"/>
      <c r="BD1249"/>
      <c r="BE1249"/>
      <c r="BF1249"/>
      <c r="BG1249"/>
      <c r="BH1249"/>
      <c r="BI1249"/>
      <c r="BJ1249"/>
      <c r="BK1249"/>
      <c r="BL1249"/>
      <c r="BM1249"/>
      <c r="BN1249"/>
      <c r="BO1249"/>
      <c r="BP1249"/>
      <c r="BQ1249"/>
      <c r="BR1249"/>
      <c r="BS1249"/>
      <c r="BT1249"/>
      <c r="BU1249"/>
      <c r="BV1249"/>
    </row>
    <row r="1250" spans="2:74" ht="14.25" x14ac:dyDescent="0.2">
      <c r="B1250" s="9" t="s">
        <v>3788</v>
      </c>
      <c r="C1250" s="19"/>
      <c r="D1250" s="19"/>
      <c r="E1250" s="19"/>
      <c r="F1250" s="19"/>
      <c r="G1250" s="19"/>
      <c r="H1250" s="19">
        <v>214</v>
      </c>
      <c r="P1250" s="9" t="s">
        <v>3238</v>
      </c>
      <c r="Q1250" s="19">
        <v>70</v>
      </c>
      <c r="R1250" s="19"/>
      <c r="S1250" s="19"/>
      <c r="T1250" s="19"/>
      <c r="U1250" s="19"/>
      <c r="V1250" s="19"/>
      <c r="W1250" s="19"/>
      <c r="X1250" s="19"/>
      <c r="Y1250" s="19"/>
      <c r="Z1250"/>
      <c r="AA1250"/>
      <c r="AB1250"/>
      <c r="AC1250"/>
      <c r="AD1250"/>
      <c r="AE1250"/>
      <c r="AF1250"/>
      <c r="AG1250"/>
      <c r="AH1250"/>
      <c r="AI1250"/>
      <c r="AJ1250" s="9" t="s">
        <v>3238</v>
      </c>
      <c r="AK1250" s="19"/>
      <c r="AL1250" s="19">
        <v>70</v>
      </c>
      <c r="AM1250" s="19"/>
      <c r="AN1250" s="19"/>
      <c r="AO1250" s="19"/>
      <c r="AP1250" s="19"/>
      <c r="AQ1250" s="19"/>
      <c r="AR1250" s="19"/>
      <c r="AS1250" s="19"/>
      <c r="AT1250" s="19"/>
      <c r="AU1250" s="19"/>
      <c r="AV1250" s="19"/>
      <c r="AW1250"/>
      <c r="AX1250"/>
      <c r="AY1250"/>
      <c r="AZ1250"/>
      <c r="BA1250"/>
      <c r="BB1250"/>
      <c r="BC1250"/>
      <c r="BD1250"/>
      <c r="BE1250"/>
      <c r="BF1250"/>
      <c r="BG1250"/>
      <c r="BH1250"/>
      <c r="BI1250"/>
      <c r="BJ1250"/>
      <c r="BK1250"/>
      <c r="BL1250"/>
      <c r="BM1250"/>
      <c r="BN1250"/>
      <c r="BO1250"/>
      <c r="BP1250"/>
      <c r="BQ1250"/>
      <c r="BR1250"/>
      <c r="BS1250"/>
      <c r="BT1250"/>
      <c r="BU1250"/>
      <c r="BV1250"/>
    </row>
    <row r="1251" spans="2:74" ht="14.25" x14ac:dyDescent="0.2">
      <c r="B1251" s="9" t="s">
        <v>3789</v>
      </c>
      <c r="C1251" s="19"/>
      <c r="D1251" s="19"/>
      <c r="E1251" s="19">
        <v>78</v>
      </c>
      <c r="F1251" s="19"/>
      <c r="G1251" s="19"/>
      <c r="H1251" s="19"/>
      <c r="P1251" s="9" t="s">
        <v>3239</v>
      </c>
      <c r="Q1251" s="19"/>
      <c r="R1251" s="19">
        <v>63.918498996971245</v>
      </c>
      <c r="S1251" s="19"/>
      <c r="T1251" s="19"/>
      <c r="U1251" s="19"/>
      <c r="V1251" s="19"/>
      <c r="W1251" s="19"/>
      <c r="X1251" s="19"/>
      <c r="Y1251" s="19"/>
      <c r="Z1251"/>
      <c r="AA1251"/>
      <c r="AB1251"/>
      <c r="AC1251"/>
      <c r="AD1251"/>
      <c r="AE1251"/>
      <c r="AF1251"/>
      <c r="AG1251"/>
      <c r="AH1251"/>
      <c r="AI1251"/>
      <c r="AJ1251" s="9" t="s">
        <v>3239</v>
      </c>
      <c r="AK1251" s="19"/>
      <c r="AL1251" s="19"/>
      <c r="AM1251" s="19">
        <v>63.918498996971245</v>
      </c>
      <c r="AN1251" s="19"/>
      <c r="AO1251" s="19"/>
      <c r="AP1251" s="19"/>
      <c r="AQ1251" s="19"/>
      <c r="AR1251" s="19"/>
      <c r="AS1251" s="19"/>
      <c r="AT1251" s="19"/>
      <c r="AU1251" s="19"/>
      <c r="AV1251" s="19"/>
      <c r="AW1251"/>
      <c r="AX1251"/>
      <c r="AY1251"/>
      <c r="AZ1251"/>
      <c r="BA1251"/>
      <c r="BB1251"/>
      <c r="BC1251"/>
      <c r="BD1251"/>
      <c r="BE1251"/>
      <c r="BF1251"/>
      <c r="BG1251"/>
      <c r="BH1251"/>
      <c r="BI1251"/>
      <c r="BJ1251"/>
      <c r="BK1251"/>
      <c r="BL1251"/>
      <c r="BM1251"/>
      <c r="BN1251"/>
      <c r="BO1251"/>
      <c r="BP1251"/>
      <c r="BQ1251"/>
      <c r="BR1251"/>
      <c r="BS1251"/>
      <c r="BT1251"/>
      <c r="BU1251"/>
      <c r="BV1251"/>
    </row>
    <row r="1252" spans="2:74" ht="14.25" x14ac:dyDescent="0.2">
      <c r="B1252" s="9" t="s">
        <v>3790</v>
      </c>
      <c r="C1252" s="19"/>
      <c r="D1252" s="19"/>
      <c r="E1252" s="19"/>
      <c r="F1252" s="19"/>
      <c r="G1252" s="19"/>
      <c r="H1252" s="19">
        <v>42.307000000000002</v>
      </c>
      <c r="P1252" s="9" t="s">
        <v>3240</v>
      </c>
      <c r="Q1252" s="19">
        <v>7.2617246596066574</v>
      </c>
      <c r="R1252" s="19"/>
      <c r="S1252" s="19"/>
      <c r="T1252" s="19"/>
      <c r="U1252" s="19"/>
      <c r="V1252" s="19"/>
      <c r="W1252" s="19"/>
      <c r="X1252" s="19"/>
      <c r="Y1252" s="19"/>
      <c r="Z1252"/>
      <c r="AA1252"/>
      <c r="AB1252"/>
      <c r="AC1252"/>
      <c r="AD1252"/>
      <c r="AE1252"/>
      <c r="AF1252"/>
      <c r="AG1252"/>
      <c r="AH1252"/>
      <c r="AI1252"/>
      <c r="AJ1252" s="9" t="s">
        <v>3240</v>
      </c>
      <c r="AK1252" s="19"/>
      <c r="AL1252" s="19"/>
      <c r="AM1252" s="19"/>
      <c r="AN1252" s="19"/>
      <c r="AO1252" s="19"/>
      <c r="AP1252" s="19"/>
      <c r="AQ1252" s="19"/>
      <c r="AR1252" s="19"/>
      <c r="AS1252" s="19"/>
      <c r="AT1252" s="19"/>
      <c r="AU1252" s="19">
        <v>7.2617246596066574</v>
      </c>
      <c r="AV1252" s="19"/>
      <c r="AW1252"/>
      <c r="AX1252"/>
      <c r="AY1252"/>
      <c r="AZ1252"/>
      <c r="BA1252"/>
      <c r="BB1252"/>
      <c r="BC1252"/>
      <c r="BD1252"/>
      <c r="BE1252"/>
      <c r="BF1252"/>
      <c r="BG1252"/>
      <c r="BH1252"/>
      <c r="BI1252"/>
      <c r="BJ1252"/>
      <c r="BK1252"/>
      <c r="BL1252"/>
      <c r="BM1252"/>
      <c r="BN1252"/>
      <c r="BO1252"/>
      <c r="BP1252"/>
      <c r="BQ1252"/>
      <c r="BR1252"/>
      <c r="BS1252"/>
      <c r="BT1252"/>
      <c r="BU1252"/>
      <c r="BV1252"/>
    </row>
    <row r="1253" spans="2:74" ht="14.25" x14ac:dyDescent="0.2">
      <c r="B1253" s="9" t="s">
        <v>3791</v>
      </c>
      <c r="C1253" s="19"/>
      <c r="D1253" s="19"/>
      <c r="E1253" s="19"/>
      <c r="F1253" s="19"/>
      <c r="G1253" s="19"/>
      <c r="H1253" s="19">
        <v>33.25</v>
      </c>
      <c r="P1253" s="9" t="s">
        <v>3241</v>
      </c>
      <c r="Q1253" s="19"/>
      <c r="R1253" s="19"/>
      <c r="S1253" s="19"/>
      <c r="T1253" s="19"/>
      <c r="U1253" s="19"/>
      <c r="V1253" s="19"/>
      <c r="W1253" s="19">
        <v>11.404820437438223</v>
      </c>
      <c r="X1253" s="19"/>
      <c r="Y1253" s="19"/>
      <c r="Z1253"/>
      <c r="AA1253"/>
      <c r="AB1253"/>
      <c r="AC1253"/>
      <c r="AD1253"/>
      <c r="AE1253"/>
      <c r="AF1253"/>
      <c r="AG1253"/>
      <c r="AH1253"/>
      <c r="AI1253"/>
      <c r="AJ1253" s="9" t="s">
        <v>3241</v>
      </c>
      <c r="AK1253" s="19"/>
      <c r="AL1253" s="19"/>
      <c r="AM1253" s="19"/>
      <c r="AN1253" s="19"/>
      <c r="AO1253" s="19"/>
      <c r="AP1253" s="19"/>
      <c r="AQ1253" s="19"/>
      <c r="AR1253" s="19"/>
      <c r="AS1253" s="19"/>
      <c r="AT1253" s="19"/>
      <c r="AU1253" s="19">
        <v>11.404820437438223</v>
      </c>
      <c r="AV1253" s="19"/>
      <c r="AW1253"/>
      <c r="AX1253"/>
      <c r="AY1253"/>
      <c r="AZ1253"/>
      <c r="BA1253"/>
      <c r="BB1253"/>
      <c r="BC1253"/>
      <c r="BD1253"/>
      <c r="BE1253"/>
      <c r="BF1253"/>
      <c r="BG1253"/>
      <c r="BH1253"/>
      <c r="BI1253"/>
      <c r="BJ1253"/>
      <c r="BK1253"/>
      <c r="BL1253"/>
      <c r="BM1253"/>
      <c r="BN1253"/>
      <c r="BO1253"/>
      <c r="BP1253"/>
      <c r="BQ1253"/>
      <c r="BR1253"/>
      <c r="BS1253"/>
      <c r="BT1253"/>
      <c r="BU1253"/>
      <c r="BV1253"/>
    </row>
    <row r="1254" spans="2:74" ht="14.25" x14ac:dyDescent="0.2">
      <c r="B1254" s="9" t="s">
        <v>3792</v>
      </c>
      <c r="C1254" s="19"/>
      <c r="D1254" s="19"/>
      <c r="E1254" s="19"/>
      <c r="F1254" s="19">
        <v>24.391669228638868</v>
      </c>
      <c r="G1254" s="19"/>
      <c r="H1254" s="19"/>
      <c r="P1254" s="9" t="s">
        <v>3242</v>
      </c>
      <c r="Q1254" s="19"/>
      <c r="R1254" s="19"/>
      <c r="S1254" s="19"/>
      <c r="T1254" s="19"/>
      <c r="U1254" s="19">
        <v>120</v>
      </c>
      <c r="V1254" s="19"/>
      <c r="W1254" s="19"/>
      <c r="X1254" s="19"/>
      <c r="Y1254" s="19"/>
      <c r="Z1254"/>
      <c r="AA1254"/>
      <c r="AB1254"/>
      <c r="AC1254"/>
      <c r="AD1254"/>
      <c r="AE1254"/>
      <c r="AF1254"/>
      <c r="AG1254"/>
      <c r="AH1254"/>
      <c r="AI1254"/>
      <c r="AJ1254" s="9" t="s">
        <v>3242</v>
      </c>
      <c r="AK1254" s="19"/>
      <c r="AL1254" s="19"/>
      <c r="AM1254" s="19"/>
      <c r="AN1254" s="19"/>
      <c r="AO1254" s="19"/>
      <c r="AP1254" s="19"/>
      <c r="AQ1254" s="19"/>
      <c r="AR1254" s="19"/>
      <c r="AS1254" s="19"/>
      <c r="AT1254" s="19"/>
      <c r="AU1254" s="19">
        <v>120</v>
      </c>
      <c r="AV1254" s="19"/>
      <c r="AW1254"/>
      <c r="AX1254"/>
      <c r="AY1254"/>
      <c r="AZ1254"/>
      <c r="BA1254"/>
      <c r="BB1254"/>
      <c r="BC1254"/>
      <c r="BD1254"/>
      <c r="BE1254"/>
      <c r="BF1254"/>
      <c r="BG1254"/>
      <c r="BH1254"/>
      <c r="BI1254"/>
      <c r="BJ1254"/>
      <c r="BK1254"/>
      <c r="BL1254"/>
      <c r="BM1254"/>
      <c r="BN1254"/>
      <c r="BO1254"/>
      <c r="BP1254"/>
      <c r="BQ1254"/>
      <c r="BR1254"/>
      <c r="BS1254"/>
      <c r="BT1254"/>
      <c r="BU1254"/>
      <c r="BV1254"/>
    </row>
    <row r="1255" spans="2:74" ht="14.25" x14ac:dyDescent="0.2">
      <c r="B1255" s="9" t="s">
        <v>3793</v>
      </c>
      <c r="C1255" s="19"/>
      <c r="D1255" s="19"/>
      <c r="E1255" s="19"/>
      <c r="F1255" s="19"/>
      <c r="G1255" s="19"/>
      <c r="H1255" s="19">
        <v>120</v>
      </c>
      <c r="P1255" s="9" t="s">
        <v>3243</v>
      </c>
      <c r="Q1255" s="19">
        <v>91.791869076237219</v>
      </c>
      <c r="R1255" s="19"/>
      <c r="S1255" s="19"/>
      <c r="T1255" s="19"/>
      <c r="U1255" s="19"/>
      <c r="V1255" s="19"/>
      <c r="W1255" s="19"/>
      <c r="X1255" s="19"/>
      <c r="Y1255" s="19"/>
      <c r="Z1255"/>
      <c r="AA1255"/>
      <c r="AB1255"/>
      <c r="AC1255"/>
      <c r="AD1255"/>
      <c r="AE1255"/>
      <c r="AF1255"/>
      <c r="AG1255"/>
      <c r="AH1255"/>
      <c r="AI1255"/>
      <c r="AJ1255" s="9" t="s">
        <v>3243</v>
      </c>
      <c r="AK1255" s="19">
        <v>91.791869076237219</v>
      </c>
      <c r="AL1255" s="19"/>
      <c r="AM1255" s="19"/>
      <c r="AN1255" s="19"/>
      <c r="AO1255" s="19"/>
      <c r="AP1255" s="19"/>
      <c r="AQ1255" s="19"/>
      <c r="AR1255" s="19"/>
      <c r="AS1255" s="19"/>
      <c r="AT1255" s="19"/>
      <c r="AU1255" s="19"/>
      <c r="AV1255" s="19"/>
      <c r="AW1255"/>
      <c r="AX1255"/>
      <c r="AY1255"/>
      <c r="AZ1255"/>
      <c r="BA1255"/>
      <c r="BB1255"/>
      <c r="BC1255"/>
      <c r="BD1255"/>
      <c r="BE1255"/>
      <c r="BF1255"/>
      <c r="BG1255"/>
      <c r="BH1255"/>
      <c r="BI1255"/>
      <c r="BJ1255"/>
      <c r="BK1255"/>
      <c r="BL1255"/>
      <c r="BM1255"/>
      <c r="BN1255"/>
      <c r="BO1255"/>
      <c r="BP1255"/>
      <c r="BQ1255"/>
      <c r="BR1255"/>
      <c r="BS1255"/>
      <c r="BT1255"/>
      <c r="BU1255"/>
      <c r="BV1255"/>
    </row>
    <row r="1256" spans="2:74" ht="14.25" x14ac:dyDescent="0.2">
      <c r="B1256" s="9" t="s">
        <v>3794</v>
      </c>
      <c r="C1256" s="19">
        <v>20</v>
      </c>
      <c r="D1256" s="19"/>
      <c r="E1256" s="19"/>
      <c r="F1256" s="19"/>
      <c r="G1256" s="19"/>
      <c r="H1256" s="19"/>
      <c r="P1256" s="9" t="s">
        <v>3244</v>
      </c>
      <c r="Q1256" s="19">
        <v>112.19006220428993</v>
      </c>
      <c r="R1256" s="19"/>
      <c r="S1256" s="19"/>
      <c r="T1256" s="19"/>
      <c r="U1256" s="19"/>
      <c r="V1256" s="19"/>
      <c r="W1256" s="19"/>
      <c r="X1256" s="19"/>
      <c r="Y1256" s="19"/>
      <c r="Z1256"/>
      <c r="AA1256"/>
      <c r="AB1256"/>
      <c r="AC1256"/>
      <c r="AD1256"/>
      <c r="AE1256"/>
      <c r="AF1256"/>
      <c r="AG1256"/>
      <c r="AH1256"/>
      <c r="AI1256"/>
      <c r="AJ1256" s="9" t="s">
        <v>3244</v>
      </c>
      <c r="AK1256" s="19">
        <v>112.19006220428993</v>
      </c>
      <c r="AL1256" s="19"/>
      <c r="AM1256" s="19"/>
      <c r="AN1256" s="19"/>
      <c r="AO1256" s="19"/>
      <c r="AP1256" s="19"/>
      <c r="AQ1256" s="19"/>
      <c r="AR1256" s="19"/>
      <c r="AS1256" s="19"/>
      <c r="AT1256" s="19"/>
      <c r="AU1256" s="19"/>
      <c r="AV1256" s="19"/>
      <c r="AW1256"/>
      <c r="AX1256"/>
      <c r="AY1256"/>
      <c r="AZ1256"/>
      <c r="BA1256"/>
      <c r="BB1256"/>
      <c r="BC1256"/>
      <c r="BD1256"/>
      <c r="BE1256"/>
      <c r="BF1256"/>
      <c r="BG1256"/>
      <c r="BH1256"/>
      <c r="BI1256"/>
      <c r="BJ1256"/>
      <c r="BK1256"/>
      <c r="BL1256"/>
      <c r="BM1256"/>
      <c r="BN1256"/>
      <c r="BO1256"/>
      <c r="BP1256"/>
      <c r="BQ1256"/>
      <c r="BR1256"/>
      <c r="BS1256"/>
      <c r="BT1256"/>
      <c r="BU1256"/>
      <c r="BV1256"/>
    </row>
    <row r="1257" spans="2:74" ht="14.25" x14ac:dyDescent="0.2">
      <c r="B1257" s="9" t="s">
        <v>3795</v>
      </c>
      <c r="C1257" s="19">
        <v>15</v>
      </c>
      <c r="D1257" s="19"/>
      <c r="E1257" s="19"/>
      <c r="F1257" s="19"/>
      <c r="G1257" s="19"/>
      <c r="H1257" s="19"/>
      <c r="P1257" s="9" t="s">
        <v>3245</v>
      </c>
      <c r="Q1257" s="19"/>
      <c r="R1257" s="19">
        <v>40</v>
      </c>
      <c r="S1257" s="19"/>
      <c r="T1257" s="19"/>
      <c r="U1257" s="19"/>
      <c r="V1257" s="19"/>
      <c r="W1257" s="19"/>
      <c r="X1257" s="19"/>
      <c r="Y1257" s="19"/>
      <c r="Z1257"/>
      <c r="AA1257"/>
      <c r="AB1257"/>
      <c r="AC1257"/>
      <c r="AD1257"/>
      <c r="AE1257"/>
      <c r="AF1257"/>
      <c r="AG1257"/>
      <c r="AH1257"/>
      <c r="AI1257"/>
      <c r="AJ1257" s="9" t="s">
        <v>3245</v>
      </c>
      <c r="AK1257" s="19"/>
      <c r="AL1257" s="19">
        <v>40</v>
      </c>
      <c r="AM1257" s="19"/>
      <c r="AN1257" s="19"/>
      <c r="AO1257" s="19"/>
      <c r="AP1257" s="19"/>
      <c r="AQ1257" s="19"/>
      <c r="AR1257" s="19"/>
      <c r="AS1257" s="19"/>
      <c r="AT1257" s="19"/>
      <c r="AU1257" s="19"/>
      <c r="AV1257" s="19"/>
      <c r="AW1257"/>
      <c r="AX1257"/>
      <c r="AY1257"/>
      <c r="AZ1257"/>
      <c r="BA1257"/>
      <c r="BB1257"/>
      <c r="BC1257"/>
      <c r="BD1257"/>
      <c r="BE1257"/>
      <c r="BF1257"/>
      <c r="BG1257"/>
      <c r="BH1257"/>
      <c r="BI1257"/>
      <c r="BJ1257"/>
      <c r="BK1257"/>
      <c r="BL1257"/>
      <c r="BM1257"/>
      <c r="BN1257"/>
      <c r="BO1257"/>
      <c r="BP1257"/>
      <c r="BQ1257"/>
      <c r="BR1257"/>
      <c r="BS1257"/>
      <c r="BT1257"/>
      <c r="BU1257"/>
      <c r="BV1257"/>
    </row>
    <row r="1258" spans="2:74" ht="14.25" x14ac:dyDescent="0.2">
      <c r="B1258" s="9" t="s">
        <v>3796</v>
      </c>
      <c r="C1258" s="19"/>
      <c r="D1258" s="19"/>
      <c r="E1258" s="19"/>
      <c r="F1258" s="19">
        <v>17.807916687442567</v>
      </c>
      <c r="G1258" s="19"/>
      <c r="H1258" s="19"/>
      <c r="P1258" s="9" t="s">
        <v>3246</v>
      </c>
      <c r="Q1258" s="19"/>
      <c r="R1258" s="19"/>
      <c r="S1258" s="19"/>
      <c r="T1258" s="19">
        <v>107</v>
      </c>
      <c r="U1258" s="19"/>
      <c r="V1258" s="19"/>
      <c r="W1258" s="19"/>
      <c r="X1258" s="19"/>
      <c r="Y1258" s="19"/>
      <c r="Z1258"/>
      <c r="AA1258"/>
      <c r="AB1258"/>
      <c r="AC1258"/>
      <c r="AD1258"/>
      <c r="AE1258"/>
      <c r="AF1258"/>
      <c r="AG1258"/>
      <c r="AH1258"/>
      <c r="AI1258"/>
      <c r="AJ1258" s="9" t="s">
        <v>3246</v>
      </c>
      <c r="AK1258" s="19"/>
      <c r="AL1258" s="19">
        <v>107</v>
      </c>
      <c r="AM1258" s="19"/>
      <c r="AN1258" s="19"/>
      <c r="AO1258" s="19"/>
      <c r="AP1258" s="19"/>
      <c r="AQ1258" s="19"/>
      <c r="AR1258" s="19"/>
      <c r="AS1258" s="19"/>
      <c r="AT1258" s="19"/>
      <c r="AU1258" s="19"/>
      <c r="AV1258" s="19"/>
      <c r="AW1258"/>
      <c r="AX1258"/>
      <c r="AY1258"/>
      <c r="AZ1258"/>
      <c r="BA1258"/>
      <c r="BB1258"/>
      <c r="BC1258"/>
      <c r="BD1258"/>
      <c r="BE1258"/>
      <c r="BF1258"/>
      <c r="BG1258"/>
      <c r="BH1258"/>
      <c r="BI1258"/>
      <c r="BJ1258"/>
      <c r="BK1258"/>
      <c r="BL1258"/>
      <c r="BM1258"/>
      <c r="BN1258"/>
      <c r="BO1258"/>
      <c r="BP1258"/>
      <c r="BQ1258"/>
      <c r="BR1258"/>
      <c r="BS1258"/>
      <c r="BT1258"/>
      <c r="BU1258"/>
      <c r="BV1258"/>
    </row>
    <row r="1259" spans="2:74" ht="14.25" x14ac:dyDescent="0.2">
      <c r="B1259" s="9" t="s">
        <v>3797</v>
      </c>
      <c r="C1259" s="19"/>
      <c r="D1259" s="19"/>
      <c r="E1259" s="19">
        <v>16.02712501869831</v>
      </c>
      <c r="F1259" s="19"/>
      <c r="G1259" s="19"/>
      <c r="H1259" s="19"/>
      <c r="P1259" s="9" t="s">
        <v>3247</v>
      </c>
      <c r="Q1259" s="19"/>
      <c r="R1259" s="19">
        <v>82</v>
      </c>
      <c r="S1259" s="19"/>
      <c r="T1259" s="19"/>
      <c r="U1259" s="19"/>
      <c r="V1259" s="19"/>
      <c r="W1259" s="19"/>
      <c r="X1259" s="19"/>
      <c r="Y1259" s="19"/>
      <c r="Z1259"/>
      <c r="AA1259"/>
      <c r="AB1259"/>
      <c r="AC1259"/>
      <c r="AD1259"/>
      <c r="AE1259"/>
      <c r="AF1259"/>
      <c r="AG1259"/>
      <c r="AH1259"/>
      <c r="AI1259"/>
      <c r="AJ1259" s="9" t="s">
        <v>3247</v>
      </c>
      <c r="AK1259" s="19"/>
      <c r="AL1259" s="19">
        <v>82</v>
      </c>
      <c r="AM1259" s="19"/>
      <c r="AN1259" s="19"/>
      <c r="AO1259" s="19"/>
      <c r="AP1259" s="19"/>
      <c r="AQ1259" s="19"/>
      <c r="AR1259" s="19"/>
      <c r="AS1259" s="19"/>
      <c r="AT1259" s="19"/>
      <c r="AU1259" s="19"/>
      <c r="AV1259" s="19"/>
      <c r="AW1259"/>
      <c r="AX1259"/>
      <c r="AY1259"/>
      <c r="AZ1259"/>
      <c r="BA1259"/>
      <c r="BB1259"/>
      <c r="BC1259"/>
      <c r="BD1259"/>
      <c r="BE1259"/>
      <c r="BF1259"/>
      <c r="BG1259"/>
      <c r="BH1259"/>
      <c r="BI1259"/>
      <c r="BJ1259"/>
      <c r="BK1259"/>
      <c r="BL1259"/>
      <c r="BM1259"/>
      <c r="BN1259"/>
      <c r="BO1259"/>
      <c r="BP1259"/>
      <c r="BQ1259"/>
      <c r="BR1259"/>
      <c r="BS1259"/>
      <c r="BT1259"/>
      <c r="BU1259"/>
      <c r="BV1259"/>
    </row>
    <row r="1260" spans="2:74" ht="14.25" x14ac:dyDescent="0.2">
      <c r="B1260" s="9" t="s">
        <v>3798</v>
      </c>
      <c r="C1260" s="19"/>
      <c r="D1260" s="19"/>
      <c r="E1260" s="19"/>
      <c r="F1260" s="19">
        <v>56.742417794422224</v>
      </c>
      <c r="G1260" s="19"/>
      <c r="H1260" s="19"/>
      <c r="P1260" s="9" t="s">
        <v>3248</v>
      </c>
      <c r="Q1260" s="19"/>
      <c r="R1260" s="19"/>
      <c r="S1260" s="19"/>
      <c r="T1260" s="19"/>
      <c r="U1260" s="19">
        <v>101.99096564026357</v>
      </c>
      <c r="V1260" s="19"/>
      <c r="W1260" s="19"/>
      <c r="X1260" s="19"/>
      <c r="Y1260" s="19"/>
      <c r="Z1260"/>
      <c r="AA1260"/>
      <c r="AB1260"/>
      <c r="AC1260"/>
      <c r="AD1260"/>
      <c r="AE1260"/>
      <c r="AF1260"/>
      <c r="AG1260"/>
      <c r="AH1260"/>
      <c r="AI1260"/>
      <c r="AJ1260" s="9" t="s">
        <v>3248</v>
      </c>
      <c r="AK1260" s="19">
        <v>101.99096564026357</v>
      </c>
      <c r="AL1260" s="19"/>
      <c r="AM1260" s="19"/>
      <c r="AN1260" s="19"/>
      <c r="AO1260" s="19"/>
      <c r="AP1260" s="19"/>
      <c r="AQ1260" s="19"/>
      <c r="AR1260" s="19"/>
      <c r="AS1260" s="19"/>
      <c r="AT1260" s="19"/>
      <c r="AU1260" s="19"/>
      <c r="AV1260" s="19"/>
      <c r="AW1260"/>
      <c r="AX1260"/>
      <c r="AY1260"/>
      <c r="AZ1260"/>
      <c r="BA1260"/>
      <c r="BB1260"/>
      <c r="BC1260"/>
      <c r="BD1260"/>
      <c r="BE1260"/>
      <c r="BF1260"/>
      <c r="BG1260"/>
      <c r="BH1260"/>
      <c r="BI1260"/>
      <c r="BJ1260"/>
      <c r="BK1260"/>
      <c r="BL1260"/>
      <c r="BM1260"/>
      <c r="BN1260"/>
      <c r="BO1260"/>
      <c r="BP1260"/>
      <c r="BQ1260"/>
      <c r="BR1260"/>
      <c r="BS1260"/>
      <c r="BT1260"/>
      <c r="BU1260"/>
      <c r="BV1260"/>
    </row>
    <row r="1261" spans="2:74" ht="14.25" x14ac:dyDescent="0.2">
      <c r="B1261" s="9" t="s">
        <v>3799</v>
      </c>
      <c r="C1261" s="19"/>
      <c r="D1261" s="19"/>
      <c r="E1261" s="19"/>
      <c r="F1261" s="19">
        <v>21.369500024931082</v>
      </c>
      <c r="G1261" s="19"/>
      <c r="H1261" s="19"/>
      <c r="P1261" s="9" t="s">
        <v>3249</v>
      </c>
      <c r="Q1261" s="19"/>
      <c r="R1261" s="19">
        <v>43</v>
      </c>
      <c r="S1261" s="19"/>
      <c r="T1261" s="19"/>
      <c r="U1261" s="19"/>
      <c r="V1261" s="19"/>
      <c r="W1261" s="19"/>
      <c r="X1261" s="19"/>
      <c r="Y1261" s="19"/>
      <c r="Z1261"/>
      <c r="AA1261"/>
      <c r="AB1261"/>
      <c r="AC1261"/>
      <c r="AD1261"/>
      <c r="AE1261"/>
      <c r="AF1261"/>
      <c r="AG1261"/>
      <c r="AH1261"/>
      <c r="AI1261"/>
      <c r="AJ1261" s="9" t="s">
        <v>3249</v>
      </c>
      <c r="AK1261" s="19">
        <v>43</v>
      </c>
      <c r="AL1261" s="19"/>
      <c r="AM1261" s="19"/>
      <c r="AN1261" s="19"/>
      <c r="AO1261" s="19"/>
      <c r="AP1261" s="19"/>
      <c r="AQ1261" s="19"/>
      <c r="AR1261" s="19"/>
      <c r="AS1261" s="19"/>
      <c r="AT1261" s="19"/>
      <c r="AU1261" s="19"/>
      <c r="AV1261" s="19"/>
      <c r="AW1261"/>
      <c r="AX1261"/>
      <c r="AY1261"/>
      <c r="AZ1261"/>
      <c r="BA1261"/>
      <c r="BB1261"/>
      <c r="BC1261"/>
      <c r="BD1261"/>
      <c r="BE1261"/>
      <c r="BF1261"/>
      <c r="BG1261"/>
      <c r="BH1261"/>
      <c r="BI1261"/>
      <c r="BJ1261"/>
      <c r="BK1261"/>
      <c r="BL1261"/>
      <c r="BM1261"/>
      <c r="BN1261"/>
      <c r="BO1261"/>
      <c r="BP1261"/>
      <c r="BQ1261"/>
      <c r="BR1261"/>
      <c r="BS1261"/>
      <c r="BT1261"/>
      <c r="BU1261"/>
      <c r="BV1261"/>
    </row>
    <row r="1262" spans="2:74" ht="14.25" x14ac:dyDescent="0.2">
      <c r="B1262" s="9" t="s">
        <v>3800</v>
      </c>
      <c r="C1262" s="19"/>
      <c r="D1262" s="19"/>
      <c r="E1262" s="19">
        <v>7.5683645921630918</v>
      </c>
      <c r="F1262" s="19"/>
      <c r="G1262" s="19"/>
      <c r="H1262" s="19"/>
      <c r="P1262" s="9" t="s">
        <v>3250</v>
      </c>
      <c r="Q1262" s="19"/>
      <c r="R1262" s="19"/>
      <c r="S1262" s="19"/>
      <c r="T1262" s="19"/>
      <c r="U1262" s="19"/>
      <c r="V1262" s="19">
        <v>69</v>
      </c>
      <c r="W1262" s="19"/>
      <c r="X1262" s="19"/>
      <c r="Y1262" s="19"/>
      <c r="Z1262"/>
      <c r="AA1262"/>
      <c r="AB1262"/>
      <c r="AC1262"/>
      <c r="AD1262"/>
      <c r="AE1262"/>
      <c r="AF1262"/>
      <c r="AG1262"/>
      <c r="AH1262"/>
      <c r="AI1262"/>
      <c r="AJ1262" s="9" t="s">
        <v>3250</v>
      </c>
      <c r="AK1262" s="19"/>
      <c r="AL1262" s="19">
        <v>69</v>
      </c>
      <c r="AM1262" s="19"/>
      <c r="AN1262" s="19"/>
      <c r="AO1262" s="19"/>
      <c r="AP1262" s="19"/>
      <c r="AQ1262" s="19"/>
      <c r="AR1262" s="19"/>
      <c r="AS1262" s="19"/>
      <c r="AT1262" s="19"/>
      <c r="AU1262" s="19"/>
      <c r="AV1262" s="19"/>
      <c r="AW1262"/>
      <c r="AX1262"/>
      <c r="AY1262"/>
      <c r="AZ1262"/>
      <c r="BA1262"/>
      <c r="BB1262"/>
      <c r="BC1262"/>
      <c r="BD1262"/>
      <c r="BE1262"/>
      <c r="BF1262"/>
      <c r="BG1262"/>
      <c r="BH1262"/>
      <c r="BI1262"/>
      <c r="BJ1262"/>
      <c r="BK1262"/>
      <c r="BL1262"/>
      <c r="BM1262"/>
      <c r="BN1262"/>
      <c r="BO1262"/>
      <c r="BP1262"/>
      <c r="BQ1262"/>
      <c r="BR1262"/>
      <c r="BS1262"/>
      <c r="BT1262"/>
      <c r="BU1262"/>
      <c r="BV1262"/>
    </row>
    <row r="1263" spans="2:74" ht="14.25" x14ac:dyDescent="0.2">
      <c r="B1263" s="9" t="s">
        <v>3801</v>
      </c>
      <c r="C1263" s="19"/>
      <c r="D1263" s="19"/>
      <c r="E1263" s="19"/>
      <c r="F1263" s="19">
        <v>78.808913603364203</v>
      </c>
      <c r="G1263" s="19"/>
      <c r="H1263" s="19"/>
      <c r="P1263" s="9" t="s">
        <v>3251</v>
      </c>
      <c r="Q1263" s="19"/>
      <c r="R1263" s="19">
        <v>30</v>
      </c>
      <c r="S1263" s="19"/>
      <c r="T1263" s="19"/>
      <c r="U1263" s="19"/>
      <c r="V1263" s="19"/>
      <c r="W1263" s="19"/>
      <c r="X1263" s="19"/>
      <c r="Y1263" s="19"/>
      <c r="Z1263"/>
      <c r="AA1263"/>
      <c r="AB1263"/>
      <c r="AC1263"/>
      <c r="AD1263"/>
      <c r="AE1263"/>
      <c r="AF1263"/>
      <c r="AG1263"/>
      <c r="AH1263"/>
      <c r="AI1263"/>
      <c r="AJ1263" s="9" t="s">
        <v>3251</v>
      </c>
      <c r="AK1263" s="19"/>
      <c r="AL1263" s="19"/>
      <c r="AM1263" s="19"/>
      <c r="AN1263" s="19"/>
      <c r="AO1263" s="19"/>
      <c r="AP1263" s="19"/>
      <c r="AQ1263" s="19"/>
      <c r="AR1263" s="19"/>
      <c r="AS1263" s="19"/>
      <c r="AT1263" s="19"/>
      <c r="AU1263" s="19"/>
      <c r="AV1263" s="19">
        <v>30</v>
      </c>
      <c r="AW1263"/>
      <c r="AX1263"/>
      <c r="AY1263"/>
      <c r="AZ1263"/>
      <c r="BA1263"/>
      <c r="BB1263"/>
      <c r="BC1263"/>
      <c r="BD1263"/>
      <c r="BE1263"/>
      <c r="BF1263"/>
      <c r="BG1263"/>
      <c r="BH1263"/>
      <c r="BI1263"/>
      <c r="BJ1263"/>
      <c r="BK1263"/>
      <c r="BL1263"/>
      <c r="BM1263"/>
      <c r="BN1263"/>
      <c r="BO1263"/>
      <c r="BP1263"/>
      <c r="BQ1263"/>
      <c r="BR1263"/>
      <c r="BS1263"/>
      <c r="BT1263"/>
      <c r="BU1263"/>
      <c r="BV1263"/>
    </row>
    <row r="1264" spans="2:74" ht="14.25" x14ac:dyDescent="0.2">
      <c r="B1264" s="9" t="s">
        <v>3802</v>
      </c>
      <c r="C1264" s="19"/>
      <c r="D1264" s="19"/>
      <c r="E1264" s="19"/>
      <c r="F1264" s="19"/>
      <c r="G1264" s="19">
        <v>60</v>
      </c>
      <c r="H1264" s="19"/>
      <c r="P1264" s="9" t="s">
        <v>3252</v>
      </c>
      <c r="Q1264" s="19">
        <v>48.955663507326513</v>
      </c>
      <c r="R1264" s="19"/>
      <c r="S1264" s="19"/>
      <c r="T1264" s="19"/>
      <c r="U1264" s="19"/>
      <c r="V1264" s="19"/>
      <c r="W1264" s="19"/>
      <c r="X1264" s="19"/>
      <c r="Y1264" s="19"/>
      <c r="Z1264"/>
      <c r="AA1264"/>
      <c r="AB1264"/>
      <c r="AC1264"/>
      <c r="AD1264"/>
      <c r="AE1264"/>
      <c r="AF1264"/>
      <c r="AG1264"/>
      <c r="AH1264"/>
      <c r="AI1264"/>
      <c r="AJ1264" s="9" t="s">
        <v>3252</v>
      </c>
      <c r="AK1264" s="19">
        <v>48.955663507326513</v>
      </c>
      <c r="AL1264" s="19"/>
      <c r="AM1264" s="19"/>
      <c r="AN1264" s="19"/>
      <c r="AO1264" s="19"/>
      <c r="AP1264" s="19"/>
      <c r="AQ1264" s="19"/>
      <c r="AR1264" s="19"/>
      <c r="AS1264" s="19"/>
      <c r="AT1264" s="19"/>
      <c r="AU1264" s="19"/>
      <c r="AV1264" s="19"/>
      <c r="AW1264"/>
      <c r="AX1264"/>
      <c r="AY1264"/>
      <c r="AZ1264"/>
      <c r="BA1264"/>
      <c r="BB1264"/>
      <c r="BC1264"/>
      <c r="BD1264"/>
      <c r="BE1264"/>
      <c r="BF1264"/>
      <c r="BG1264"/>
      <c r="BH1264"/>
      <c r="BI1264"/>
      <c r="BJ1264"/>
      <c r="BK1264"/>
      <c r="BL1264"/>
      <c r="BM1264"/>
      <c r="BN1264"/>
      <c r="BO1264"/>
      <c r="BP1264"/>
      <c r="BQ1264"/>
      <c r="BR1264"/>
      <c r="BS1264"/>
      <c r="BT1264"/>
      <c r="BU1264"/>
      <c r="BV1264"/>
    </row>
    <row r="1265" spans="2:74" ht="14.25" x14ac:dyDescent="0.2">
      <c r="B1265" s="9" t="s">
        <v>3803</v>
      </c>
      <c r="C1265" s="19"/>
      <c r="D1265" s="19"/>
      <c r="E1265" s="19"/>
      <c r="F1265" s="19">
        <v>57</v>
      </c>
      <c r="G1265" s="19"/>
      <c r="H1265" s="19"/>
      <c r="P1265" s="9" t="s">
        <v>3253</v>
      </c>
      <c r="Q1265" s="19"/>
      <c r="R1265" s="19">
        <v>70</v>
      </c>
      <c r="S1265" s="19"/>
      <c r="T1265" s="19"/>
      <c r="U1265" s="19"/>
      <c r="V1265" s="19"/>
      <c r="W1265" s="19"/>
      <c r="X1265" s="19"/>
      <c r="Y1265" s="19"/>
      <c r="Z1265"/>
      <c r="AA1265"/>
      <c r="AB1265"/>
      <c r="AC1265"/>
      <c r="AD1265"/>
      <c r="AE1265"/>
      <c r="AF1265"/>
      <c r="AG1265"/>
      <c r="AH1265"/>
      <c r="AI1265"/>
      <c r="AJ1265" s="9" t="s">
        <v>3253</v>
      </c>
      <c r="AK1265" s="19"/>
      <c r="AL1265" s="19">
        <v>70</v>
      </c>
      <c r="AM1265" s="19"/>
      <c r="AN1265" s="19"/>
      <c r="AO1265" s="19"/>
      <c r="AP1265" s="19"/>
      <c r="AQ1265" s="19"/>
      <c r="AR1265" s="19"/>
      <c r="AS1265" s="19"/>
      <c r="AT1265" s="19"/>
      <c r="AU1265" s="19"/>
      <c r="AV1265" s="19"/>
      <c r="AW1265"/>
      <c r="AX1265"/>
      <c r="AY1265"/>
      <c r="AZ1265"/>
      <c r="BA1265"/>
      <c r="BB1265"/>
      <c r="BC1265"/>
      <c r="BD1265"/>
      <c r="BE1265"/>
      <c r="BF1265"/>
      <c r="BG1265"/>
      <c r="BH1265"/>
      <c r="BI1265"/>
      <c r="BJ1265"/>
      <c r="BK1265"/>
      <c r="BL1265"/>
      <c r="BM1265"/>
      <c r="BN1265"/>
      <c r="BO1265"/>
      <c r="BP1265"/>
      <c r="BQ1265"/>
      <c r="BR1265"/>
      <c r="BS1265"/>
      <c r="BT1265"/>
      <c r="BU1265"/>
      <c r="BV1265"/>
    </row>
    <row r="1266" spans="2:74" ht="14.25" x14ac:dyDescent="0.2">
      <c r="B1266" s="9" t="s">
        <v>3804</v>
      </c>
      <c r="C1266" s="19">
        <v>40</v>
      </c>
      <c r="D1266" s="19"/>
      <c r="E1266" s="19"/>
      <c r="F1266" s="19"/>
      <c r="G1266" s="19"/>
      <c r="H1266" s="19"/>
      <c r="P1266" s="9" t="s">
        <v>3254</v>
      </c>
      <c r="Q1266" s="19">
        <v>45</v>
      </c>
      <c r="R1266" s="19"/>
      <c r="S1266" s="19"/>
      <c r="T1266" s="19"/>
      <c r="U1266" s="19"/>
      <c r="V1266" s="19"/>
      <c r="W1266" s="19"/>
      <c r="X1266" s="19"/>
      <c r="Y1266" s="19"/>
      <c r="Z1266"/>
      <c r="AA1266"/>
      <c r="AB1266"/>
      <c r="AC1266"/>
      <c r="AD1266"/>
      <c r="AE1266"/>
      <c r="AF1266"/>
      <c r="AG1266"/>
      <c r="AH1266"/>
      <c r="AI1266"/>
      <c r="AJ1266" s="9" t="s">
        <v>3254</v>
      </c>
      <c r="AK1266" s="19"/>
      <c r="AL1266" s="19">
        <v>45</v>
      </c>
      <c r="AM1266" s="19"/>
      <c r="AN1266" s="19"/>
      <c r="AO1266" s="19"/>
      <c r="AP1266" s="19"/>
      <c r="AQ1266" s="19"/>
      <c r="AR1266" s="19"/>
      <c r="AS1266" s="19"/>
      <c r="AT1266" s="19"/>
      <c r="AU1266" s="19"/>
      <c r="AV1266" s="19"/>
      <c r="AW1266"/>
      <c r="AX1266"/>
      <c r="AY1266"/>
      <c r="AZ1266"/>
      <c r="BA1266"/>
      <c r="BB1266"/>
      <c r="BC1266"/>
      <c r="BD1266"/>
      <c r="BE1266"/>
      <c r="BF1266"/>
      <c r="BG1266"/>
      <c r="BH1266"/>
      <c r="BI1266"/>
      <c r="BJ1266"/>
      <c r="BK1266"/>
      <c r="BL1266"/>
      <c r="BM1266"/>
      <c r="BN1266"/>
      <c r="BO1266"/>
      <c r="BP1266"/>
      <c r="BQ1266"/>
      <c r="BR1266"/>
      <c r="BS1266"/>
      <c r="BT1266"/>
      <c r="BU1266"/>
      <c r="BV1266"/>
    </row>
    <row r="1267" spans="2:74" ht="14.25" x14ac:dyDescent="0.2">
      <c r="B1267" s="9" t="s">
        <v>3805</v>
      </c>
      <c r="C1267" s="19"/>
      <c r="D1267" s="19"/>
      <c r="E1267" s="19"/>
      <c r="F1267" s="19">
        <v>80</v>
      </c>
      <c r="G1267" s="19"/>
      <c r="H1267" s="19"/>
      <c r="P1267" s="9" t="s">
        <v>3255</v>
      </c>
      <c r="Q1267" s="19"/>
      <c r="R1267" s="19"/>
      <c r="S1267" s="19">
        <v>35</v>
      </c>
      <c r="T1267" s="19"/>
      <c r="U1267" s="19"/>
      <c r="V1267" s="19"/>
      <c r="W1267" s="19"/>
      <c r="X1267" s="19"/>
      <c r="Y1267" s="19"/>
      <c r="Z1267"/>
      <c r="AA1267"/>
      <c r="AB1267"/>
      <c r="AC1267"/>
      <c r="AD1267"/>
      <c r="AE1267"/>
      <c r="AF1267"/>
      <c r="AG1267"/>
      <c r="AH1267"/>
      <c r="AI1267"/>
      <c r="AJ1267" s="9" t="s">
        <v>3255</v>
      </c>
      <c r="AK1267" s="19"/>
      <c r="AL1267" s="19"/>
      <c r="AM1267" s="19"/>
      <c r="AN1267" s="19"/>
      <c r="AO1267" s="19"/>
      <c r="AP1267" s="19"/>
      <c r="AQ1267" s="19"/>
      <c r="AR1267" s="19"/>
      <c r="AS1267" s="19"/>
      <c r="AT1267" s="19"/>
      <c r="AU1267" s="19">
        <v>35</v>
      </c>
      <c r="AV1267" s="19"/>
      <c r="AW1267"/>
      <c r="AX1267"/>
      <c r="AY1267"/>
      <c r="AZ1267"/>
      <c r="BA1267"/>
      <c r="BB1267"/>
      <c r="BC1267"/>
      <c r="BD1267"/>
      <c r="BE1267"/>
      <c r="BF1267"/>
      <c r="BG1267"/>
      <c r="BH1267"/>
      <c r="BI1267"/>
      <c r="BJ1267"/>
      <c r="BK1267"/>
      <c r="BL1267"/>
      <c r="BM1267"/>
      <c r="BN1267"/>
      <c r="BO1267"/>
      <c r="BP1267"/>
      <c r="BQ1267"/>
      <c r="BR1267"/>
      <c r="BS1267"/>
      <c r="BT1267"/>
      <c r="BU1267"/>
      <c r="BV1267"/>
    </row>
    <row r="1268" spans="2:74" ht="14.25" x14ac:dyDescent="0.2">
      <c r="B1268" s="9" t="s">
        <v>3806</v>
      </c>
      <c r="C1268" s="19"/>
      <c r="D1268" s="19"/>
      <c r="E1268" s="19">
        <v>118</v>
      </c>
      <c r="F1268" s="19"/>
      <c r="G1268" s="19"/>
      <c r="H1268" s="19"/>
      <c r="P1268" s="9" t="s">
        <v>3256</v>
      </c>
      <c r="Q1268" s="19"/>
      <c r="R1268" s="19">
        <v>8.9039583437212837</v>
      </c>
      <c r="S1268" s="19"/>
      <c r="T1268" s="19"/>
      <c r="U1268" s="19"/>
      <c r="V1268" s="19"/>
      <c r="W1268" s="19"/>
      <c r="X1268" s="19"/>
      <c r="Y1268" s="19"/>
      <c r="Z1268"/>
      <c r="AA1268"/>
      <c r="AB1268"/>
      <c r="AC1268"/>
      <c r="AD1268"/>
      <c r="AE1268"/>
      <c r="AF1268"/>
      <c r="AG1268"/>
      <c r="AH1268"/>
      <c r="AI1268"/>
      <c r="AJ1268" s="9" t="s">
        <v>3256</v>
      </c>
      <c r="AK1268" s="19"/>
      <c r="AL1268" s="19"/>
      <c r="AM1268" s="19"/>
      <c r="AN1268" s="19"/>
      <c r="AO1268" s="19"/>
      <c r="AP1268" s="19"/>
      <c r="AQ1268" s="19"/>
      <c r="AR1268" s="19"/>
      <c r="AS1268" s="19"/>
      <c r="AT1268" s="19"/>
      <c r="AU1268" s="19"/>
      <c r="AV1268" s="19">
        <v>8.9039583437212837</v>
      </c>
      <c r="AW1268"/>
      <c r="AX1268"/>
      <c r="AY1268"/>
      <c r="AZ1268"/>
      <c r="BA1268"/>
      <c r="BB1268"/>
      <c r="BC1268"/>
      <c r="BD1268"/>
      <c r="BE1268"/>
      <c r="BF1268"/>
      <c r="BG1268"/>
      <c r="BH1268"/>
      <c r="BI1268"/>
      <c r="BJ1268"/>
      <c r="BK1268"/>
      <c r="BL1268"/>
      <c r="BM1268"/>
      <c r="BN1268"/>
      <c r="BO1268"/>
      <c r="BP1268"/>
      <c r="BQ1268"/>
      <c r="BR1268"/>
      <c r="BS1268"/>
      <c r="BT1268"/>
      <c r="BU1268"/>
      <c r="BV1268"/>
    </row>
    <row r="1269" spans="2:74" ht="14.25" x14ac:dyDescent="0.2">
      <c r="B1269" s="9" t="s">
        <v>3807</v>
      </c>
      <c r="C1269" s="19"/>
      <c r="D1269" s="19"/>
      <c r="E1269" s="19">
        <v>60</v>
      </c>
      <c r="F1269" s="19"/>
      <c r="G1269" s="19"/>
      <c r="H1269" s="19"/>
      <c r="P1269" s="9" t="s">
        <v>3257</v>
      </c>
      <c r="Q1269" s="19"/>
      <c r="R1269" s="19">
        <v>28.353650809742252</v>
      </c>
      <c r="S1269" s="19"/>
      <c r="T1269" s="19"/>
      <c r="U1269" s="19"/>
      <c r="V1269" s="19"/>
      <c r="W1269" s="19"/>
      <c r="X1269" s="19"/>
      <c r="Y1269" s="19"/>
      <c r="Z1269"/>
      <c r="AA1269"/>
      <c r="AB1269"/>
      <c r="AC1269"/>
      <c r="AD1269"/>
      <c r="AE1269"/>
      <c r="AF1269"/>
      <c r="AG1269"/>
      <c r="AH1269"/>
      <c r="AI1269"/>
      <c r="AJ1269" s="9" t="s">
        <v>3257</v>
      </c>
      <c r="AK1269" s="19"/>
      <c r="AL1269" s="19"/>
      <c r="AM1269" s="19"/>
      <c r="AN1269" s="19"/>
      <c r="AO1269" s="19"/>
      <c r="AP1269" s="19"/>
      <c r="AQ1269" s="19"/>
      <c r="AR1269" s="19"/>
      <c r="AS1269" s="19"/>
      <c r="AT1269" s="19"/>
      <c r="AU1269" s="19">
        <v>28.353650809742252</v>
      </c>
      <c r="AV1269" s="19"/>
      <c r="AW1269"/>
      <c r="AX1269"/>
      <c r="AY1269"/>
      <c r="AZ1269"/>
      <c r="BA1269"/>
      <c r="BB1269"/>
      <c r="BC1269"/>
      <c r="BD1269"/>
      <c r="BE1269"/>
      <c r="BF1269"/>
      <c r="BG1269"/>
      <c r="BH1269"/>
      <c r="BI1269"/>
      <c r="BJ1269"/>
      <c r="BK1269"/>
      <c r="BL1269"/>
      <c r="BM1269"/>
      <c r="BN1269"/>
      <c r="BO1269"/>
      <c r="BP1269"/>
      <c r="BQ1269"/>
      <c r="BR1269"/>
      <c r="BS1269"/>
      <c r="BT1269"/>
      <c r="BU1269"/>
      <c r="BV1269"/>
    </row>
    <row r="1270" spans="2:74" ht="14.25" x14ac:dyDescent="0.2">
      <c r="B1270" s="9" t="s">
        <v>3808</v>
      </c>
      <c r="C1270" s="19"/>
      <c r="D1270" s="19"/>
      <c r="E1270" s="19">
        <v>6.72</v>
      </c>
      <c r="F1270" s="19"/>
      <c r="G1270" s="19"/>
      <c r="H1270" s="19"/>
      <c r="P1270" s="9" t="s">
        <v>3258</v>
      </c>
      <c r="Q1270" s="19">
        <v>11.8</v>
      </c>
      <c r="R1270" s="19"/>
      <c r="S1270" s="19"/>
      <c r="T1270" s="19"/>
      <c r="U1270" s="19"/>
      <c r="V1270" s="19"/>
      <c r="W1270" s="19"/>
      <c r="X1270" s="19"/>
      <c r="Y1270" s="19"/>
      <c r="Z1270"/>
      <c r="AA1270"/>
      <c r="AB1270"/>
      <c r="AC1270"/>
      <c r="AD1270"/>
      <c r="AE1270"/>
      <c r="AF1270"/>
      <c r="AG1270"/>
      <c r="AH1270"/>
      <c r="AI1270"/>
      <c r="AJ1270" s="9" t="s">
        <v>3258</v>
      </c>
      <c r="AK1270" s="19"/>
      <c r="AL1270" s="19"/>
      <c r="AM1270" s="19"/>
      <c r="AN1270" s="19"/>
      <c r="AO1270" s="19"/>
      <c r="AP1270" s="19"/>
      <c r="AQ1270" s="19"/>
      <c r="AR1270" s="19"/>
      <c r="AS1270" s="19"/>
      <c r="AT1270" s="19"/>
      <c r="AU1270" s="19"/>
      <c r="AV1270" s="19">
        <v>11.8</v>
      </c>
      <c r="AW1270"/>
      <c r="AX1270"/>
      <c r="AY1270"/>
      <c r="AZ1270"/>
      <c r="BA1270"/>
      <c r="BB1270"/>
      <c r="BC1270"/>
      <c r="BD1270"/>
      <c r="BE1270"/>
      <c r="BF1270"/>
      <c r="BG1270"/>
      <c r="BH1270"/>
      <c r="BI1270"/>
      <c r="BJ1270"/>
      <c r="BK1270"/>
      <c r="BL1270"/>
      <c r="BM1270"/>
      <c r="BN1270"/>
      <c r="BO1270"/>
      <c r="BP1270"/>
      <c r="BQ1270"/>
      <c r="BR1270"/>
      <c r="BS1270"/>
      <c r="BT1270"/>
      <c r="BU1270"/>
      <c r="BV1270"/>
    </row>
    <row r="1271" spans="2:74" ht="14.25" x14ac:dyDescent="0.2">
      <c r="B1271" s="9" t="s">
        <v>3809</v>
      </c>
      <c r="C1271" s="19"/>
      <c r="D1271" s="19">
        <v>20.64</v>
      </c>
      <c r="E1271" s="19"/>
      <c r="F1271" s="19"/>
      <c r="G1271" s="19"/>
      <c r="H1271" s="19"/>
      <c r="P1271" s="9" t="s">
        <v>3259</v>
      </c>
      <c r="Q1271" s="19"/>
      <c r="R1271" s="19">
        <v>6.4108500074793247</v>
      </c>
      <c r="S1271" s="19"/>
      <c r="T1271" s="19"/>
      <c r="U1271" s="19"/>
      <c r="V1271" s="19"/>
      <c r="W1271" s="19"/>
      <c r="X1271" s="19"/>
      <c r="Y1271" s="19"/>
      <c r="Z1271"/>
      <c r="AA1271"/>
      <c r="AB1271"/>
      <c r="AC1271"/>
      <c r="AD1271"/>
      <c r="AE1271"/>
      <c r="AF1271"/>
      <c r="AG1271"/>
      <c r="AH1271"/>
      <c r="AI1271"/>
      <c r="AJ1271" s="9" t="s">
        <v>3259</v>
      </c>
      <c r="AK1271" s="19"/>
      <c r="AL1271" s="19"/>
      <c r="AM1271" s="19"/>
      <c r="AN1271" s="19"/>
      <c r="AO1271" s="19"/>
      <c r="AP1271" s="19"/>
      <c r="AQ1271" s="19"/>
      <c r="AR1271" s="19"/>
      <c r="AS1271" s="19"/>
      <c r="AT1271" s="19"/>
      <c r="AU1271" s="19"/>
      <c r="AV1271" s="19">
        <v>6.4108500074793247</v>
      </c>
      <c r="AW1271"/>
      <c r="AX1271"/>
      <c r="AY1271"/>
      <c r="AZ1271"/>
      <c r="BA1271"/>
      <c r="BB1271"/>
      <c r="BC1271"/>
      <c r="BD1271"/>
      <c r="BE1271"/>
      <c r="BF1271"/>
      <c r="BG1271"/>
      <c r="BH1271"/>
      <c r="BI1271"/>
      <c r="BJ1271"/>
      <c r="BK1271"/>
      <c r="BL1271"/>
      <c r="BM1271"/>
      <c r="BN1271"/>
      <c r="BO1271"/>
      <c r="BP1271"/>
      <c r="BQ1271"/>
      <c r="BR1271"/>
      <c r="BS1271"/>
      <c r="BT1271"/>
      <c r="BU1271"/>
      <c r="BV1271"/>
    </row>
    <row r="1272" spans="2:74" ht="14.25" x14ac:dyDescent="0.2">
      <c r="B1272" s="9" t="s">
        <v>3810</v>
      </c>
      <c r="C1272" s="19"/>
      <c r="D1272" s="19"/>
      <c r="E1272" s="19"/>
      <c r="F1272" s="19"/>
      <c r="G1272" s="19">
        <v>50</v>
      </c>
      <c r="H1272" s="19"/>
      <c r="P1272" s="9" t="s">
        <v>3260</v>
      </c>
      <c r="Q1272" s="19">
        <v>50</v>
      </c>
      <c r="R1272" s="19"/>
      <c r="S1272" s="19"/>
      <c r="T1272" s="19"/>
      <c r="U1272" s="19"/>
      <c r="V1272" s="19"/>
      <c r="W1272" s="19"/>
      <c r="X1272" s="19"/>
      <c r="Y1272" s="19"/>
      <c r="Z1272"/>
      <c r="AA1272"/>
      <c r="AB1272"/>
      <c r="AC1272"/>
      <c r="AD1272"/>
      <c r="AE1272"/>
      <c r="AF1272"/>
      <c r="AG1272"/>
      <c r="AH1272"/>
      <c r="AI1272"/>
      <c r="AJ1272" s="9" t="s">
        <v>3260</v>
      </c>
      <c r="AK1272" s="19"/>
      <c r="AL1272" s="19">
        <v>50</v>
      </c>
      <c r="AM1272" s="19"/>
      <c r="AN1272" s="19"/>
      <c r="AO1272" s="19"/>
      <c r="AP1272" s="19"/>
      <c r="AQ1272" s="19"/>
      <c r="AR1272" s="19"/>
      <c r="AS1272" s="19"/>
      <c r="AT1272" s="19"/>
      <c r="AU1272" s="19"/>
      <c r="AV1272" s="19"/>
      <c r="AW1272"/>
      <c r="AX1272"/>
      <c r="AY1272"/>
      <c r="AZ1272"/>
      <c r="BA1272"/>
      <c r="BB1272"/>
      <c r="BC1272"/>
      <c r="BD1272"/>
      <c r="BE1272"/>
      <c r="BF1272"/>
      <c r="BG1272"/>
      <c r="BH1272"/>
      <c r="BI1272"/>
      <c r="BJ1272"/>
      <c r="BK1272"/>
      <c r="BL1272"/>
      <c r="BM1272"/>
      <c r="BN1272"/>
      <c r="BO1272"/>
      <c r="BP1272"/>
      <c r="BQ1272"/>
      <c r="BR1272"/>
      <c r="BS1272"/>
      <c r="BT1272"/>
      <c r="BU1272"/>
      <c r="BV1272"/>
    </row>
    <row r="1273" spans="2:74" ht="14.25" x14ac:dyDescent="0.2">
      <c r="B1273" s="9" t="s">
        <v>3811</v>
      </c>
      <c r="C1273" s="19"/>
      <c r="D1273" s="19"/>
      <c r="E1273" s="19"/>
      <c r="F1273" s="19"/>
      <c r="G1273" s="19"/>
      <c r="H1273" s="19">
        <v>24</v>
      </c>
      <c r="P1273" s="9" t="s">
        <v>3261</v>
      </c>
      <c r="Q1273" s="19"/>
      <c r="R1273" s="19">
        <v>85</v>
      </c>
      <c r="S1273" s="19"/>
      <c r="T1273" s="19"/>
      <c r="U1273" s="19"/>
      <c r="V1273" s="19"/>
      <c r="W1273" s="19"/>
      <c r="X1273" s="19"/>
      <c r="Y1273" s="19"/>
      <c r="Z1273"/>
      <c r="AA1273"/>
      <c r="AB1273"/>
      <c r="AC1273"/>
      <c r="AD1273"/>
      <c r="AE1273"/>
      <c r="AF1273"/>
      <c r="AG1273"/>
      <c r="AH1273"/>
      <c r="AI1273"/>
      <c r="AJ1273" s="9" t="s">
        <v>3261</v>
      </c>
      <c r="AK1273" s="19"/>
      <c r="AL1273" s="19"/>
      <c r="AM1273" s="19"/>
      <c r="AN1273" s="19"/>
      <c r="AO1273" s="19"/>
      <c r="AP1273" s="19"/>
      <c r="AQ1273" s="19"/>
      <c r="AR1273" s="19"/>
      <c r="AS1273" s="19"/>
      <c r="AT1273" s="19"/>
      <c r="AU1273" s="19">
        <v>85</v>
      </c>
      <c r="AV1273" s="19"/>
      <c r="AW1273"/>
      <c r="AX1273"/>
      <c r="AY1273"/>
      <c r="AZ1273"/>
      <c r="BA1273"/>
      <c r="BB1273"/>
      <c r="BC1273"/>
      <c r="BD1273"/>
      <c r="BE1273"/>
      <c r="BF1273"/>
      <c r="BG1273"/>
      <c r="BH1273"/>
      <c r="BI1273"/>
      <c r="BJ1273"/>
      <c r="BK1273"/>
      <c r="BL1273"/>
      <c r="BM1273"/>
      <c r="BN1273"/>
      <c r="BO1273"/>
      <c r="BP1273"/>
      <c r="BQ1273"/>
      <c r="BR1273"/>
      <c r="BS1273"/>
      <c r="BT1273"/>
      <c r="BU1273"/>
      <c r="BV1273"/>
    </row>
    <row r="1274" spans="2:74" ht="14.25" x14ac:dyDescent="0.2">
      <c r="B1274" s="9" t="s">
        <v>3812</v>
      </c>
      <c r="C1274" s="19"/>
      <c r="D1274" s="19">
        <v>60</v>
      </c>
      <c r="E1274" s="19"/>
      <c r="F1274" s="19"/>
      <c r="G1274" s="19"/>
      <c r="H1274" s="19"/>
      <c r="P1274" s="9" t="s">
        <v>3262</v>
      </c>
      <c r="Q1274" s="19"/>
      <c r="R1274" s="19">
        <v>17.807916687442567</v>
      </c>
      <c r="S1274" s="19"/>
      <c r="T1274" s="19"/>
      <c r="U1274" s="19"/>
      <c r="V1274" s="19"/>
      <c r="W1274" s="19"/>
      <c r="X1274" s="19"/>
      <c r="Y1274" s="19"/>
      <c r="Z1274"/>
      <c r="AA1274"/>
      <c r="AB1274"/>
      <c r="AC1274"/>
      <c r="AD1274"/>
      <c r="AE1274"/>
      <c r="AF1274"/>
      <c r="AG1274"/>
      <c r="AH1274"/>
      <c r="AI1274"/>
      <c r="AJ1274" s="9" t="s">
        <v>3262</v>
      </c>
      <c r="AK1274" s="19"/>
      <c r="AL1274" s="19"/>
      <c r="AM1274" s="19"/>
      <c r="AN1274" s="19"/>
      <c r="AO1274" s="19"/>
      <c r="AP1274" s="19"/>
      <c r="AQ1274" s="19"/>
      <c r="AR1274" s="19"/>
      <c r="AS1274" s="19"/>
      <c r="AT1274" s="19"/>
      <c r="AU1274" s="19"/>
      <c r="AV1274" s="19">
        <v>17.807916687442567</v>
      </c>
      <c r="AW1274"/>
      <c r="AX1274"/>
      <c r="AY1274"/>
      <c r="AZ1274"/>
      <c r="BA1274"/>
      <c r="BB1274"/>
      <c r="BC1274"/>
      <c r="BD1274"/>
      <c r="BE1274"/>
      <c r="BF1274"/>
      <c r="BG1274"/>
      <c r="BH1274"/>
      <c r="BI1274"/>
      <c r="BJ1274"/>
      <c r="BK1274"/>
      <c r="BL1274"/>
      <c r="BM1274"/>
      <c r="BN1274"/>
      <c r="BO1274"/>
      <c r="BP1274"/>
      <c r="BQ1274"/>
      <c r="BR1274"/>
      <c r="BS1274"/>
      <c r="BT1274"/>
      <c r="BU1274"/>
      <c r="BV1274"/>
    </row>
    <row r="1275" spans="2:74" ht="14.25" x14ac:dyDescent="0.2">
      <c r="B1275" s="9" t="s">
        <v>3813</v>
      </c>
      <c r="C1275" s="19">
        <v>37.5</v>
      </c>
      <c r="D1275" s="19"/>
      <c r="E1275" s="19"/>
      <c r="F1275" s="19"/>
      <c r="G1275" s="19"/>
      <c r="H1275" s="19"/>
      <c r="P1275" s="9" t="s">
        <v>3263</v>
      </c>
      <c r="Q1275" s="19"/>
      <c r="R1275" s="19"/>
      <c r="S1275" s="19"/>
      <c r="T1275" s="19"/>
      <c r="U1275" s="19"/>
      <c r="V1275" s="19">
        <v>16.02712501869831</v>
      </c>
      <c r="W1275" s="19"/>
      <c r="X1275" s="19"/>
      <c r="Y1275" s="19"/>
      <c r="Z1275"/>
      <c r="AA1275"/>
      <c r="AB1275"/>
      <c r="AC1275"/>
      <c r="AD1275"/>
      <c r="AE1275"/>
      <c r="AF1275"/>
      <c r="AG1275"/>
      <c r="AH1275"/>
      <c r="AI1275"/>
      <c r="AJ1275" s="9" t="s">
        <v>3263</v>
      </c>
      <c r="AK1275" s="19"/>
      <c r="AL1275" s="19"/>
      <c r="AM1275" s="19"/>
      <c r="AN1275" s="19"/>
      <c r="AO1275" s="19"/>
      <c r="AP1275" s="19"/>
      <c r="AQ1275" s="19"/>
      <c r="AR1275" s="19"/>
      <c r="AS1275" s="19"/>
      <c r="AT1275" s="19"/>
      <c r="AU1275" s="19"/>
      <c r="AV1275" s="19">
        <v>16.02712501869831</v>
      </c>
      <c r="AW1275"/>
      <c r="AX1275"/>
      <c r="AY1275"/>
      <c r="AZ1275"/>
      <c r="BA1275"/>
      <c r="BB1275"/>
      <c r="BC1275"/>
      <c r="BD1275"/>
      <c r="BE1275"/>
      <c r="BF1275"/>
      <c r="BG1275"/>
      <c r="BH1275"/>
      <c r="BI1275"/>
      <c r="BJ1275"/>
      <c r="BK1275"/>
      <c r="BL1275"/>
      <c r="BM1275"/>
      <c r="BN1275"/>
      <c r="BO1275"/>
      <c r="BP1275"/>
      <c r="BQ1275"/>
      <c r="BR1275"/>
      <c r="BS1275"/>
      <c r="BT1275"/>
      <c r="BU1275"/>
      <c r="BV1275"/>
    </row>
    <row r="1276" spans="2:74" ht="14.25" x14ac:dyDescent="0.2">
      <c r="B1276" s="9" t="s">
        <v>3814</v>
      </c>
      <c r="C1276" s="19">
        <v>40</v>
      </c>
      <c r="D1276" s="19"/>
      <c r="E1276" s="19"/>
      <c r="F1276" s="19"/>
      <c r="G1276" s="19"/>
      <c r="H1276" s="19"/>
      <c r="P1276" s="9" t="s">
        <v>3264</v>
      </c>
      <c r="Q1276" s="19"/>
      <c r="R1276" s="19"/>
      <c r="S1276" s="19">
        <v>192</v>
      </c>
      <c r="T1276" s="19"/>
      <c r="U1276" s="19"/>
      <c r="V1276" s="19"/>
      <c r="W1276" s="19"/>
      <c r="X1276" s="19"/>
      <c r="Y1276" s="19"/>
      <c r="Z1276"/>
      <c r="AA1276"/>
      <c r="AB1276"/>
      <c r="AC1276"/>
      <c r="AD1276"/>
      <c r="AE1276"/>
      <c r="AF1276"/>
      <c r="AG1276"/>
      <c r="AH1276"/>
      <c r="AI1276"/>
      <c r="AJ1276" s="9" t="s">
        <v>3264</v>
      </c>
      <c r="AK1276" s="19"/>
      <c r="AL1276" s="19">
        <v>192</v>
      </c>
      <c r="AM1276" s="19"/>
      <c r="AN1276" s="19"/>
      <c r="AO1276" s="19"/>
      <c r="AP1276" s="19"/>
      <c r="AQ1276" s="19"/>
      <c r="AR1276" s="19"/>
      <c r="AS1276" s="19"/>
      <c r="AT1276" s="19"/>
      <c r="AU1276" s="19"/>
      <c r="AV1276" s="19"/>
      <c r="AW1276"/>
      <c r="AX1276"/>
      <c r="AY1276"/>
      <c r="AZ1276"/>
      <c r="BA1276"/>
      <c r="BB1276"/>
      <c r="BC1276"/>
      <c r="BD1276"/>
      <c r="BE1276"/>
      <c r="BF1276"/>
      <c r="BG1276"/>
      <c r="BH1276"/>
      <c r="BI1276"/>
      <c r="BJ1276"/>
      <c r="BK1276"/>
      <c r="BL1276"/>
      <c r="BM1276"/>
      <c r="BN1276"/>
      <c r="BO1276"/>
      <c r="BP1276"/>
      <c r="BQ1276"/>
      <c r="BR1276"/>
      <c r="BS1276"/>
      <c r="BT1276"/>
      <c r="BU1276"/>
      <c r="BV1276"/>
    </row>
    <row r="1277" spans="2:74" ht="14.25" x14ac:dyDescent="0.2">
      <c r="B1277" s="9" t="s">
        <v>3815</v>
      </c>
      <c r="C1277" s="19"/>
      <c r="D1277" s="19"/>
      <c r="E1277" s="19"/>
      <c r="F1277" s="19"/>
      <c r="G1277" s="19">
        <v>85</v>
      </c>
      <c r="H1277" s="19"/>
      <c r="P1277" s="9" t="s">
        <v>3265</v>
      </c>
      <c r="Q1277" s="19">
        <v>54</v>
      </c>
      <c r="R1277" s="19"/>
      <c r="S1277" s="19"/>
      <c r="T1277" s="19"/>
      <c r="U1277" s="19"/>
      <c r="V1277" s="19"/>
      <c r="W1277" s="19"/>
      <c r="X1277" s="19"/>
      <c r="Y1277" s="19"/>
      <c r="Z1277"/>
      <c r="AA1277"/>
      <c r="AB1277"/>
      <c r="AC1277"/>
      <c r="AD1277"/>
      <c r="AE1277"/>
      <c r="AF1277"/>
      <c r="AG1277"/>
      <c r="AH1277"/>
      <c r="AI1277"/>
      <c r="AJ1277" s="9" t="s">
        <v>3265</v>
      </c>
      <c r="AK1277" s="19"/>
      <c r="AL1277" s="19">
        <v>54</v>
      </c>
      <c r="AM1277" s="19"/>
      <c r="AN1277" s="19"/>
      <c r="AO1277" s="19"/>
      <c r="AP1277" s="19"/>
      <c r="AQ1277" s="19"/>
      <c r="AR1277" s="19"/>
      <c r="AS1277" s="19"/>
      <c r="AT1277" s="19"/>
      <c r="AU1277" s="19"/>
      <c r="AV1277" s="19"/>
      <c r="AW1277"/>
      <c r="AX1277"/>
      <c r="AY1277"/>
      <c r="AZ1277"/>
      <c r="BA1277"/>
      <c r="BB1277"/>
      <c r="BC1277"/>
      <c r="BD1277"/>
      <c r="BE1277"/>
      <c r="BF1277"/>
      <c r="BG1277"/>
      <c r="BH1277"/>
      <c r="BI1277"/>
      <c r="BJ1277"/>
      <c r="BK1277"/>
      <c r="BL1277"/>
      <c r="BM1277"/>
      <c r="BN1277"/>
      <c r="BO1277"/>
      <c r="BP1277"/>
      <c r="BQ1277"/>
      <c r="BR1277"/>
      <c r="BS1277"/>
      <c r="BT1277"/>
      <c r="BU1277"/>
      <c r="BV1277"/>
    </row>
    <row r="1278" spans="2:74" ht="14.25" x14ac:dyDescent="0.2">
      <c r="B1278" s="9" t="s">
        <v>3816</v>
      </c>
      <c r="C1278" s="19">
        <v>30</v>
      </c>
      <c r="D1278" s="19"/>
      <c r="E1278" s="19"/>
      <c r="F1278" s="19"/>
      <c r="G1278" s="19"/>
      <c r="H1278" s="19"/>
      <c r="P1278" s="9" t="s">
        <v>3266</v>
      </c>
      <c r="Q1278" s="19"/>
      <c r="R1278" s="19">
        <v>18</v>
      </c>
      <c r="S1278" s="19"/>
      <c r="T1278" s="19"/>
      <c r="U1278" s="19"/>
      <c r="V1278" s="19"/>
      <c r="W1278" s="19"/>
      <c r="X1278" s="19"/>
      <c r="Y1278" s="19"/>
      <c r="Z1278"/>
      <c r="AA1278"/>
      <c r="AB1278"/>
      <c r="AC1278"/>
      <c r="AD1278"/>
      <c r="AE1278"/>
      <c r="AF1278"/>
      <c r="AG1278"/>
      <c r="AH1278"/>
      <c r="AI1278"/>
      <c r="AJ1278" s="9" t="s">
        <v>3266</v>
      </c>
      <c r="AK1278" s="19"/>
      <c r="AL1278" s="19"/>
      <c r="AM1278" s="19"/>
      <c r="AN1278" s="19"/>
      <c r="AO1278" s="19"/>
      <c r="AP1278" s="19"/>
      <c r="AQ1278" s="19"/>
      <c r="AR1278" s="19"/>
      <c r="AS1278" s="19"/>
      <c r="AT1278" s="19"/>
      <c r="AU1278" s="19"/>
      <c r="AV1278" s="19">
        <v>18</v>
      </c>
      <c r="AW1278"/>
      <c r="AX1278"/>
      <c r="AY1278"/>
      <c r="AZ1278"/>
      <c r="BA1278"/>
      <c r="BB1278"/>
      <c r="BC1278"/>
      <c r="BD1278"/>
      <c r="BE1278"/>
      <c r="BF1278"/>
      <c r="BG1278"/>
      <c r="BH1278"/>
      <c r="BI1278"/>
      <c r="BJ1278"/>
      <c r="BK1278"/>
      <c r="BL1278"/>
      <c r="BM1278"/>
      <c r="BN1278"/>
      <c r="BO1278"/>
      <c r="BP1278"/>
      <c r="BQ1278"/>
      <c r="BR1278"/>
      <c r="BS1278"/>
      <c r="BT1278"/>
      <c r="BU1278"/>
      <c r="BV1278"/>
    </row>
    <row r="1279" spans="2:74" ht="14.25" x14ac:dyDescent="0.2">
      <c r="B1279" s="9" t="s">
        <v>3817</v>
      </c>
      <c r="C1279" s="19"/>
      <c r="D1279" s="19"/>
      <c r="E1279" s="19"/>
      <c r="F1279" s="19">
        <v>52.801972114254013</v>
      </c>
      <c r="G1279" s="19"/>
      <c r="H1279" s="19"/>
      <c r="P1279" s="9" t="s">
        <v>3267</v>
      </c>
      <c r="Q1279" s="19"/>
      <c r="R1279" s="19"/>
      <c r="S1279" s="19"/>
      <c r="T1279" s="19"/>
      <c r="U1279" s="19"/>
      <c r="V1279" s="19"/>
      <c r="W1279" s="19"/>
      <c r="X1279" s="19"/>
      <c r="Y1279" s="19">
        <v>5.3423750062327704</v>
      </c>
      <c r="Z1279"/>
      <c r="AA1279"/>
      <c r="AB1279"/>
      <c r="AC1279"/>
      <c r="AD1279"/>
      <c r="AE1279"/>
      <c r="AF1279"/>
      <c r="AG1279"/>
      <c r="AH1279"/>
      <c r="AI1279"/>
      <c r="AJ1279" s="9" t="s">
        <v>3267</v>
      </c>
      <c r="AK1279" s="19"/>
      <c r="AL1279" s="19"/>
      <c r="AM1279" s="19"/>
      <c r="AN1279" s="19"/>
      <c r="AO1279" s="19"/>
      <c r="AP1279" s="19"/>
      <c r="AQ1279" s="19"/>
      <c r="AR1279" s="19"/>
      <c r="AS1279" s="19"/>
      <c r="AT1279" s="19"/>
      <c r="AU1279" s="19"/>
      <c r="AV1279" s="19">
        <v>5.3423750062327704</v>
      </c>
      <c r="AW1279"/>
      <c r="AX1279"/>
      <c r="AY1279"/>
      <c r="AZ1279"/>
      <c r="BA1279"/>
      <c r="BB1279"/>
      <c r="BC1279"/>
      <c r="BD1279"/>
      <c r="BE1279"/>
      <c r="BF1279"/>
      <c r="BG1279"/>
      <c r="BH1279"/>
      <c r="BI1279"/>
      <c r="BJ1279"/>
      <c r="BK1279"/>
      <c r="BL1279"/>
      <c r="BM1279"/>
      <c r="BN1279"/>
      <c r="BO1279"/>
      <c r="BP1279"/>
      <c r="BQ1279"/>
      <c r="BR1279"/>
      <c r="BS1279"/>
      <c r="BT1279"/>
      <c r="BU1279"/>
      <c r="BV1279"/>
    </row>
    <row r="1280" spans="2:74" ht="14.25" x14ac:dyDescent="0.2">
      <c r="B1280" s="9" t="s">
        <v>3818</v>
      </c>
      <c r="C1280" s="19">
        <v>29</v>
      </c>
      <c r="D1280" s="19"/>
      <c r="E1280" s="19"/>
      <c r="F1280" s="19"/>
      <c r="G1280" s="19"/>
      <c r="H1280" s="19"/>
      <c r="P1280" s="9" t="s">
        <v>3268</v>
      </c>
      <c r="Q1280" s="19"/>
      <c r="R1280" s="19">
        <v>7.1231666749770275</v>
      </c>
      <c r="S1280" s="19"/>
      <c r="T1280" s="19"/>
      <c r="U1280" s="19"/>
      <c r="V1280" s="19"/>
      <c r="W1280" s="19"/>
      <c r="X1280" s="19"/>
      <c r="Y1280" s="19"/>
      <c r="Z1280"/>
      <c r="AA1280"/>
      <c r="AB1280"/>
      <c r="AC1280"/>
      <c r="AD1280"/>
      <c r="AE1280"/>
      <c r="AF1280"/>
      <c r="AG1280"/>
      <c r="AH1280"/>
      <c r="AI1280"/>
      <c r="AJ1280" s="9" t="s">
        <v>3268</v>
      </c>
      <c r="AK1280" s="19"/>
      <c r="AL1280" s="19"/>
      <c r="AM1280" s="19"/>
      <c r="AN1280" s="19"/>
      <c r="AO1280" s="19"/>
      <c r="AP1280" s="19"/>
      <c r="AQ1280" s="19"/>
      <c r="AR1280" s="19"/>
      <c r="AS1280" s="19"/>
      <c r="AT1280" s="19"/>
      <c r="AU1280" s="19"/>
      <c r="AV1280" s="19">
        <v>7.1231666749770275</v>
      </c>
      <c r="AW1280"/>
      <c r="AX1280"/>
      <c r="AY1280"/>
      <c r="AZ1280"/>
      <c r="BA1280"/>
      <c r="BB1280"/>
      <c r="BC1280"/>
      <c r="BD1280"/>
      <c r="BE1280"/>
      <c r="BF1280"/>
      <c r="BG1280"/>
      <c r="BH1280"/>
      <c r="BI1280"/>
      <c r="BJ1280"/>
      <c r="BK1280"/>
      <c r="BL1280"/>
      <c r="BM1280"/>
      <c r="BN1280"/>
      <c r="BO1280"/>
      <c r="BP1280"/>
      <c r="BQ1280"/>
      <c r="BR1280"/>
      <c r="BS1280"/>
      <c r="BT1280"/>
      <c r="BU1280"/>
      <c r="BV1280"/>
    </row>
    <row r="1281" spans="2:74" ht="14.25" x14ac:dyDescent="0.2">
      <c r="B1281" s="9" t="s">
        <v>3819</v>
      </c>
      <c r="C1281" s="19">
        <v>48</v>
      </c>
      <c r="D1281" s="19"/>
      <c r="E1281" s="19"/>
      <c r="F1281" s="19"/>
      <c r="G1281" s="19"/>
      <c r="H1281" s="19"/>
      <c r="P1281" s="9" t="s">
        <v>3270</v>
      </c>
      <c r="Q1281" s="19">
        <v>14</v>
      </c>
      <c r="R1281" s="19"/>
      <c r="S1281" s="19"/>
      <c r="T1281" s="19"/>
      <c r="U1281" s="19"/>
      <c r="V1281" s="19"/>
      <c r="W1281" s="19"/>
      <c r="X1281" s="19"/>
      <c r="Y1281" s="19"/>
      <c r="Z1281"/>
      <c r="AA1281"/>
      <c r="AB1281"/>
      <c r="AC1281"/>
      <c r="AD1281"/>
      <c r="AE1281"/>
      <c r="AF1281"/>
      <c r="AG1281"/>
      <c r="AH1281"/>
      <c r="AI1281"/>
      <c r="AJ1281" s="9" t="s">
        <v>3270</v>
      </c>
      <c r="AK1281" s="19"/>
      <c r="AL1281" s="19"/>
      <c r="AM1281" s="19"/>
      <c r="AN1281" s="19"/>
      <c r="AO1281" s="19"/>
      <c r="AP1281" s="19"/>
      <c r="AQ1281" s="19"/>
      <c r="AR1281" s="19"/>
      <c r="AS1281" s="19"/>
      <c r="AT1281" s="19"/>
      <c r="AU1281" s="19"/>
      <c r="AV1281" s="19">
        <v>14</v>
      </c>
      <c r="AW1281"/>
      <c r="AX1281"/>
      <c r="AY1281"/>
      <c r="AZ1281"/>
      <c r="BA1281"/>
      <c r="BB1281"/>
      <c r="BC1281"/>
      <c r="BD1281"/>
      <c r="BE1281"/>
      <c r="BF1281"/>
      <c r="BG1281"/>
      <c r="BH1281"/>
      <c r="BI1281"/>
      <c r="BJ1281"/>
      <c r="BK1281"/>
      <c r="BL1281"/>
      <c r="BM1281"/>
      <c r="BN1281"/>
      <c r="BO1281"/>
      <c r="BP1281"/>
      <c r="BQ1281"/>
      <c r="BR1281"/>
      <c r="BS1281"/>
      <c r="BT1281"/>
      <c r="BU1281"/>
      <c r="BV1281"/>
    </row>
    <row r="1282" spans="2:74" ht="14.25" x14ac:dyDescent="0.2">
      <c r="B1282" s="9" t="s">
        <v>3820</v>
      </c>
      <c r="C1282" s="19">
        <v>48</v>
      </c>
      <c r="D1282" s="19"/>
      <c r="E1282" s="19"/>
      <c r="F1282" s="19"/>
      <c r="G1282" s="19"/>
      <c r="H1282" s="19"/>
      <c r="P1282" s="9" t="s">
        <v>3271</v>
      </c>
      <c r="Q1282" s="19">
        <v>8</v>
      </c>
      <c r="R1282" s="19"/>
      <c r="S1282" s="19"/>
      <c r="T1282" s="19"/>
      <c r="U1282" s="19"/>
      <c r="V1282" s="19"/>
      <c r="W1282" s="19"/>
      <c r="X1282" s="19"/>
      <c r="Y1282" s="19"/>
      <c r="Z1282"/>
      <c r="AA1282"/>
      <c r="AB1282"/>
      <c r="AC1282"/>
      <c r="AD1282"/>
      <c r="AE1282"/>
      <c r="AF1282"/>
      <c r="AG1282"/>
      <c r="AH1282"/>
      <c r="AI1282"/>
      <c r="AJ1282" s="9" t="s">
        <v>3271</v>
      </c>
      <c r="AK1282" s="19"/>
      <c r="AL1282" s="19"/>
      <c r="AM1282" s="19"/>
      <c r="AN1282" s="19"/>
      <c r="AO1282" s="19"/>
      <c r="AP1282" s="19"/>
      <c r="AQ1282" s="19"/>
      <c r="AR1282" s="19"/>
      <c r="AS1282" s="19"/>
      <c r="AT1282" s="19"/>
      <c r="AU1282" s="19"/>
      <c r="AV1282" s="19">
        <v>8</v>
      </c>
      <c r="AW1282"/>
      <c r="AX1282"/>
      <c r="AY1282"/>
      <c r="AZ1282"/>
      <c r="BA1282"/>
      <c r="BB1282"/>
      <c r="BC1282"/>
      <c r="BD1282"/>
      <c r="BE1282"/>
      <c r="BF1282"/>
      <c r="BG1282"/>
      <c r="BH1282"/>
      <c r="BI1282"/>
      <c r="BJ1282"/>
      <c r="BK1282"/>
      <c r="BL1282"/>
      <c r="BM1282"/>
      <c r="BN1282"/>
      <c r="BO1282"/>
      <c r="BP1282"/>
      <c r="BQ1282"/>
      <c r="BR1282"/>
      <c r="BS1282"/>
      <c r="BT1282"/>
      <c r="BU1282"/>
      <c r="BV1282"/>
    </row>
    <row r="1283" spans="2:74" ht="14.25" x14ac:dyDescent="0.2">
      <c r="B1283" s="9" t="s">
        <v>3822</v>
      </c>
      <c r="C1283" s="19"/>
      <c r="D1283" s="19"/>
      <c r="E1283" s="19">
        <v>4.8081375056094933</v>
      </c>
      <c r="F1283" s="19"/>
      <c r="G1283" s="19"/>
      <c r="H1283" s="19"/>
      <c r="P1283" s="9" t="s">
        <v>3272</v>
      </c>
      <c r="Q1283" s="19"/>
      <c r="R1283" s="19"/>
      <c r="S1283" s="19"/>
      <c r="T1283" s="19"/>
      <c r="U1283" s="19"/>
      <c r="V1283" s="19"/>
      <c r="W1283" s="19"/>
      <c r="X1283" s="19">
        <v>12.5</v>
      </c>
      <c r="Y1283" s="19"/>
      <c r="Z1283"/>
      <c r="AA1283"/>
      <c r="AB1283"/>
      <c r="AC1283"/>
      <c r="AD1283"/>
      <c r="AE1283"/>
      <c r="AF1283"/>
      <c r="AG1283"/>
      <c r="AH1283"/>
      <c r="AI1283"/>
      <c r="AJ1283" s="9" t="s">
        <v>3272</v>
      </c>
      <c r="AK1283" s="19"/>
      <c r="AL1283" s="19"/>
      <c r="AM1283" s="19"/>
      <c r="AN1283" s="19"/>
      <c r="AO1283" s="19"/>
      <c r="AP1283" s="19"/>
      <c r="AQ1283" s="19"/>
      <c r="AR1283" s="19"/>
      <c r="AS1283" s="19"/>
      <c r="AT1283" s="19"/>
      <c r="AU1283" s="19">
        <v>12.5</v>
      </c>
      <c r="AV1283" s="19"/>
      <c r="AW1283"/>
      <c r="AX1283"/>
      <c r="AY1283"/>
      <c r="AZ1283"/>
      <c r="BA1283"/>
      <c r="BB1283"/>
      <c r="BC1283"/>
      <c r="BD1283"/>
      <c r="BE1283"/>
      <c r="BF1283"/>
      <c r="BG1283"/>
      <c r="BH1283"/>
      <c r="BI1283"/>
      <c r="BJ1283"/>
      <c r="BK1283"/>
      <c r="BL1283"/>
      <c r="BM1283"/>
      <c r="BN1283"/>
      <c r="BO1283"/>
      <c r="BP1283"/>
      <c r="BQ1283"/>
      <c r="BR1283"/>
      <c r="BS1283"/>
      <c r="BT1283"/>
      <c r="BU1283"/>
      <c r="BV1283"/>
    </row>
    <row r="1284" spans="2:74" ht="14.25" x14ac:dyDescent="0.2">
      <c r="B1284" s="9" t="s">
        <v>3823</v>
      </c>
      <c r="C1284" s="19"/>
      <c r="D1284" s="19"/>
      <c r="E1284" s="19"/>
      <c r="F1284" s="19">
        <v>24.931083362419596</v>
      </c>
      <c r="G1284" s="19"/>
      <c r="H1284" s="19"/>
      <c r="P1284" s="9" t="s">
        <v>3273</v>
      </c>
      <c r="Q1284" s="19"/>
      <c r="R1284" s="19"/>
      <c r="S1284" s="19"/>
      <c r="T1284" s="19">
        <v>140</v>
      </c>
      <c r="U1284" s="19"/>
      <c r="V1284" s="19"/>
      <c r="W1284" s="19"/>
      <c r="X1284" s="19"/>
      <c r="Y1284" s="19"/>
      <c r="Z1284"/>
      <c r="AA1284"/>
      <c r="AB1284"/>
      <c r="AC1284"/>
      <c r="AD1284"/>
      <c r="AE1284"/>
      <c r="AF1284"/>
      <c r="AG1284"/>
      <c r="AH1284"/>
      <c r="AI1284"/>
      <c r="AJ1284" s="9" t="s">
        <v>3273</v>
      </c>
      <c r="AK1284" s="19"/>
      <c r="AL1284" s="19">
        <v>140</v>
      </c>
      <c r="AM1284" s="19"/>
      <c r="AN1284" s="19"/>
      <c r="AO1284" s="19"/>
      <c r="AP1284" s="19"/>
      <c r="AQ1284" s="19"/>
      <c r="AR1284" s="19"/>
      <c r="AS1284" s="19"/>
      <c r="AT1284" s="19"/>
      <c r="AU1284" s="19"/>
      <c r="AV1284" s="19"/>
      <c r="AW1284"/>
      <c r="AX1284"/>
      <c r="AY1284"/>
      <c r="AZ1284"/>
      <c r="BA1284"/>
      <c r="BB1284"/>
      <c r="BC1284"/>
      <c r="BD1284"/>
      <c r="BE1284"/>
      <c r="BF1284"/>
      <c r="BG1284"/>
      <c r="BH1284"/>
      <c r="BI1284"/>
      <c r="BJ1284"/>
      <c r="BK1284"/>
      <c r="BL1284"/>
      <c r="BM1284"/>
      <c r="BN1284"/>
      <c r="BO1284"/>
      <c r="BP1284"/>
      <c r="BQ1284"/>
      <c r="BR1284"/>
      <c r="BS1284"/>
      <c r="BT1284"/>
      <c r="BU1284"/>
      <c r="BV1284"/>
    </row>
    <row r="1285" spans="2:74" ht="14.25" x14ac:dyDescent="0.2">
      <c r="B1285" s="9" t="s">
        <v>3824</v>
      </c>
      <c r="C1285" s="19"/>
      <c r="D1285" s="19"/>
      <c r="E1285" s="19">
        <v>12.465541681209798</v>
      </c>
      <c r="F1285" s="19"/>
      <c r="G1285" s="19"/>
      <c r="H1285" s="19"/>
      <c r="P1285" s="9" t="s">
        <v>3274</v>
      </c>
      <c r="Q1285" s="19"/>
      <c r="R1285" s="19"/>
      <c r="S1285" s="19"/>
      <c r="T1285" s="19"/>
      <c r="U1285" s="19">
        <v>12</v>
      </c>
      <c r="V1285" s="19"/>
      <c r="W1285" s="19"/>
      <c r="X1285" s="19"/>
      <c r="Y1285" s="19"/>
      <c r="Z1285"/>
      <c r="AA1285"/>
      <c r="AB1285"/>
      <c r="AC1285"/>
      <c r="AD1285"/>
      <c r="AE1285"/>
      <c r="AF1285"/>
      <c r="AG1285"/>
      <c r="AH1285"/>
      <c r="AI1285"/>
      <c r="AJ1285" s="9" t="s">
        <v>3274</v>
      </c>
      <c r="AK1285" s="19"/>
      <c r="AL1285" s="19"/>
      <c r="AM1285" s="19"/>
      <c r="AN1285" s="19"/>
      <c r="AO1285" s="19"/>
      <c r="AP1285" s="19"/>
      <c r="AQ1285" s="19"/>
      <c r="AR1285" s="19"/>
      <c r="AS1285" s="19"/>
      <c r="AT1285" s="19"/>
      <c r="AU1285" s="19">
        <v>12</v>
      </c>
      <c r="AV1285" s="19"/>
      <c r="AW1285"/>
      <c r="AX1285"/>
      <c r="AY1285"/>
      <c r="AZ1285"/>
      <c r="BA1285"/>
      <c r="BB1285"/>
      <c r="BC1285"/>
      <c r="BD1285"/>
      <c r="BE1285"/>
      <c r="BF1285"/>
      <c r="BG1285"/>
      <c r="BH1285"/>
      <c r="BI1285"/>
      <c r="BJ1285"/>
      <c r="BK1285"/>
      <c r="BL1285"/>
      <c r="BM1285"/>
      <c r="BN1285"/>
      <c r="BO1285"/>
      <c r="BP1285"/>
      <c r="BQ1285"/>
      <c r="BR1285"/>
      <c r="BS1285"/>
      <c r="BT1285"/>
      <c r="BU1285"/>
      <c r="BV1285"/>
    </row>
    <row r="1286" spans="2:74" ht="14.25" x14ac:dyDescent="0.2">
      <c r="B1286" s="9" t="s">
        <v>3825</v>
      </c>
      <c r="C1286" s="19"/>
      <c r="D1286" s="19"/>
      <c r="E1286" s="19"/>
      <c r="F1286" s="19">
        <v>31.523565441345685</v>
      </c>
      <c r="G1286" s="19"/>
      <c r="H1286" s="19"/>
      <c r="P1286" s="9" t="s">
        <v>3275</v>
      </c>
      <c r="Q1286" s="19">
        <v>38.111983169748235</v>
      </c>
      <c r="R1286" s="19"/>
      <c r="S1286" s="19"/>
      <c r="T1286" s="19"/>
      <c r="U1286" s="19"/>
      <c r="V1286" s="19"/>
      <c r="W1286" s="19"/>
      <c r="X1286" s="19"/>
      <c r="Y1286" s="19"/>
      <c r="Z1286"/>
      <c r="AA1286"/>
      <c r="AB1286"/>
      <c r="AC1286"/>
      <c r="AD1286"/>
      <c r="AE1286"/>
      <c r="AF1286"/>
      <c r="AG1286"/>
      <c r="AH1286"/>
      <c r="AI1286"/>
      <c r="AJ1286" s="9" t="s">
        <v>3275</v>
      </c>
      <c r="AK1286" s="19"/>
      <c r="AL1286" s="19"/>
      <c r="AM1286" s="19"/>
      <c r="AN1286" s="19"/>
      <c r="AO1286" s="19"/>
      <c r="AP1286" s="19">
        <v>38.111983169748235</v>
      </c>
      <c r="AQ1286" s="19"/>
      <c r="AR1286" s="19"/>
      <c r="AS1286" s="19"/>
      <c r="AT1286" s="19"/>
      <c r="AU1286" s="19"/>
      <c r="AV1286" s="19"/>
      <c r="AW1286"/>
      <c r="AX1286"/>
      <c r="AY1286"/>
      <c r="AZ1286"/>
      <c r="BA1286"/>
      <c r="BB1286"/>
      <c r="BC1286"/>
      <c r="BD1286"/>
      <c r="BE1286"/>
      <c r="BF1286"/>
      <c r="BG1286"/>
      <c r="BH1286"/>
      <c r="BI1286"/>
      <c r="BJ1286"/>
      <c r="BK1286"/>
      <c r="BL1286"/>
      <c r="BM1286"/>
      <c r="BN1286"/>
      <c r="BO1286"/>
      <c r="BP1286"/>
      <c r="BQ1286"/>
      <c r="BR1286"/>
      <c r="BS1286"/>
      <c r="BT1286"/>
      <c r="BU1286"/>
      <c r="BV1286"/>
    </row>
    <row r="1287" spans="2:74" ht="14.25" x14ac:dyDescent="0.2">
      <c r="B1287" s="9" t="s">
        <v>3826</v>
      </c>
      <c r="C1287" s="19"/>
      <c r="D1287" s="19"/>
      <c r="E1287" s="19"/>
      <c r="F1287" s="19">
        <v>17.807916687442567</v>
      </c>
      <c r="G1287" s="19"/>
      <c r="H1287" s="19"/>
      <c r="P1287" s="9" t="s">
        <v>3276</v>
      </c>
      <c r="Q1287" s="19"/>
      <c r="R1287" s="19">
        <v>10.684750012465541</v>
      </c>
      <c r="S1287" s="19"/>
      <c r="T1287" s="19"/>
      <c r="U1287" s="19"/>
      <c r="V1287" s="19"/>
      <c r="W1287" s="19"/>
      <c r="X1287" s="19"/>
      <c r="Y1287" s="19"/>
      <c r="Z1287"/>
      <c r="AA1287"/>
      <c r="AB1287"/>
      <c r="AC1287"/>
      <c r="AD1287"/>
      <c r="AE1287"/>
      <c r="AF1287"/>
      <c r="AG1287"/>
      <c r="AH1287"/>
      <c r="AI1287"/>
      <c r="AJ1287" s="9" t="s">
        <v>3276</v>
      </c>
      <c r="AK1287" s="19"/>
      <c r="AL1287" s="19"/>
      <c r="AM1287" s="19"/>
      <c r="AN1287" s="19"/>
      <c r="AO1287" s="19"/>
      <c r="AP1287" s="19"/>
      <c r="AQ1287" s="19"/>
      <c r="AR1287" s="19"/>
      <c r="AS1287" s="19"/>
      <c r="AT1287" s="19"/>
      <c r="AU1287" s="19"/>
      <c r="AV1287" s="19">
        <v>10.684750012465541</v>
      </c>
      <c r="AW1287"/>
      <c r="AX1287"/>
      <c r="AY1287"/>
      <c r="AZ1287"/>
      <c r="BA1287"/>
      <c r="BB1287"/>
      <c r="BC1287"/>
      <c r="BD1287"/>
      <c r="BE1287"/>
      <c r="BF1287"/>
      <c r="BG1287"/>
      <c r="BH1287"/>
      <c r="BI1287"/>
      <c r="BJ1287"/>
      <c r="BK1287"/>
      <c r="BL1287"/>
      <c r="BM1287"/>
      <c r="BN1287"/>
      <c r="BO1287"/>
      <c r="BP1287"/>
      <c r="BQ1287"/>
      <c r="BR1287"/>
      <c r="BS1287"/>
      <c r="BT1287"/>
      <c r="BU1287"/>
      <c r="BV1287"/>
    </row>
    <row r="1288" spans="2:74" ht="14.25" x14ac:dyDescent="0.2">
      <c r="B1288" s="9" t="s">
        <v>3827</v>
      </c>
      <c r="C1288" s="19"/>
      <c r="D1288" s="19"/>
      <c r="E1288" s="19"/>
      <c r="F1288" s="19">
        <v>112</v>
      </c>
      <c r="G1288" s="19"/>
      <c r="H1288" s="19"/>
      <c r="P1288" s="9" t="s">
        <v>3277</v>
      </c>
      <c r="Q1288" s="19">
        <v>6.2327708406048989</v>
      </c>
      <c r="R1288" s="19"/>
      <c r="S1288" s="19"/>
      <c r="T1288" s="19"/>
      <c r="U1288" s="19"/>
      <c r="V1288" s="19"/>
      <c r="W1288" s="19"/>
      <c r="X1288" s="19"/>
      <c r="Y1288" s="19"/>
      <c r="Z1288"/>
      <c r="AA1288"/>
      <c r="AB1288"/>
      <c r="AC1288"/>
      <c r="AD1288"/>
      <c r="AE1288"/>
      <c r="AF1288"/>
      <c r="AG1288"/>
      <c r="AH1288"/>
      <c r="AI1288"/>
      <c r="AJ1288" s="9" t="s">
        <v>3277</v>
      </c>
      <c r="AK1288" s="19"/>
      <c r="AL1288" s="19"/>
      <c r="AM1288" s="19"/>
      <c r="AN1288" s="19"/>
      <c r="AO1288" s="19"/>
      <c r="AP1288" s="19"/>
      <c r="AQ1288" s="19"/>
      <c r="AR1288" s="19"/>
      <c r="AS1288" s="19"/>
      <c r="AT1288" s="19"/>
      <c r="AU1288" s="19"/>
      <c r="AV1288" s="19">
        <v>6.2327708406048989</v>
      </c>
      <c r="AW1288"/>
      <c r="AX1288"/>
      <c r="AY1288"/>
      <c r="AZ1288"/>
      <c r="BA1288"/>
      <c r="BB1288"/>
      <c r="BC1288"/>
      <c r="BD1288"/>
      <c r="BE1288"/>
      <c r="BF1288"/>
      <c r="BG1288"/>
      <c r="BH1288"/>
      <c r="BI1288"/>
      <c r="BJ1288"/>
      <c r="BK1288"/>
      <c r="BL1288"/>
      <c r="BM1288"/>
      <c r="BN1288"/>
      <c r="BO1288"/>
      <c r="BP1288"/>
      <c r="BQ1288"/>
      <c r="BR1288"/>
      <c r="BS1288"/>
      <c r="BT1288"/>
      <c r="BU1288"/>
      <c r="BV1288"/>
    </row>
    <row r="1289" spans="2:74" ht="14.25" x14ac:dyDescent="0.2">
      <c r="B1289" s="9" t="s">
        <v>3828</v>
      </c>
      <c r="C1289" s="19"/>
      <c r="D1289" s="19"/>
      <c r="E1289" s="19"/>
      <c r="F1289" s="19">
        <v>11</v>
      </c>
      <c r="G1289" s="19"/>
      <c r="H1289" s="19"/>
      <c r="P1289" s="9" t="s">
        <v>3278</v>
      </c>
      <c r="Q1289" s="19">
        <v>45</v>
      </c>
      <c r="R1289" s="19"/>
      <c r="S1289" s="19"/>
      <c r="T1289" s="19"/>
      <c r="U1289" s="19"/>
      <c r="V1289" s="19"/>
      <c r="W1289" s="19"/>
      <c r="X1289" s="19"/>
      <c r="Y1289" s="19"/>
      <c r="Z1289"/>
      <c r="AA1289"/>
      <c r="AB1289"/>
      <c r="AC1289"/>
      <c r="AD1289"/>
      <c r="AE1289"/>
      <c r="AF1289"/>
      <c r="AG1289"/>
      <c r="AH1289"/>
      <c r="AI1289"/>
      <c r="AJ1289" s="9" t="s">
        <v>3278</v>
      </c>
      <c r="AK1289" s="19"/>
      <c r="AL1289" s="19"/>
      <c r="AM1289" s="19"/>
      <c r="AN1289" s="19"/>
      <c r="AO1289" s="19"/>
      <c r="AP1289" s="19"/>
      <c r="AQ1289" s="19"/>
      <c r="AR1289" s="19"/>
      <c r="AS1289" s="19"/>
      <c r="AT1289" s="19"/>
      <c r="AU1289" s="19">
        <v>45</v>
      </c>
      <c r="AV1289" s="19"/>
      <c r="AW1289"/>
      <c r="AX1289"/>
      <c r="AY1289"/>
      <c r="AZ1289"/>
      <c r="BA1289"/>
      <c r="BB1289"/>
      <c r="BC1289"/>
      <c r="BD1289"/>
      <c r="BE1289"/>
      <c r="BF1289"/>
      <c r="BG1289"/>
      <c r="BH1289"/>
      <c r="BI1289"/>
      <c r="BJ1289"/>
      <c r="BK1289"/>
      <c r="BL1289"/>
      <c r="BM1289"/>
      <c r="BN1289"/>
      <c r="BO1289"/>
      <c r="BP1289"/>
      <c r="BQ1289"/>
      <c r="BR1289"/>
      <c r="BS1289"/>
      <c r="BT1289"/>
      <c r="BU1289"/>
      <c r="BV1289"/>
    </row>
    <row r="1290" spans="2:74" ht="14.25" x14ac:dyDescent="0.2">
      <c r="B1290" s="9" t="s">
        <v>3829</v>
      </c>
      <c r="C1290" s="19"/>
      <c r="D1290" s="19"/>
      <c r="E1290" s="19"/>
      <c r="F1290" s="19"/>
      <c r="G1290" s="19"/>
      <c r="H1290" s="19">
        <v>114.3359495092447</v>
      </c>
      <c r="P1290" s="9" t="s">
        <v>3279</v>
      </c>
      <c r="Q1290" s="19"/>
      <c r="R1290" s="19">
        <v>80</v>
      </c>
      <c r="S1290" s="19"/>
      <c r="T1290" s="19"/>
      <c r="U1290" s="19"/>
      <c r="V1290" s="19"/>
      <c r="W1290" s="19"/>
      <c r="X1290" s="19"/>
      <c r="Y1290" s="19"/>
      <c r="Z1290"/>
      <c r="AA1290"/>
      <c r="AB1290"/>
      <c r="AC1290"/>
      <c r="AD1290"/>
      <c r="AE1290"/>
      <c r="AF1290"/>
      <c r="AG1290"/>
      <c r="AH1290"/>
      <c r="AI1290"/>
      <c r="AJ1290" s="9" t="s">
        <v>3279</v>
      </c>
      <c r="AK1290" s="19"/>
      <c r="AL1290" s="19">
        <v>80</v>
      </c>
      <c r="AM1290" s="19"/>
      <c r="AN1290" s="19"/>
      <c r="AO1290" s="19"/>
      <c r="AP1290" s="19"/>
      <c r="AQ1290" s="19"/>
      <c r="AR1290" s="19"/>
      <c r="AS1290" s="19"/>
      <c r="AT1290" s="19"/>
      <c r="AU1290" s="19"/>
      <c r="AV1290" s="19"/>
      <c r="AW1290"/>
      <c r="AX1290"/>
      <c r="AY1290"/>
      <c r="AZ1290"/>
      <c r="BA1290"/>
      <c r="BB1290"/>
      <c r="BC1290"/>
      <c r="BD1290"/>
      <c r="BE1290"/>
      <c r="BF1290"/>
      <c r="BG1290"/>
      <c r="BH1290"/>
      <c r="BI1290"/>
      <c r="BJ1290"/>
      <c r="BK1290"/>
      <c r="BL1290"/>
      <c r="BM1290"/>
      <c r="BN1290"/>
      <c r="BO1290"/>
      <c r="BP1290"/>
      <c r="BQ1290"/>
      <c r="BR1290"/>
      <c r="BS1290"/>
      <c r="BT1290"/>
      <c r="BU1290"/>
      <c r="BV1290"/>
    </row>
    <row r="1291" spans="2:74" ht="14.25" x14ac:dyDescent="0.2">
      <c r="B1291" s="9" t="s">
        <v>3830</v>
      </c>
      <c r="C1291" s="19"/>
      <c r="D1291" s="19"/>
      <c r="E1291" s="19"/>
      <c r="F1291" s="19">
        <v>16.11</v>
      </c>
      <c r="G1291" s="19"/>
      <c r="H1291" s="19"/>
      <c r="P1291" s="9" t="s">
        <v>3280</v>
      </c>
      <c r="Q1291" s="19">
        <v>26.711875031163849</v>
      </c>
      <c r="R1291" s="19"/>
      <c r="S1291" s="19"/>
      <c r="T1291" s="19"/>
      <c r="U1291" s="19"/>
      <c r="V1291" s="19"/>
      <c r="W1291" s="19"/>
      <c r="X1291" s="19"/>
      <c r="Y1291" s="19"/>
      <c r="Z1291"/>
      <c r="AA1291"/>
      <c r="AB1291"/>
      <c r="AC1291"/>
      <c r="AD1291"/>
      <c r="AE1291"/>
      <c r="AF1291"/>
      <c r="AG1291"/>
      <c r="AH1291"/>
      <c r="AI1291"/>
      <c r="AJ1291" s="9" t="s">
        <v>3280</v>
      </c>
      <c r="AK1291" s="19"/>
      <c r="AL1291" s="19"/>
      <c r="AM1291" s="19"/>
      <c r="AN1291" s="19"/>
      <c r="AO1291" s="19"/>
      <c r="AP1291" s="19"/>
      <c r="AQ1291" s="19"/>
      <c r="AR1291" s="19"/>
      <c r="AS1291" s="19"/>
      <c r="AT1291" s="19"/>
      <c r="AU1291" s="19"/>
      <c r="AV1291" s="19">
        <v>26.711875031163849</v>
      </c>
      <c r="AW1291"/>
      <c r="AX1291"/>
      <c r="AY1291"/>
      <c r="AZ1291"/>
      <c r="BA1291"/>
      <c r="BB1291"/>
      <c r="BC1291"/>
      <c r="BD1291"/>
      <c r="BE1291"/>
      <c r="BF1291"/>
      <c r="BG1291"/>
      <c r="BH1291"/>
      <c r="BI1291"/>
      <c r="BJ1291"/>
      <c r="BK1291"/>
      <c r="BL1291"/>
      <c r="BM1291"/>
      <c r="BN1291"/>
      <c r="BO1291"/>
      <c r="BP1291"/>
      <c r="BQ1291"/>
      <c r="BR1291"/>
      <c r="BS1291"/>
      <c r="BT1291"/>
      <c r="BU1291"/>
      <c r="BV1291"/>
    </row>
    <row r="1292" spans="2:74" ht="14.25" x14ac:dyDescent="0.2">
      <c r="B1292" s="9" t="s">
        <v>3831</v>
      </c>
      <c r="C1292" s="19"/>
      <c r="D1292" s="19"/>
      <c r="E1292" s="19"/>
      <c r="F1292" s="19">
        <v>72</v>
      </c>
      <c r="G1292" s="19"/>
      <c r="H1292" s="19"/>
      <c r="P1292" s="9" t="s">
        <v>3281</v>
      </c>
      <c r="Q1292" s="19">
        <v>100</v>
      </c>
      <c r="R1292" s="19"/>
      <c r="S1292" s="19"/>
      <c r="T1292" s="19"/>
      <c r="U1292" s="19"/>
      <c r="V1292" s="19"/>
      <c r="W1292" s="19"/>
      <c r="X1292" s="19"/>
      <c r="Y1292" s="19"/>
      <c r="Z1292"/>
      <c r="AA1292"/>
      <c r="AB1292"/>
      <c r="AC1292"/>
      <c r="AD1292"/>
      <c r="AE1292"/>
      <c r="AF1292"/>
      <c r="AG1292"/>
      <c r="AH1292"/>
      <c r="AI1292"/>
      <c r="AJ1292" s="9" t="s">
        <v>3281</v>
      </c>
      <c r="AK1292" s="19"/>
      <c r="AL1292" s="19"/>
      <c r="AM1292" s="19"/>
      <c r="AN1292" s="19"/>
      <c r="AO1292" s="19"/>
      <c r="AP1292" s="19"/>
      <c r="AQ1292" s="19"/>
      <c r="AR1292" s="19">
        <v>100</v>
      </c>
      <c r="AS1292" s="19"/>
      <c r="AT1292" s="19"/>
      <c r="AU1292" s="19"/>
      <c r="AV1292" s="19"/>
      <c r="AW1292"/>
      <c r="AX1292"/>
      <c r="AY1292"/>
      <c r="AZ1292"/>
      <c r="BA1292"/>
      <c r="BB1292"/>
      <c r="BC1292"/>
      <c r="BD1292"/>
      <c r="BE1292"/>
      <c r="BF1292"/>
      <c r="BG1292"/>
      <c r="BH1292"/>
      <c r="BI1292"/>
      <c r="BJ1292"/>
      <c r="BK1292"/>
      <c r="BL1292"/>
      <c r="BM1292"/>
      <c r="BN1292"/>
      <c r="BO1292"/>
      <c r="BP1292"/>
      <c r="BQ1292"/>
      <c r="BR1292"/>
      <c r="BS1292"/>
      <c r="BT1292"/>
      <c r="BU1292"/>
      <c r="BV1292"/>
    </row>
    <row r="1293" spans="2:74" ht="14.25" x14ac:dyDescent="0.2">
      <c r="B1293" s="9" t="s">
        <v>3832</v>
      </c>
      <c r="C1293" s="19"/>
      <c r="D1293" s="19"/>
      <c r="E1293" s="19"/>
      <c r="F1293" s="19">
        <v>60</v>
      </c>
      <c r="G1293" s="19"/>
      <c r="H1293" s="19"/>
      <c r="P1293" s="9" t="s">
        <v>3282</v>
      </c>
      <c r="Q1293" s="19"/>
      <c r="R1293" s="19">
        <v>69.353856635379231</v>
      </c>
      <c r="S1293" s="19"/>
      <c r="T1293" s="19"/>
      <c r="U1293" s="19"/>
      <c r="V1293" s="19"/>
      <c r="W1293" s="19"/>
      <c r="X1293" s="19"/>
      <c r="Y1293" s="19"/>
      <c r="Z1293"/>
      <c r="AA1293"/>
      <c r="AB1293"/>
      <c r="AC1293"/>
      <c r="AD1293"/>
      <c r="AE1293"/>
      <c r="AF1293"/>
      <c r="AG1293"/>
      <c r="AH1293"/>
      <c r="AI1293"/>
      <c r="AJ1293" s="9" t="s">
        <v>3282</v>
      </c>
      <c r="AK1293" s="19">
        <v>69.353856635379231</v>
      </c>
      <c r="AL1293" s="19"/>
      <c r="AM1293" s="19"/>
      <c r="AN1293" s="19"/>
      <c r="AO1293" s="19"/>
      <c r="AP1293" s="19"/>
      <c r="AQ1293" s="19"/>
      <c r="AR1293" s="19"/>
      <c r="AS1293" s="19"/>
      <c r="AT1293" s="19"/>
      <c r="AU1293" s="19"/>
      <c r="AV1293" s="19"/>
      <c r="AW1293"/>
      <c r="AX1293"/>
      <c r="AY1293"/>
      <c r="AZ1293"/>
      <c r="BA1293"/>
      <c r="BB1293"/>
      <c r="BC1293"/>
      <c r="BD1293"/>
      <c r="BE1293"/>
      <c r="BF1293"/>
      <c r="BG1293"/>
      <c r="BH1293"/>
      <c r="BI1293"/>
      <c r="BJ1293"/>
      <c r="BK1293"/>
      <c r="BL1293"/>
      <c r="BM1293"/>
      <c r="BN1293"/>
      <c r="BO1293"/>
      <c r="BP1293"/>
      <c r="BQ1293"/>
      <c r="BR1293"/>
      <c r="BS1293"/>
      <c r="BT1293"/>
      <c r="BU1293"/>
      <c r="BV1293"/>
    </row>
    <row r="1294" spans="2:74" ht="14.25" x14ac:dyDescent="0.2">
      <c r="B1294" s="9" t="s">
        <v>3833</v>
      </c>
      <c r="C1294" s="19"/>
      <c r="D1294" s="19"/>
      <c r="E1294" s="19">
        <v>67</v>
      </c>
      <c r="F1294" s="19"/>
      <c r="G1294" s="19"/>
      <c r="H1294" s="19"/>
      <c r="P1294" s="9" t="s">
        <v>3283</v>
      </c>
      <c r="Q1294" s="19"/>
      <c r="R1294" s="19"/>
      <c r="S1294" s="19"/>
      <c r="T1294" s="19"/>
      <c r="U1294" s="19"/>
      <c r="V1294" s="19">
        <v>49.975573163729152</v>
      </c>
      <c r="W1294" s="19"/>
      <c r="X1294" s="19"/>
      <c r="Y1294" s="19"/>
      <c r="Z1294"/>
      <c r="AA1294"/>
      <c r="AB1294"/>
      <c r="AC1294"/>
      <c r="AD1294"/>
      <c r="AE1294"/>
      <c r="AF1294"/>
      <c r="AG1294"/>
      <c r="AH1294"/>
      <c r="AI1294"/>
      <c r="AJ1294" s="9" t="s">
        <v>3283</v>
      </c>
      <c r="AK1294" s="19">
        <v>49.975573163729152</v>
      </c>
      <c r="AL1294" s="19"/>
      <c r="AM1294" s="19"/>
      <c r="AN1294" s="19"/>
      <c r="AO1294" s="19"/>
      <c r="AP1294" s="19"/>
      <c r="AQ1294" s="19"/>
      <c r="AR1294" s="19"/>
      <c r="AS1294" s="19"/>
      <c r="AT1294" s="19"/>
      <c r="AU1294" s="19"/>
      <c r="AV1294" s="19"/>
      <c r="AW1294"/>
      <c r="AX1294"/>
      <c r="AY1294"/>
      <c r="AZ1294"/>
      <c r="BA1294"/>
      <c r="BB1294"/>
      <c r="BC1294"/>
      <c r="BD1294"/>
      <c r="BE1294"/>
      <c r="BF1294"/>
      <c r="BG1294"/>
      <c r="BH1294"/>
      <c r="BI1294"/>
      <c r="BJ1294"/>
      <c r="BK1294"/>
      <c r="BL1294"/>
      <c r="BM1294"/>
      <c r="BN1294"/>
      <c r="BO1294"/>
      <c r="BP1294"/>
      <c r="BQ1294"/>
      <c r="BR1294"/>
      <c r="BS1294"/>
      <c r="BT1294"/>
      <c r="BU1294"/>
      <c r="BV1294"/>
    </row>
    <row r="1295" spans="2:74" ht="14.25" x14ac:dyDescent="0.2">
      <c r="B1295" s="9" t="s">
        <v>3834</v>
      </c>
      <c r="C1295" s="19"/>
      <c r="D1295" s="19"/>
      <c r="E1295" s="19"/>
      <c r="F1295" s="19"/>
      <c r="G1295" s="19"/>
      <c r="H1295" s="19">
        <v>54</v>
      </c>
      <c r="P1295" s="9" t="s">
        <v>3284</v>
      </c>
      <c r="Q1295" s="19"/>
      <c r="R1295" s="19">
        <v>10.239552095279477</v>
      </c>
      <c r="S1295" s="19"/>
      <c r="T1295" s="19"/>
      <c r="U1295" s="19"/>
      <c r="V1295" s="19"/>
      <c r="W1295" s="19"/>
      <c r="X1295" s="19"/>
      <c r="Y1295" s="19"/>
      <c r="Z1295"/>
      <c r="AA1295"/>
      <c r="AB1295"/>
      <c r="AC1295"/>
      <c r="AD1295"/>
      <c r="AE1295"/>
      <c r="AF1295"/>
      <c r="AG1295"/>
      <c r="AH1295"/>
      <c r="AI1295"/>
      <c r="AJ1295" s="9" t="s">
        <v>3284</v>
      </c>
      <c r="AK1295" s="19"/>
      <c r="AL1295" s="19"/>
      <c r="AM1295" s="19"/>
      <c r="AN1295" s="19"/>
      <c r="AO1295" s="19"/>
      <c r="AP1295" s="19"/>
      <c r="AQ1295" s="19"/>
      <c r="AR1295" s="19"/>
      <c r="AS1295" s="19"/>
      <c r="AT1295" s="19"/>
      <c r="AU1295" s="19"/>
      <c r="AV1295" s="19">
        <v>10.239552095279477</v>
      </c>
      <c r="AW1295"/>
      <c r="AX1295"/>
      <c r="AY1295"/>
      <c r="AZ1295"/>
      <c r="BA1295"/>
      <c r="BB1295"/>
      <c r="BC1295"/>
      <c r="BD1295"/>
      <c r="BE1295"/>
      <c r="BF1295"/>
      <c r="BG1295"/>
      <c r="BH1295"/>
      <c r="BI1295"/>
      <c r="BJ1295"/>
      <c r="BK1295"/>
      <c r="BL1295"/>
      <c r="BM1295"/>
      <c r="BN1295"/>
      <c r="BO1295"/>
      <c r="BP1295"/>
      <c r="BQ1295"/>
      <c r="BR1295"/>
      <c r="BS1295"/>
      <c r="BT1295"/>
      <c r="BU1295"/>
      <c r="BV1295"/>
    </row>
    <row r="1296" spans="2:74" ht="14.25" x14ac:dyDescent="0.2">
      <c r="B1296" s="9" t="s">
        <v>3835</v>
      </c>
      <c r="C1296" s="19"/>
      <c r="D1296" s="19"/>
      <c r="E1296" s="19"/>
      <c r="F1296" s="19">
        <v>38.665999999999997</v>
      </c>
      <c r="G1296" s="19"/>
      <c r="H1296" s="19"/>
      <c r="P1296" s="9" t="s">
        <v>3285</v>
      </c>
      <c r="Q1296" s="19"/>
      <c r="R1296" s="19"/>
      <c r="S1296" s="19"/>
      <c r="T1296" s="19"/>
      <c r="U1296" s="19"/>
      <c r="V1296" s="19"/>
      <c r="W1296" s="19">
        <v>8.9039583437212837</v>
      </c>
      <c r="X1296" s="19"/>
      <c r="Y1296" s="19"/>
      <c r="Z1296"/>
      <c r="AA1296"/>
      <c r="AB1296"/>
      <c r="AC1296"/>
      <c r="AD1296"/>
      <c r="AE1296"/>
      <c r="AF1296"/>
      <c r="AG1296"/>
      <c r="AH1296"/>
      <c r="AI1296"/>
      <c r="AJ1296" s="9" t="s">
        <v>3285</v>
      </c>
      <c r="AK1296" s="19"/>
      <c r="AL1296" s="19"/>
      <c r="AM1296" s="19"/>
      <c r="AN1296" s="19"/>
      <c r="AO1296" s="19"/>
      <c r="AP1296" s="19"/>
      <c r="AQ1296" s="19"/>
      <c r="AR1296" s="19"/>
      <c r="AS1296" s="19"/>
      <c r="AT1296" s="19"/>
      <c r="AU1296" s="19"/>
      <c r="AV1296" s="19">
        <v>8.9039583437212837</v>
      </c>
      <c r="AW1296"/>
      <c r="AX1296"/>
      <c r="AY1296"/>
      <c r="AZ1296"/>
      <c r="BA1296"/>
      <c r="BB1296"/>
      <c r="BC1296"/>
      <c r="BD1296"/>
      <c r="BE1296"/>
      <c r="BF1296"/>
      <c r="BG1296"/>
      <c r="BH1296"/>
      <c r="BI1296"/>
      <c r="BJ1296"/>
      <c r="BK1296"/>
      <c r="BL1296"/>
      <c r="BM1296"/>
      <c r="BN1296"/>
      <c r="BO1296"/>
      <c r="BP1296"/>
      <c r="BQ1296"/>
      <c r="BR1296"/>
      <c r="BS1296"/>
      <c r="BT1296"/>
      <c r="BU1296"/>
      <c r="BV1296"/>
    </row>
    <row r="1297" spans="2:74" ht="14.25" x14ac:dyDescent="0.2">
      <c r="B1297" s="9" t="s">
        <v>3836</v>
      </c>
      <c r="C1297" s="19"/>
      <c r="D1297" s="19"/>
      <c r="E1297" s="19">
        <v>63</v>
      </c>
      <c r="F1297" s="19"/>
      <c r="G1297" s="19"/>
      <c r="H1297" s="19"/>
      <c r="P1297" s="9" t="s">
        <v>3286</v>
      </c>
      <c r="Q1297" s="19">
        <v>36</v>
      </c>
      <c r="R1297" s="19"/>
      <c r="S1297" s="19"/>
      <c r="T1297" s="19"/>
      <c r="U1297" s="19"/>
      <c r="V1297" s="19"/>
      <c r="W1297" s="19"/>
      <c r="X1297" s="19"/>
      <c r="Y1297" s="19"/>
      <c r="Z1297"/>
      <c r="AA1297"/>
      <c r="AB1297"/>
      <c r="AC1297"/>
      <c r="AD1297"/>
      <c r="AE1297"/>
      <c r="AF1297"/>
      <c r="AG1297"/>
      <c r="AH1297"/>
      <c r="AI1297"/>
      <c r="AJ1297" s="9" t="s">
        <v>3286</v>
      </c>
      <c r="AK1297" s="19"/>
      <c r="AL1297" s="19"/>
      <c r="AM1297" s="19"/>
      <c r="AN1297" s="19"/>
      <c r="AO1297" s="19"/>
      <c r="AP1297" s="19"/>
      <c r="AQ1297" s="19"/>
      <c r="AR1297" s="19"/>
      <c r="AS1297" s="19">
        <v>36</v>
      </c>
      <c r="AT1297" s="19"/>
      <c r="AU1297" s="19"/>
      <c r="AV1297" s="19"/>
      <c r="AW1297"/>
      <c r="AX1297"/>
      <c r="AY1297"/>
      <c r="AZ1297"/>
      <c r="BA1297"/>
      <c r="BB1297"/>
      <c r="BC1297"/>
      <c r="BD1297"/>
      <c r="BE1297"/>
      <c r="BF1297"/>
      <c r="BG1297"/>
      <c r="BH1297"/>
      <c r="BI1297"/>
      <c r="BJ1297"/>
      <c r="BK1297"/>
      <c r="BL1297"/>
      <c r="BM1297"/>
      <c r="BN1297"/>
      <c r="BO1297"/>
      <c r="BP1297"/>
      <c r="BQ1297"/>
      <c r="BR1297"/>
      <c r="BS1297"/>
      <c r="BT1297"/>
      <c r="BU1297"/>
      <c r="BV1297"/>
    </row>
    <row r="1298" spans="2:74" ht="14.25" x14ac:dyDescent="0.2">
      <c r="B1298" s="9" t="s">
        <v>3837</v>
      </c>
      <c r="C1298" s="19">
        <v>63</v>
      </c>
      <c r="D1298" s="19"/>
      <c r="E1298" s="19"/>
      <c r="F1298" s="19"/>
      <c r="G1298" s="19"/>
      <c r="H1298" s="19"/>
      <c r="P1298" s="9" t="s">
        <v>3287</v>
      </c>
      <c r="Q1298" s="19"/>
      <c r="R1298" s="19"/>
      <c r="S1298" s="19"/>
      <c r="T1298" s="19"/>
      <c r="U1298" s="19"/>
      <c r="V1298" s="19"/>
      <c r="W1298" s="19"/>
      <c r="X1298" s="19"/>
      <c r="Y1298" s="19">
        <v>3.739662504362939</v>
      </c>
      <c r="Z1298"/>
      <c r="AA1298"/>
      <c r="AB1298"/>
      <c r="AC1298"/>
      <c r="AD1298"/>
      <c r="AE1298"/>
      <c r="AF1298"/>
      <c r="AG1298"/>
      <c r="AH1298"/>
      <c r="AI1298"/>
      <c r="AJ1298" s="9" t="s">
        <v>3287</v>
      </c>
      <c r="AK1298" s="19"/>
      <c r="AL1298" s="19"/>
      <c r="AM1298" s="19"/>
      <c r="AN1298" s="19"/>
      <c r="AO1298" s="19"/>
      <c r="AP1298" s="19"/>
      <c r="AQ1298" s="19"/>
      <c r="AR1298" s="19"/>
      <c r="AS1298" s="19"/>
      <c r="AT1298" s="19"/>
      <c r="AU1298" s="19"/>
      <c r="AV1298" s="19">
        <v>3.739662504362939</v>
      </c>
      <c r="AW1298"/>
      <c r="AX1298"/>
      <c r="AY1298"/>
      <c r="AZ1298"/>
      <c r="BA1298"/>
      <c r="BB1298"/>
      <c r="BC1298"/>
      <c r="BD1298"/>
      <c r="BE1298"/>
      <c r="BF1298"/>
      <c r="BG1298"/>
      <c r="BH1298"/>
      <c r="BI1298"/>
      <c r="BJ1298"/>
      <c r="BK1298"/>
      <c r="BL1298"/>
      <c r="BM1298"/>
      <c r="BN1298"/>
      <c r="BO1298"/>
      <c r="BP1298"/>
      <c r="BQ1298"/>
      <c r="BR1298"/>
      <c r="BS1298"/>
      <c r="BT1298"/>
      <c r="BU1298"/>
      <c r="BV1298"/>
    </row>
    <row r="1299" spans="2:74" ht="14.25" x14ac:dyDescent="0.2">
      <c r="B1299" s="9" t="s">
        <v>3838</v>
      </c>
      <c r="C1299" s="19"/>
      <c r="D1299" s="19">
        <v>6.4108500074793247</v>
      </c>
      <c r="E1299" s="19"/>
      <c r="F1299" s="19"/>
      <c r="G1299" s="19"/>
      <c r="H1299" s="19"/>
      <c r="P1299" s="9" t="s">
        <v>3288</v>
      </c>
      <c r="Q1299" s="19">
        <v>61.614372791092983</v>
      </c>
      <c r="R1299" s="19"/>
      <c r="S1299" s="19"/>
      <c r="T1299" s="19"/>
      <c r="U1299" s="19"/>
      <c r="V1299" s="19"/>
      <c r="W1299" s="19"/>
      <c r="X1299" s="19"/>
      <c r="Y1299" s="19"/>
      <c r="Z1299"/>
      <c r="AA1299"/>
      <c r="AB1299"/>
      <c r="AC1299"/>
      <c r="AD1299"/>
      <c r="AE1299"/>
      <c r="AF1299"/>
      <c r="AG1299"/>
      <c r="AH1299"/>
      <c r="AI1299"/>
      <c r="AJ1299" s="9" t="s">
        <v>3288</v>
      </c>
      <c r="AK1299" s="19"/>
      <c r="AL1299" s="19"/>
      <c r="AM1299" s="19"/>
      <c r="AN1299" s="19"/>
      <c r="AO1299" s="19"/>
      <c r="AP1299" s="19">
        <v>61.614372791092983</v>
      </c>
      <c r="AQ1299" s="19"/>
      <c r="AR1299" s="19"/>
      <c r="AS1299" s="19"/>
      <c r="AT1299" s="19"/>
      <c r="AU1299" s="19"/>
      <c r="AV1299" s="19"/>
      <c r="AW1299"/>
      <c r="AX1299"/>
      <c r="AY1299"/>
      <c r="AZ1299"/>
      <c r="BA1299"/>
      <c r="BB1299"/>
      <c r="BC1299"/>
      <c r="BD1299"/>
      <c r="BE1299"/>
      <c r="BF1299"/>
      <c r="BG1299"/>
      <c r="BH1299"/>
      <c r="BI1299"/>
      <c r="BJ1299"/>
      <c r="BK1299"/>
      <c r="BL1299"/>
      <c r="BM1299"/>
      <c r="BN1299"/>
      <c r="BO1299"/>
      <c r="BP1299"/>
      <c r="BQ1299"/>
      <c r="BR1299"/>
      <c r="BS1299"/>
      <c r="BT1299"/>
      <c r="BU1299"/>
      <c r="BV1299"/>
    </row>
    <row r="1300" spans="2:74" ht="14.25" x14ac:dyDescent="0.2">
      <c r="B1300" s="9" t="s">
        <v>3839</v>
      </c>
      <c r="C1300" s="19"/>
      <c r="D1300" s="19"/>
      <c r="E1300" s="19"/>
      <c r="F1300" s="19"/>
      <c r="G1300" s="19">
        <v>10.684750012465541</v>
      </c>
      <c r="H1300" s="19"/>
      <c r="P1300" s="9" t="s">
        <v>3289</v>
      </c>
      <c r="Q1300" s="19"/>
      <c r="R1300" s="19"/>
      <c r="S1300" s="19"/>
      <c r="T1300" s="19"/>
      <c r="U1300" s="19"/>
      <c r="V1300" s="19"/>
      <c r="W1300" s="19"/>
      <c r="X1300" s="19"/>
      <c r="Y1300" s="19">
        <v>3.5615833374885137</v>
      </c>
      <c r="Z1300"/>
      <c r="AA1300"/>
      <c r="AB1300"/>
      <c r="AC1300"/>
      <c r="AD1300"/>
      <c r="AE1300"/>
      <c r="AF1300"/>
      <c r="AG1300"/>
      <c r="AH1300"/>
      <c r="AI1300"/>
      <c r="AJ1300" s="9" t="s">
        <v>3289</v>
      </c>
      <c r="AK1300" s="19"/>
      <c r="AL1300" s="19"/>
      <c r="AM1300" s="19"/>
      <c r="AN1300" s="19"/>
      <c r="AO1300" s="19"/>
      <c r="AP1300" s="19"/>
      <c r="AQ1300" s="19"/>
      <c r="AR1300" s="19"/>
      <c r="AS1300" s="19"/>
      <c r="AT1300" s="19"/>
      <c r="AU1300" s="19"/>
      <c r="AV1300" s="19">
        <v>3.5615833374885137</v>
      </c>
      <c r="AW1300"/>
      <c r="AX1300"/>
      <c r="AY1300"/>
      <c r="AZ1300"/>
      <c r="BA1300"/>
      <c r="BB1300"/>
      <c r="BC1300"/>
      <c r="BD1300"/>
      <c r="BE1300"/>
      <c r="BF1300"/>
      <c r="BG1300"/>
      <c r="BH1300"/>
      <c r="BI1300"/>
      <c r="BJ1300"/>
      <c r="BK1300"/>
      <c r="BL1300"/>
      <c r="BM1300"/>
      <c r="BN1300"/>
      <c r="BO1300"/>
      <c r="BP1300"/>
      <c r="BQ1300"/>
      <c r="BR1300"/>
      <c r="BS1300"/>
      <c r="BT1300"/>
      <c r="BU1300"/>
      <c r="BV1300"/>
    </row>
    <row r="1301" spans="2:74" ht="14.25" x14ac:dyDescent="0.2">
      <c r="B1301" s="9" t="s">
        <v>3840</v>
      </c>
      <c r="C1301" s="19"/>
      <c r="D1301" s="19"/>
      <c r="E1301" s="19">
        <v>40</v>
      </c>
      <c r="F1301" s="19"/>
      <c r="G1301" s="19"/>
      <c r="H1301" s="19"/>
      <c r="P1301" s="9" t="s">
        <v>3290</v>
      </c>
      <c r="Q1301" s="19">
        <v>6.4108500074793247</v>
      </c>
      <c r="R1301" s="19"/>
      <c r="S1301" s="19"/>
      <c r="T1301" s="19"/>
      <c r="U1301" s="19"/>
      <c r="V1301" s="19"/>
      <c r="W1301" s="19"/>
      <c r="X1301" s="19"/>
      <c r="Y1301" s="19"/>
      <c r="Z1301"/>
      <c r="AA1301"/>
      <c r="AB1301"/>
      <c r="AC1301"/>
      <c r="AD1301"/>
      <c r="AE1301"/>
      <c r="AF1301"/>
      <c r="AG1301"/>
      <c r="AH1301"/>
      <c r="AI1301"/>
      <c r="AJ1301" s="9" t="s">
        <v>3290</v>
      </c>
      <c r="AK1301" s="19"/>
      <c r="AL1301" s="19"/>
      <c r="AM1301" s="19"/>
      <c r="AN1301" s="19"/>
      <c r="AO1301" s="19"/>
      <c r="AP1301" s="19"/>
      <c r="AQ1301" s="19"/>
      <c r="AR1301" s="19"/>
      <c r="AS1301" s="19"/>
      <c r="AT1301" s="19"/>
      <c r="AU1301" s="19"/>
      <c r="AV1301" s="19">
        <v>6.4108500074793247</v>
      </c>
      <c r="AW1301"/>
      <c r="AX1301"/>
      <c r="AY1301"/>
      <c r="AZ1301"/>
      <c r="BA1301"/>
      <c r="BB1301"/>
      <c r="BC1301"/>
      <c r="BD1301"/>
      <c r="BE1301"/>
      <c r="BF1301"/>
      <c r="BG1301"/>
      <c r="BH1301"/>
      <c r="BI1301"/>
      <c r="BJ1301"/>
      <c r="BK1301"/>
      <c r="BL1301"/>
      <c r="BM1301"/>
      <c r="BN1301"/>
      <c r="BO1301"/>
      <c r="BP1301"/>
      <c r="BQ1301"/>
      <c r="BR1301"/>
      <c r="BS1301"/>
      <c r="BT1301"/>
      <c r="BU1301"/>
      <c r="BV1301"/>
    </row>
    <row r="1302" spans="2:74" ht="14.25" x14ac:dyDescent="0.2">
      <c r="B1302" s="9" t="s">
        <v>3841</v>
      </c>
      <c r="C1302" s="19"/>
      <c r="D1302" s="19"/>
      <c r="E1302" s="19">
        <v>6.2327708406048989</v>
      </c>
      <c r="F1302" s="19"/>
      <c r="G1302" s="19"/>
      <c r="H1302" s="19"/>
      <c r="P1302" s="9" t="s">
        <v>3291</v>
      </c>
      <c r="Q1302" s="19">
        <v>36.206384011260823</v>
      </c>
      <c r="R1302" s="19"/>
      <c r="S1302" s="19"/>
      <c r="T1302" s="19"/>
      <c r="U1302" s="19"/>
      <c r="V1302" s="19"/>
      <c r="W1302" s="19"/>
      <c r="X1302" s="19"/>
      <c r="Y1302" s="19"/>
      <c r="Z1302"/>
      <c r="AA1302"/>
      <c r="AB1302"/>
      <c r="AC1302"/>
      <c r="AD1302"/>
      <c r="AE1302"/>
      <c r="AF1302"/>
      <c r="AG1302"/>
      <c r="AH1302"/>
      <c r="AI1302"/>
      <c r="AJ1302" s="9" t="s">
        <v>3291</v>
      </c>
      <c r="AK1302" s="19"/>
      <c r="AL1302" s="19"/>
      <c r="AM1302" s="19"/>
      <c r="AN1302" s="19"/>
      <c r="AO1302" s="19"/>
      <c r="AP1302" s="19">
        <v>36.206384011260823</v>
      </c>
      <c r="AQ1302" s="19"/>
      <c r="AR1302" s="19"/>
      <c r="AS1302" s="19"/>
      <c r="AT1302" s="19"/>
      <c r="AU1302" s="19"/>
      <c r="AV1302" s="19"/>
      <c r="AW1302"/>
      <c r="AX1302"/>
      <c r="AY1302"/>
      <c r="AZ1302"/>
      <c r="BA1302"/>
      <c r="BB1302"/>
      <c r="BC1302"/>
      <c r="BD1302"/>
      <c r="BE1302"/>
      <c r="BF1302"/>
      <c r="BG1302"/>
      <c r="BH1302"/>
      <c r="BI1302"/>
      <c r="BJ1302"/>
      <c r="BK1302"/>
      <c r="BL1302"/>
      <c r="BM1302"/>
      <c r="BN1302"/>
      <c r="BO1302"/>
      <c r="BP1302"/>
      <c r="BQ1302"/>
      <c r="BR1302"/>
      <c r="BS1302"/>
      <c r="BT1302"/>
      <c r="BU1302"/>
      <c r="BV1302"/>
    </row>
    <row r="1303" spans="2:74" ht="14.25" x14ac:dyDescent="0.2">
      <c r="B1303" s="9" t="s">
        <v>3843</v>
      </c>
      <c r="C1303" s="19"/>
      <c r="D1303" s="19"/>
      <c r="E1303" s="19"/>
      <c r="F1303" s="19">
        <v>12.465541681209798</v>
      </c>
      <c r="G1303" s="19"/>
      <c r="H1303" s="19"/>
      <c r="P1303" s="9" t="s">
        <v>3292</v>
      </c>
      <c r="Q1303" s="19"/>
      <c r="R1303" s="19">
        <v>13.5</v>
      </c>
      <c r="S1303" s="19"/>
      <c r="T1303" s="19"/>
      <c r="U1303" s="19"/>
      <c r="V1303" s="19"/>
      <c r="W1303" s="19"/>
      <c r="X1303" s="19"/>
      <c r="Y1303" s="19"/>
      <c r="Z1303"/>
      <c r="AA1303"/>
      <c r="AB1303"/>
      <c r="AC1303"/>
      <c r="AD1303"/>
      <c r="AE1303"/>
      <c r="AF1303"/>
      <c r="AG1303"/>
      <c r="AH1303"/>
      <c r="AI1303"/>
      <c r="AJ1303" s="9" t="s">
        <v>3292</v>
      </c>
      <c r="AK1303" s="19"/>
      <c r="AL1303" s="19"/>
      <c r="AM1303" s="19"/>
      <c r="AN1303" s="19"/>
      <c r="AO1303" s="19"/>
      <c r="AP1303" s="19"/>
      <c r="AQ1303" s="19"/>
      <c r="AR1303" s="19"/>
      <c r="AS1303" s="19"/>
      <c r="AT1303" s="19"/>
      <c r="AU1303" s="19"/>
      <c r="AV1303" s="19">
        <v>13.5</v>
      </c>
      <c r="AW1303"/>
      <c r="AX1303"/>
      <c r="AY1303"/>
      <c r="AZ1303"/>
      <c r="BA1303"/>
      <c r="BB1303"/>
      <c r="BC1303"/>
      <c r="BD1303"/>
      <c r="BE1303"/>
      <c r="BF1303"/>
      <c r="BG1303"/>
      <c r="BH1303"/>
      <c r="BI1303"/>
      <c r="BJ1303"/>
      <c r="BK1303"/>
      <c r="BL1303"/>
      <c r="BM1303"/>
      <c r="BN1303"/>
      <c r="BO1303"/>
      <c r="BP1303"/>
      <c r="BQ1303"/>
      <c r="BR1303"/>
      <c r="BS1303"/>
      <c r="BT1303"/>
      <c r="BU1303"/>
      <c r="BV1303"/>
    </row>
    <row r="1304" spans="2:74" ht="14.25" x14ac:dyDescent="0.2">
      <c r="B1304" s="9" t="s">
        <v>3844</v>
      </c>
      <c r="C1304" s="19"/>
      <c r="D1304" s="19"/>
      <c r="E1304" s="19"/>
      <c r="F1304" s="19"/>
      <c r="G1304" s="19"/>
      <c r="H1304" s="19">
        <v>32.311654577379329</v>
      </c>
      <c r="P1304" s="9" t="s">
        <v>3293</v>
      </c>
      <c r="Q1304" s="19"/>
      <c r="R1304" s="19"/>
      <c r="S1304" s="19"/>
      <c r="T1304" s="19">
        <v>3</v>
      </c>
      <c r="U1304" s="19"/>
      <c r="V1304" s="19"/>
      <c r="W1304" s="19"/>
      <c r="X1304" s="19"/>
      <c r="Y1304" s="19"/>
      <c r="Z1304"/>
      <c r="AA1304"/>
      <c r="AB1304"/>
      <c r="AC1304"/>
      <c r="AD1304"/>
      <c r="AE1304"/>
      <c r="AF1304"/>
      <c r="AG1304"/>
      <c r="AH1304"/>
      <c r="AI1304"/>
      <c r="AJ1304" s="9" t="s">
        <v>3293</v>
      </c>
      <c r="AK1304" s="19"/>
      <c r="AL1304" s="19"/>
      <c r="AM1304" s="19"/>
      <c r="AN1304" s="19"/>
      <c r="AO1304" s="19"/>
      <c r="AP1304" s="19"/>
      <c r="AQ1304" s="19"/>
      <c r="AR1304" s="19"/>
      <c r="AS1304" s="19"/>
      <c r="AT1304" s="19"/>
      <c r="AU1304" s="19">
        <v>3</v>
      </c>
      <c r="AV1304" s="19"/>
      <c r="AW1304"/>
      <c r="AX1304"/>
      <c r="AY1304"/>
      <c r="AZ1304"/>
      <c r="BA1304"/>
      <c r="BB1304"/>
      <c r="BC1304"/>
      <c r="BD1304"/>
      <c r="BE1304"/>
      <c r="BF1304"/>
      <c r="BG1304"/>
      <c r="BH1304"/>
      <c r="BI1304"/>
      <c r="BJ1304"/>
      <c r="BK1304"/>
      <c r="BL1304"/>
      <c r="BM1304"/>
      <c r="BN1304"/>
      <c r="BO1304"/>
      <c r="BP1304"/>
      <c r="BQ1304"/>
      <c r="BR1304"/>
      <c r="BS1304"/>
      <c r="BT1304"/>
      <c r="BU1304"/>
      <c r="BV1304"/>
    </row>
    <row r="1305" spans="2:74" ht="14.25" x14ac:dyDescent="0.2">
      <c r="B1305" s="9" t="s">
        <v>3845</v>
      </c>
      <c r="C1305" s="19"/>
      <c r="D1305" s="19">
        <v>7.1231666749770275</v>
      </c>
      <c r="E1305" s="19"/>
      <c r="F1305" s="19"/>
      <c r="G1305" s="19"/>
      <c r="H1305" s="19"/>
      <c r="P1305" s="9" t="s">
        <v>3294</v>
      </c>
      <c r="Q1305" s="19"/>
      <c r="R1305" s="19">
        <v>21.369500024931082</v>
      </c>
      <c r="S1305" s="19"/>
      <c r="T1305" s="19"/>
      <c r="U1305" s="19"/>
      <c r="V1305" s="19"/>
      <c r="W1305" s="19"/>
      <c r="X1305" s="19"/>
      <c r="Y1305" s="19"/>
      <c r="Z1305"/>
      <c r="AA1305"/>
      <c r="AB1305"/>
      <c r="AC1305"/>
      <c r="AD1305"/>
      <c r="AE1305"/>
      <c r="AF1305"/>
      <c r="AG1305"/>
      <c r="AH1305"/>
      <c r="AI1305"/>
      <c r="AJ1305" s="9" t="s">
        <v>3294</v>
      </c>
      <c r="AK1305" s="19"/>
      <c r="AL1305" s="19"/>
      <c r="AM1305" s="19"/>
      <c r="AN1305" s="19"/>
      <c r="AO1305" s="19"/>
      <c r="AP1305" s="19"/>
      <c r="AQ1305" s="19"/>
      <c r="AR1305" s="19"/>
      <c r="AS1305" s="19"/>
      <c r="AT1305" s="19"/>
      <c r="AU1305" s="19"/>
      <c r="AV1305" s="19">
        <v>21.369500024931082</v>
      </c>
      <c r="AW1305"/>
      <c r="AX1305"/>
      <c r="AY1305"/>
      <c r="AZ1305"/>
      <c r="BA1305"/>
      <c r="BB1305"/>
      <c r="BC1305"/>
      <c r="BD1305"/>
      <c r="BE1305"/>
      <c r="BF1305"/>
      <c r="BG1305"/>
      <c r="BH1305"/>
      <c r="BI1305"/>
      <c r="BJ1305"/>
      <c r="BK1305"/>
      <c r="BL1305"/>
      <c r="BM1305"/>
      <c r="BN1305"/>
      <c r="BO1305"/>
      <c r="BP1305"/>
      <c r="BQ1305"/>
      <c r="BR1305"/>
      <c r="BS1305"/>
      <c r="BT1305"/>
      <c r="BU1305"/>
      <c r="BV1305"/>
    </row>
    <row r="1306" spans="2:74" ht="14.25" x14ac:dyDescent="0.2">
      <c r="B1306" s="9" t="s">
        <v>3846</v>
      </c>
      <c r="C1306" s="19"/>
      <c r="D1306" s="19"/>
      <c r="E1306" s="19"/>
      <c r="F1306" s="19"/>
      <c r="G1306" s="19">
        <v>100</v>
      </c>
      <c r="H1306" s="19"/>
      <c r="P1306" s="9" t="s">
        <v>3295</v>
      </c>
      <c r="Q1306" s="19"/>
      <c r="R1306" s="19">
        <v>10.684750012465541</v>
      </c>
      <c r="S1306" s="19"/>
      <c r="T1306" s="19"/>
      <c r="U1306" s="19"/>
      <c r="V1306" s="19"/>
      <c r="W1306" s="19"/>
      <c r="X1306" s="19"/>
      <c r="Y1306" s="19"/>
      <c r="Z1306"/>
      <c r="AA1306"/>
      <c r="AB1306"/>
      <c r="AC1306"/>
      <c r="AD1306"/>
      <c r="AE1306"/>
      <c r="AF1306"/>
      <c r="AG1306"/>
      <c r="AH1306"/>
      <c r="AI1306"/>
      <c r="AJ1306" s="9" t="s">
        <v>3295</v>
      </c>
      <c r="AK1306" s="19"/>
      <c r="AL1306" s="19"/>
      <c r="AM1306" s="19"/>
      <c r="AN1306" s="19"/>
      <c r="AO1306" s="19"/>
      <c r="AP1306" s="19"/>
      <c r="AQ1306" s="19"/>
      <c r="AR1306" s="19"/>
      <c r="AS1306" s="19"/>
      <c r="AT1306" s="19"/>
      <c r="AU1306" s="19"/>
      <c r="AV1306" s="19">
        <v>10.684750012465541</v>
      </c>
      <c r="AW1306"/>
      <c r="AX1306"/>
      <c r="AY1306"/>
      <c r="AZ1306"/>
      <c r="BA1306"/>
      <c r="BB1306"/>
      <c r="BC1306"/>
      <c r="BD1306"/>
      <c r="BE1306"/>
      <c r="BF1306"/>
      <c r="BG1306"/>
      <c r="BH1306"/>
      <c r="BI1306"/>
      <c r="BJ1306"/>
      <c r="BK1306"/>
      <c r="BL1306"/>
      <c r="BM1306"/>
      <c r="BN1306"/>
      <c r="BO1306"/>
      <c r="BP1306"/>
      <c r="BQ1306"/>
      <c r="BR1306"/>
      <c r="BS1306"/>
      <c r="BT1306"/>
      <c r="BU1306"/>
      <c r="BV1306"/>
    </row>
    <row r="1307" spans="2:74" ht="14.25" x14ac:dyDescent="0.2">
      <c r="B1307" s="9" t="s">
        <v>3847</v>
      </c>
      <c r="C1307" s="19"/>
      <c r="D1307" s="19"/>
      <c r="E1307" s="19">
        <v>59.81910702037041</v>
      </c>
      <c r="F1307" s="19"/>
      <c r="G1307" s="19"/>
      <c r="H1307" s="19"/>
      <c r="P1307" s="9" t="s">
        <v>3296</v>
      </c>
      <c r="Q1307" s="19"/>
      <c r="R1307" s="19">
        <v>176.58552201983346</v>
      </c>
      <c r="S1307" s="19"/>
      <c r="T1307" s="19"/>
      <c r="U1307" s="19"/>
      <c r="V1307" s="19"/>
      <c r="W1307" s="19"/>
      <c r="X1307" s="19"/>
      <c r="Y1307" s="19"/>
      <c r="Z1307"/>
      <c r="AA1307"/>
      <c r="AB1307"/>
      <c r="AC1307"/>
      <c r="AD1307"/>
      <c r="AE1307"/>
      <c r="AF1307"/>
      <c r="AG1307"/>
      <c r="AH1307"/>
      <c r="AI1307"/>
      <c r="AJ1307" s="9" t="s">
        <v>3296</v>
      </c>
      <c r="AK1307" s="19"/>
      <c r="AL1307" s="19"/>
      <c r="AM1307" s="19"/>
      <c r="AN1307" s="19"/>
      <c r="AO1307" s="19"/>
      <c r="AP1307" s="19">
        <v>176.58552201983346</v>
      </c>
      <c r="AQ1307" s="19"/>
      <c r="AR1307" s="19"/>
      <c r="AS1307" s="19"/>
      <c r="AT1307" s="19"/>
      <c r="AU1307" s="19"/>
      <c r="AV1307" s="19"/>
      <c r="AW1307"/>
      <c r="AX1307"/>
      <c r="AY1307"/>
      <c r="AZ1307"/>
      <c r="BA1307"/>
      <c r="BB1307"/>
      <c r="BC1307"/>
      <c r="BD1307"/>
      <c r="BE1307"/>
      <c r="BF1307"/>
      <c r="BG1307"/>
      <c r="BH1307"/>
      <c r="BI1307"/>
      <c r="BJ1307"/>
      <c r="BK1307"/>
      <c r="BL1307"/>
      <c r="BM1307"/>
      <c r="BN1307"/>
      <c r="BO1307"/>
      <c r="BP1307"/>
      <c r="BQ1307"/>
      <c r="BR1307"/>
      <c r="BS1307"/>
      <c r="BT1307"/>
      <c r="BU1307"/>
      <c r="BV1307"/>
    </row>
    <row r="1308" spans="2:74" ht="14.25" x14ac:dyDescent="0.2">
      <c r="B1308" s="9" t="s">
        <v>3848</v>
      </c>
      <c r="C1308" s="19"/>
      <c r="D1308" s="19">
        <v>25</v>
      </c>
      <c r="E1308" s="19"/>
      <c r="F1308" s="19"/>
      <c r="G1308" s="19"/>
      <c r="H1308" s="19"/>
      <c r="P1308" s="9" t="s">
        <v>3297</v>
      </c>
      <c r="Q1308" s="19"/>
      <c r="R1308" s="19">
        <v>54.627175876639136</v>
      </c>
      <c r="S1308" s="19"/>
      <c r="T1308" s="19"/>
      <c r="U1308" s="19"/>
      <c r="V1308" s="19"/>
      <c r="W1308" s="19"/>
      <c r="X1308" s="19"/>
      <c r="Y1308" s="19"/>
      <c r="Z1308"/>
      <c r="AA1308"/>
      <c r="AB1308"/>
      <c r="AC1308"/>
      <c r="AD1308"/>
      <c r="AE1308"/>
      <c r="AF1308"/>
      <c r="AG1308"/>
      <c r="AH1308"/>
      <c r="AI1308"/>
      <c r="AJ1308" s="9" t="s">
        <v>3297</v>
      </c>
      <c r="AK1308" s="19"/>
      <c r="AL1308" s="19"/>
      <c r="AM1308" s="19"/>
      <c r="AN1308" s="19"/>
      <c r="AO1308" s="19"/>
      <c r="AP1308" s="19">
        <v>54.627175876639136</v>
      </c>
      <c r="AQ1308" s="19"/>
      <c r="AR1308" s="19"/>
      <c r="AS1308" s="19"/>
      <c r="AT1308" s="19"/>
      <c r="AU1308" s="19"/>
      <c r="AV1308" s="19"/>
      <c r="AW1308"/>
      <c r="AX1308"/>
      <c r="AY1308"/>
      <c r="AZ1308"/>
      <c r="BA1308"/>
      <c r="BB1308"/>
      <c r="BC1308"/>
      <c r="BD1308"/>
      <c r="BE1308"/>
      <c r="BF1308"/>
      <c r="BG1308"/>
      <c r="BH1308"/>
      <c r="BI1308"/>
      <c r="BJ1308"/>
      <c r="BK1308"/>
      <c r="BL1308"/>
      <c r="BM1308"/>
      <c r="BN1308"/>
      <c r="BO1308"/>
      <c r="BP1308"/>
      <c r="BQ1308"/>
      <c r="BR1308"/>
      <c r="BS1308"/>
      <c r="BT1308"/>
      <c r="BU1308"/>
      <c r="BV1308"/>
    </row>
    <row r="1309" spans="2:74" ht="14.25" x14ac:dyDescent="0.2">
      <c r="B1309" s="9" t="s">
        <v>3849</v>
      </c>
      <c r="C1309" s="19"/>
      <c r="D1309" s="19"/>
      <c r="E1309" s="19"/>
      <c r="F1309" s="19">
        <v>5</v>
      </c>
      <c r="G1309" s="19"/>
      <c r="H1309" s="19"/>
      <c r="P1309" s="9" t="s">
        <v>3298</v>
      </c>
      <c r="Q1309" s="19"/>
      <c r="R1309" s="19"/>
      <c r="S1309" s="19"/>
      <c r="T1309" s="19"/>
      <c r="U1309" s="19"/>
      <c r="V1309" s="19">
        <v>30.489586535798587</v>
      </c>
      <c r="W1309" s="19"/>
      <c r="X1309" s="19"/>
      <c r="Y1309" s="19"/>
      <c r="Z1309"/>
      <c r="AA1309"/>
      <c r="AB1309"/>
      <c r="AC1309"/>
      <c r="AD1309"/>
      <c r="AE1309"/>
      <c r="AF1309"/>
      <c r="AG1309"/>
      <c r="AH1309"/>
      <c r="AI1309"/>
      <c r="AJ1309" s="9" t="s">
        <v>3298</v>
      </c>
      <c r="AK1309" s="19"/>
      <c r="AL1309" s="19"/>
      <c r="AM1309" s="19"/>
      <c r="AN1309" s="19"/>
      <c r="AO1309" s="19"/>
      <c r="AP1309" s="19">
        <v>30.489586535798587</v>
      </c>
      <c r="AQ1309" s="19"/>
      <c r="AR1309" s="19"/>
      <c r="AS1309" s="19"/>
      <c r="AT1309" s="19"/>
      <c r="AU1309" s="19"/>
      <c r="AV1309" s="19"/>
      <c r="AW1309"/>
      <c r="AX1309"/>
      <c r="AY1309"/>
      <c r="AZ1309"/>
      <c r="BA1309"/>
      <c r="BB1309"/>
      <c r="BC1309"/>
      <c r="BD1309"/>
      <c r="BE1309"/>
      <c r="BF1309"/>
      <c r="BG1309"/>
      <c r="BH1309"/>
      <c r="BI1309"/>
      <c r="BJ1309"/>
      <c r="BK1309"/>
      <c r="BL1309"/>
      <c r="BM1309"/>
      <c r="BN1309"/>
      <c r="BO1309"/>
      <c r="BP1309"/>
      <c r="BQ1309"/>
      <c r="BR1309"/>
      <c r="BS1309"/>
      <c r="BT1309"/>
      <c r="BU1309"/>
      <c r="BV1309"/>
    </row>
    <row r="1310" spans="2:74" ht="14.25" x14ac:dyDescent="0.2">
      <c r="B1310" s="9" t="s">
        <v>3850</v>
      </c>
      <c r="C1310" s="19"/>
      <c r="D1310" s="19">
        <v>64.254308353366056</v>
      </c>
      <c r="E1310" s="19"/>
      <c r="F1310" s="19"/>
      <c r="G1310" s="19"/>
      <c r="H1310" s="19"/>
      <c r="P1310" s="9" t="s">
        <v>3299</v>
      </c>
      <c r="Q1310" s="19"/>
      <c r="R1310" s="19">
        <v>5.5916858398569662</v>
      </c>
      <c r="S1310" s="19"/>
      <c r="T1310" s="19"/>
      <c r="U1310" s="19"/>
      <c r="V1310" s="19"/>
      <c r="W1310" s="19"/>
      <c r="X1310" s="19"/>
      <c r="Y1310" s="19"/>
      <c r="Z1310"/>
      <c r="AA1310"/>
      <c r="AB1310"/>
      <c r="AC1310"/>
      <c r="AD1310"/>
      <c r="AE1310"/>
      <c r="AF1310"/>
      <c r="AG1310"/>
      <c r="AH1310"/>
      <c r="AI1310"/>
      <c r="AJ1310" s="9" t="s">
        <v>3299</v>
      </c>
      <c r="AK1310" s="19"/>
      <c r="AL1310" s="19"/>
      <c r="AM1310" s="19"/>
      <c r="AN1310" s="19"/>
      <c r="AO1310" s="19"/>
      <c r="AP1310" s="19"/>
      <c r="AQ1310" s="19"/>
      <c r="AR1310" s="19"/>
      <c r="AS1310" s="19"/>
      <c r="AT1310" s="19"/>
      <c r="AU1310" s="19"/>
      <c r="AV1310" s="19">
        <v>5.5916858398569662</v>
      </c>
      <c r="AW1310"/>
      <c r="AX1310"/>
      <c r="AY1310"/>
      <c r="AZ1310"/>
      <c r="BA1310"/>
      <c r="BB1310"/>
      <c r="BC1310"/>
      <c r="BD1310"/>
      <c r="BE1310"/>
      <c r="BF1310"/>
      <c r="BG1310"/>
      <c r="BH1310"/>
      <c r="BI1310"/>
      <c r="BJ1310"/>
      <c r="BK1310"/>
      <c r="BL1310"/>
      <c r="BM1310"/>
      <c r="BN1310"/>
      <c r="BO1310"/>
      <c r="BP1310"/>
      <c r="BQ1310"/>
      <c r="BR1310"/>
      <c r="BS1310"/>
      <c r="BT1310"/>
      <c r="BU1310"/>
      <c r="BV1310"/>
    </row>
    <row r="1311" spans="2:74" ht="14.25" x14ac:dyDescent="0.2">
      <c r="B1311" s="9" t="s">
        <v>3851</v>
      </c>
      <c r="C1311" s="19"/>
      <c r="D1311" s="19"/>
      <c r="E1311" s="19">
        <v>76.223966339496471</v>
      </c>
      <c r="F1311" s="19"/>
      <c r="G1311" s="19"/>
      <c r="H1311" s="19"/>
      <c r="P1311" s="9" t="s">
        <v>3300</v>
      </c>
      <c r="Q1311" s="19"/>
      <c r="R1311" s="19"/>
      <c r="S1311" s="19"/>
      <c r="T1311" s="19"/>
      <c r="U1311" s="19">
        <v>82</v>
      </c>
      <c r="V1311" s="19"/>
      <c r="W1311" s="19"/>
      <c r="X1311" s="19"/>
      <c r="Y1311" s="19"/>
      <c r="Z1311"/>
      <c r="AA1311"/>
      <c r="AB1311"/>
      <c r="AC1311"/>
      <c r="AD1311"/>
      <c r="AE1311"/>
      <c r="AF1311"/>
      <c r="AG1311"/>
      <c r="AH1311"/>
      <c r="AI1311"/>
      <c r="AJ1311" s="9" t="s">
        <v>3300</v>
      </c>
      <c r="AK1311" s="19"/>
      <c r="AL1311" s="19"/>
      <c r="AM1311" s="19"/>
      <c r="AN1311" s="19"/>
      <c r="AO1311" s="19"/>
      <c r="AP1311" s="19"/>
      <c r="AQ1311" s="19"/>
      <c r="AR1311" s="19">
        <v>82</v>
      </c>
      <c r="AS1311" s="19"/>
      <c r="AT1311" s="19"/>
      <c r="AU1311" s="19"/>
      <c r="AV1311" s="19"/>
      <c r="AW1311"/>
      <c r="AX1311"/>
      <c r="AY1311"/>
      <c r="AZ1311"/>
      <c r="BA1311"/>
      <c r="BB1311"/>
      <c r="BC1311"/>
      <c r="BD1311"/>
      <c r="BE1311"/>
      <c r="BF1311"/>
      <c r="BG1311"/>
      <c r="BH1311"/>
      <c r="BI1311"/>
      <c r="BJ1311"/>
      <c r="BK1311"/>
      <c r="BL1311"/>
      <c r="BM1311"/>
      <c r="BN1311"/>
      <c r="BO1311"/>
      <c r="BP1311"/>
      <c r="BQ1311"/>
      <c r="BR1311"/>
      <c r="BS1311"/>
      <c r="BT1311"/>
      <c r="BU1311"/>
      <c r="BV1311"/>
    </row>
    <row r="1312" spans="2:74" ht="14.25" x14ac:dyDescent="0.2">
      <c r="B1312" s="9" t="s">
        <v>3852</v>
      </c>
      <c r="C1312" s="19"/>
      <c r="D1312" s="19"/>
      <c r="E1312" s="19"/>
      <c r="F1312" s="19"/>
      <c r="G1312" s="19"/>
      <c r="H1312" s="19">
        <v>102.54254233725216</v>
      </c>
      <c r="P1312" s="9" t="s">
        <v>3301</v>
      </c>
      <c r="Q1312" s="19"/>
      <c r="R1312" s="19"/>
      <c r="S1312" s="19"/>
      <c r="T1312" s="19"/>
      <c r="U1312" s="19"/>
      <c r="V1312" s="19"/>
      <c r="W1312" s="19"/>
      <c r="X1312" s="19"/>
      <c r="Y1312" s="19">
        <v>10</v>
      </c>
      <c r="Z1312"/>
      <c r="AA1312"/>
      <c r="AB1312"/>
      <c r="AC1312"/>
      <c r="AD1312"/>
      <c r="AE1312"/>
      <c r="AF1312"/>
      <c r="AG1312"/>
      <c r="AH1312"/>
      <c r="AI1312"/>
      <c r="AJ1312" s="9" t="s">
        <v>3301</v>
      </c>
      <c r="AK1312" s="19"/>
      <c r="AL1312" s="19"/>
      <c r="AM1312" s="19"/>
      <c r="AN1312" s="19"/>
      <c r="AO1312" s="19"/>
      <c r="AP1312" s="19"/>
      <c r="AQ1312" s="19"/>
      <c r="AR1312" s="19"/>
      <c r="AS1312" s="19"/>
      <c r="AT1312" s="19"/>
      <c r="AU1312" s="19"/>
      <c r="AV1312" s="19">
        <v>10</v>
      </c>
      <c r="AW1312"/>
      <c r="AX1312"/>
      <c r="AY1312"/>
      <c r="AZ1312"/>
      <c r="BA1312"/>
      <c r="BB1312"/>
      <c r="BC1312"/>
      <c r="BD1312"/>
      <c r="BE1312"/>
      <c r="BF1312"/>
      <c r="BG1312"/>
      <c r="BH1312"/>
      <c r="BI1312"/>
      <c r="BJ1312"/>
      <c r="BK1312"/>
      <c r="BL1312"/>
      <c r="BM1312"/>
      <c r="BN1312"/>
      <c r="BO1312"/>
      <c r="BP1312"/>
      <c r="BQ1312"/>
      <c r="BR1312"/>
      <c r="BS1312"/>
      <c r="BT1312"/>
      <c r="BU1312"/>
      <c r="BV1312"/>
    </row>
    <row r="1313" spans="2:74" ht="14.25" x14ac:dyDescent="0.2">
      <c r="B1313" s="9" t="s">
        <v>3853</v>
      </c>
      <c r="C1313" s="19">
        <v>46</v>
      </c>
      <c r="D1313" s="19"/>
      <c r="E1313" s="19"/>
      <c r="F1313" s="19"/>
      <c r="G1313" s="19"/>
      <c r="H1313" s="19"/>
      <c r="P1313" s="9" t="s">
        <v>3302</v>
      </c>
      <c r="Q1313" s="19">
        <v>9</v>
      </c>
      <c r="R1313" s="19"/>
      <c r="S1313" s="19"/>
      <c r="T1313" s="19"/>
      <c r="U1313" s="19"/>
      <c r="V1313" s="19"/>
      <c r="W1313" s="19"/>
      <c r="X1313" s="19"/>
      <c r="Y1313" s="19"/>
      <c r="Z1313"/>
      <c r="AA1313"/>
      <c r="AB1313"/>
      <c r="AC1313"/>
      <c r="AD1313"/>
      <c r="AE1313"/>
      <c r="AF1313"/>
      <c r="AG1313"/>
      <c r="AH1313"/>
      <c r="AI1313"/>
      <c r="AJ1313" s="9" t="s">
        <v>3302</v>
      </c>
      <c r="AK1313" s="19"/>
      <c r="AL1313" s="19"/>
      <c r="AM1313" s="19"/>
      <c r="AN1313" s="19"/>
      <c r="AO1313" s="19"/>
      <c r="AP1313" s="19"/>
      <c r="AQ1313" s="19"/>
      <c r="AR1313" s="19"/>
      <c r="AS1313" s="19"/>
      <c r="AT1313" s="19"/>
      <c r="AU1313" s="19"/>
      <c r="AV1313" s="19">
        <v>9</v>
      </c>
      <c r="AW1313"/>
      <c r="AX1313"/>
      <c r="AY1313"/>
      <c r="AZ1313"/>
      <c r="BA1313"/>
      <c r="BB1313"/>
      <c r="BC1313"/>
      <c r="BD1313"/>
      <c r="BE1313"/>
      <c r="BF1313"/>
      <c r="BG1313"/>
      <c r="BH1313"/>
      <c r="BI1313"/>
      <c r="BJ1313"/>
      <c r="BK1313"/>
      <c r="BL1313"/>
      <c r="BM1313"/>
      <c r="BN1313"/>
      <c r="BO1313"/>
      <c r="BP1313"/>
      <c r="BQ1313"/>
      <c r="BR1313"/>
      <c r="BS1313"/>
      <c r="BT1313"/>
      <c r="BU1313"/>
      <c r="BV1313"/>
    </row>
    <row r="1314" spans="2:74" ht="14.25" x14ac:dyDescent="0.2">
      <c r="B1314" s="9" t="s">
        <v>3854</v>
      </c>
      <c r="C1314" s="19"/>
      <c r="D1314" s="19">
        <v>5</v>
      </c>
      <c r="E1314" s="19"/>
      <c r="F1314" s="19"/>
      <c r="G1314" s="19"/>
      <c r="H1314" s="19"/>
      <c r="P1314" s="9" t="s">
        <v>3303</v>
      </c>
      <c r="Q1314" s="19">
        <v>9</v>
      </c>
      <c r="R1314" s="19"/>
      <c r="S1314" s="19"/>
      <c r="T1314" s="19"/>
      <c r="U1314" s="19"/>
      <c r="V1314" s="19"/>
      <c r="W1314" s="19"/>
      <c r="X1314" s="19"/>
      <c r="Y1314" s="19"/>
      <c r="Z1314"/>
      <c r="AA1314"/>
      <c r="AB1314"/>
      <c r="AC1314"/>
      <c r="AD1314"/>
      <c r="AE1314"/>
      <c r="AF1314"/>
      <c r="AG1314"/>
      <c r="AH1314"/>
      <c r="AI1314"/>
      <c r="AJ1314" s="9" t="s">
        <v>3303</v>
      </c>
      <c r="AK1314" s="19"/>
      <c r="AL1314" s="19"/>
      <c r="AM1314" s="19"/>
      <c r="AN1314" s="19"/>
      <c r="AO1314" s="19"/>
      <c r="AP1314" s="19"/>
      <c r="AQ1314" s="19"/>
      <c r="AR1314" s="19"/>
      <c r="AS1314" s="19"/>
      <c r="AT1314" s="19"/>
      <c r="AU1314" s="19"/>
      <c r="AV1314" s="19">
        <v>9</v>
      </c>
      <c r="AW1314"/>
      <c r="AX1314"/>
      <c r="AY1314"/>
      <c r="AZ1314"/>
      <c r="BA1314"/>
      <c r="BB1314"/>
      <c r="BC1314"/>
      <c r="BD1314"/>
      <c r="BE1314"/>
      <c r="BF1314"/>
      <c r="BG1314"/>
      <c r="BH1314"/>
      <c r="BI1314"/>
      <c r="BJ1314"/>
      <c r="BK1314"/>
      <c r="BL1314"/>
      <c r="BM1314"/>
      <c r="BN1314"/>
      <c r="BO1314"/>
      <c r="BP1314"/>
      <c r="BQ1314"/>
      <c r="BR1314"/>
      <c r="BS1314"/>
      <c r="BT1314"/>
      <c r="BU1314"/>
      <c r="BV1314"/>
    </row>
    <row r="1315" spans="2:74" ht="14.25" x14ac:dyDescent="0.2">
      <c r="B1315" s="9" t="s">
        <v>3855</v>
      </c>
      <c r="C1315" s="19"/>
      <c r="D1315" s="19">
        <v>77.819106783521107</v>
      </c>
      <c r="E1315" s="19"/>
      <c r="F1315" s="19"/>
      <c r="G1315" s="19"/>
      <c r="H1315" s="19"/>
      <c r="P1315" s="9" t="s">
        <v>3304</v>
      </c>
      <c r="Q1315" s="19"/>
      <c r="R1315" s="19">
        <v>11.753225013712095</v>
      </c>
      <c r="S1315" s="19"/>
      <c r="T1315" s="19"/>
      <c r="U1315" s="19"/>
      <c r="V1315" s="19"/>
      <c r="W1315" s="19"/>
      <c r="X1315" s="19"/>
      <c r="Y1315" s="19"/>
      <c r="Z1315"/>
      <c r="AA1315"/>
      <c r="AB1315"/>
      <c r="AC1315"/>
      <c r="AD1315"/>
      <c r="AE1315"/>
      <c r="AF1315"/>
      <c r="AG1315"/>
      <c r="AH1315"/>
      <c r="AI1315"/>
      <c r="AJ1315" s="9" t="s">
        <v>3304</v>
      </c>
      <c r="AK1315" s="19"/>
      <c r="AL1315" s="19"/>
      <c r="AM1315" s="19"/>
      <c r="AN1315" s="19"/>
      <c r="AO1315" s="19"/>
      <c r="AP1315" s="19"/>
      <c r="AQ1315" s="19"/>
      <c r="AR1315" s="19"/>
      <c r="AS1315" s="19"/>
      <c r="AT1315" s="19"/>
      <c r="AU1315" s="19"/>
      <c r="AV1315" s="19">
        <v>11.753225013712095</v>
      </c>
      <c r="AW1315"/>
      <c r="AX1315"/>
      <c r="AY1315"/>
      <c r="AZ1315"/>
      <c r="BA1315"/>
      <c r="BB1315"/>
      <c r="BC1315"/>
      <c r="BD1315"/>
      <c r="BE1315"/>
      <c r="BF1315"/>
      <c r="BG1315"/>
      <c r="BH1315"/>
      <c r="BI1315"/>
      <c r="BJ1315"/>
      <c r="BK1315"/>
      <c r="BL1315"/>
      <c r="BM1315"/>
      <c r="BN1315"/>
      <c r="BO1315"/>
      <c r="BP1315"/>
      <c r="BQ1315"/>
      <c r="BR1315"/>
      <c r="BS1315"/>
      <c r="BT1315"/>
      <c r="BU1315"/>
      <c r="BV1315"/>
    </row>
    <row r="1316" spans="2:74" ht="14.25" x14ac:dyDescent="0.2">
      <c r="B1316" s="9" t="s">
        <v>3856</v>
      </c>
      <c r="C1316" s="19"/>
      <c r="D1316" s="19"/>
      <c r="E1316" s="19"/>
      <c r="F1316" s="19"/>
      <c r="G1316" s="19"/>
      <c r="H1316" s="19">
        <v>6.2327708406048989</v>
      </c>
      <c r="P1316" s="9" t="s">
        <v>3305</v>
      </c>
      <c r="Q1316" s="19"/>
      <c r="R1316" s="19"/>
      <c r="S1316" s="19"/>
      <c r="T1316" s="19"/>
      <c r="U1316" s="19"/>
      <c r="V1316" s="19"/>
      <c r="W1316" s="19"/>
      <c r="X1316" s="19"/>
      <c r="Y1316" s="19">
        <v>3.6328150042382839</v>
      </c>
      <c r="Z1316"/>
      <c r="AA1316"/>
      <c r="AB1316"/>
      <c r="AC1316"/>
      <c r="AD1316"/>
      <c r="AE1316"/>
      <c r="AF1316"/>
      <c r="AG1316"/>
      <c r="AH1316"/>
      <c r="AI1316"/>
      <c r="AJ1316" s="9" t="s">
        <v>3305</v>
      </c>
      <c r="AK1316" s="19"/>
      <c r="AL1316" s="19"/>
      <c r="AM1316" s="19"/>
      <c r="AN1316" s="19"/>
      <c r="AO1316" s="19"/>
      <c r="AP1316" s="19"/>
      <c r="AQ1316" s="19"/>
      <c r="AR1316" s="19"/>
      <c r="AS1316" s="19"/>
      <c r="AT1316" s="19"/>
      <c r="AU1316" s="19"/>
      <c r="AV1316" s="19">
        <v>3.6328150042382839</v>
      </c>
      <c r="AW1316"/>
      <c r="AX1316"/>
      <c r="AY1316"/>
      <c r="AZ1316"/>
      <c r="BA1316"/>
      <c r="BB1316"/>
      <c r="BC1316"/>
      <c r="BD1316"/>
      <c r="BE1316"/>
      <c r="BF1316"/>
      <c r="BG1316"/>
      <c r="BH1316"/>
      <c r="BI1316"/>
      <c r="BJ1316"/>
      <c r="BK1316"/>
      <c r="BL1316"/>
      <c r="BM1316"/>
      <c r="BN1316"/>
      <c r="BO1316"/>
      <c r="BP1316"/>
      <c r="BQ1316"/>
      <c r="BR1316"/>
      <c r="BS1316"/>
      <c r="BT1316"/>
      <c r="BU1316"/>
      <c r="BV1316"/>
    </row>
    <row r="1317" spans="2:74" ht="14.25" x14ac:dyDescent="0.2">
      <c r="B1317" s="9" t="s">
        <v>3857</v>
      </c>
      <c r="C1317" s="19"/>
      <c r="D1317" s="19"/>
      <c r="E1317" s="19"/>
      <c r="F1317" s="19"/>
      <c r="G1317" s="19"/>
      <c r="H1317" s="19">
        <v>55.16623952235495</v>
      </c>
      <c r="P1317" s="9" t="s">
        <v>3306</v>
      </c>
      <c r="Q1317" s="19">
        <v>95.279957924370578</v>
      </c>
      <c r="R1317" s="19"/>
      <c r="S1317" s="19"/>
      <c r="T1317" s="19"/>
      <c r="U1317" s="19"/>
      <c r="V1317" s="19"/>
      <c r="W1317" s="19"/>
      <c r="X1317" s="19"/>
      <c r="Y1317" s="19"/>
      <c r="Z1317"/>
      <c r="AA1317"/>
      <c r="AB1317"/>
      <c r="AC1317"/>
      <c r="AD1317"/>
      <c r="AE1317"/>
      <c r="AF1317"/>
      <c r="AG1317"/>
      <c r="AH1317"/>
      <c r="AI1317"/>
      <c r="AJ1317" s="9" t="s">
        <v>3306</v>
      </c>
      <c r="AK1317" s="19"/>
      <c r="AL1317" s="19"/>
      <c r="AM1317" s="19"/>
      <c r="AN1317" s="19"/>
      <c r="AO1317" s="19"/>
      <c r="AP1317" s="19">
        <v>95.279957924370578</v>
      </c>
      <c r="AQ1317" s="19"/>
      <c r="AR1317" s="19"/>
      <c r="AS1317" s="19"/>
      <c r="AT1317" s="19"/>
      <c r="AU1317" s="19"/>
      <c r="AV1317" s="19"/>
      <c r="AW1317"/>
      <c r="AX1317"/>
      <c r="AY1317"/>
      <c r="AZ1317"/>
      <c r="BA1317"/>
      <c r="BB1317"/>
      <c r="BC1317"/>
      <c r="BD1317"/>
      <c r="BE1317"/>
      <c r="BF1317"/>
      <c r="BG1317"/>
      <c r="BH1317"/>
      <c r="BI1317"/>
      <c r="BJ1317"/>
      <c r="BK1317"/>
      <c r="BL1317"/>
      <c r="BM1317"/>
      <c r="BN1317"/>
      <c r="BO1317"/>
      <c r="BP1317"/>
      <c r="BQ1317"/>
      <c r="BR1317"/>
      <c r="BS1317"/>
      <c r="BT1317"/>
      <c r="BU1317"/>
      <c r="BV1317"/>
    </row>
    <row r="1318" spans="2:74" ht="14.25" x14ac:dyDescent="0.2">
      <c r="B1318" s="9" t="s">
        <v>3858</v>
      </c>
      <c r="C1318" s="19"/>
      <c r="D1318" s="19"/>
      <c r="E1318" s="19">
        <v>45</v>
      </c>
      <c r="F1318" s="19"/>
      <c r="G1318" s="19"/>
      <c r="H1318" s="19"/>
      <c r="P1318" s="9" t="s">
        <v>3307</v>
      </c>
      <c r="Q1318" s="19"/>
      <c r="R1318" s="19"/>
      <c r="S1318" s="19"/>
      <c r="T1318" s="19"/>
      <c r="U1318" s="19">
        <v>70.928022243027783</v>
      </c>
      <c r="V1318" s="19"/>
      <c r="W1318" s="19"/>
      <c r="X1318" s="19"/>
      <c r="Y1318" s="19"/>
      <c r="Z1318"/>
      <c r="AA1318"/>
      <c r="AB1318"/>
      <c r="AC1318"/>
      <c r="AD1318"/>
      <c r="AE1318"/>
      <c r="AF1318"/>
      <c r="AG1318"/>
      <c r="AH1318"/>
      <c r="AI1318"/>
      <c r="AJ1318" s="9" t="s">
        <v>3307</v>
      </c>
      <c r="AK1318" s="19"/>
      <c r="AL1318" s="19"/>
      <c r="AM1318" s="19"/>
      <c r="AN1318" s="19">
        <v>70.928022243027783</v>
      </c>
      <c r="AO1318" s="19"/>
      <c r="AP1318" s="19"/>
      <c r="AQ1318" s="19"/>
      <c r="AR1318" s="19"/>
      <c r="AS1318" s="19"/>
      <c r="AT1318" s="19"/>
      <c r="AU1318" s="19"/>
      <c r="AV1318" s="19"/>
      <c r="AW1318"/>
      <c r="AX1318"/>
      <c r="AY1318"/>
      <c r="AZ1318"/>
      <c r="BA1318"/>
      <c r="BB1318"/>
      <c r="BC1318"/>
      <c r="BD1318"/>
      <c r="BE1318"/>
      <c r="BF1318"/>
      <c r="BG1318"/>
      <c r="BH1318"/>
      <c r="BI1318"/>
      <c r="BJ1318"/>
      <c r="BK1318"/>
      <c r="BL1318"/>
      <c r="BM1318"/>
      <c r="BN1318"/>
      <c r="BO1318"/>
      <c r="BP1318"/>
      <c r="BQ1318"/>
      <c r="BR1318"/>
      <c r="BS1318"/>
      <c r="BT1318"/>
      <c r="BU1318"/>
      <c r="BV1318"/>
    </row>
    <row r="1319" spans="2:74" ht="14.25" x14ac:dyDescent="0.2">
      <c r="B1319" s="9" t="s">
        <v>3859</v>
      </c>
      <c r="C1319" s="19"/>
      <c r="D1319" s="19"/>
      <c r="E1319" s="19"/>
      <c r="F1319" s="19">
        <v>60</v>
      </c>
      <c r="G1319" s="19"/>
      <c r="H1319" s="19"/>
      <c r="P1319" s="9" t="s">
        <v>3308</v>
      </c>
      <c r="Q1319" s="19"/>
      <c r="R1319" s="19"/>
      <c r="S1319" s="19"/>
      <c r="T1319" s="19"/>
      <c r="U1319" s="19"/>
      <c r="V1319" s="19"/>
      <c r="W1319" s="19">
        <v>52.086376998655922</v>
      </c>
      <c r="X1319" s="19"/>
      <c r="Y1319" s="19"/>
      <c r="Z1319"/>
      <c r="AA1319"/>
      <c r="AB1319"/>
      <c r="AC1319"/>
      <c r="AD1319"/>
      <c r="AE1319"/>
      <c r="AF1319"/>
      <c r="AG1319"/>
      <c r="AH1319"/>
      <c r="AI1319"/>
      <c r="AJ1319" s="9" t="s">
        <v>3308</v>
      </c>
      <c r="AK1319" s="19"/>
      <c r="AL1319" s="19"/>
      <c r="AM1319" s="19"/>
      <c r="AN1319" s="19"/>
      <c r="AO1319" s="19"/>
      <c r="AP1319" s="19">
        <v>52.086376998655922</v>
      </c>
      <c r="AQ1319" s="19"/>
      <c r="AR1319" s="19"/>
      <c r="AS1319" s="19"/>
      <c r="AT1319" s="19"/>
      <c r="AU1319" s="19"/>
      <c r="AV1319" s="19"/>
      <c r="AW1319"/>
      <c r="AX1319"/>
      <c r="AY1319"/>
      <c r="AZ1319"/>
      <c r="BA1319"/>
      <c r="BB1319"/>
      <c r="BC1319"/>
      <c r="BD1319"/>
      <c r="BE1319"/>
      <c r="BF1319"/>
      <c r="BG1319"/>
      <c r="BH1319"/>
      <c r="BI1319"/>
      <c r="BJ1319"/>
      <c r="BK1319"/>
      <c r="BL1319"/>
      <c r="BM1319"/>
      <c r="BN1319"/>
      <c r="BO1319"/>
      <c r="BP1319"/>
      <c r="BQ1319"/>
      <c r="BR1319"/>
      <c r="BS1319"/>
      <c r="BT1319"/>
      <c r="BU1319"/>
      <c r="BV1319"/>
    </row>
    <row r="1320" spans="2:74" ht="14.25" x14ac:dyDescent="0.2">
      <c r="B1320" s="9" t="s">
        <v>3860</v>
      </c>
      <c r="C1320" s="19"/>
      <c r="D1320" s="19"/>
      <c r="E1320" s="19">
        <v>43</v>
      </c>
      <c r="F1320" s="19"/>
      <c r="G1320" s="19"/>
      <c r="H1320" s="19"/>
      <c r="P1320" s="9" t="s">
        <v>3309</v>
      </c>
      <c r="Q1320" s="19"/>
      <c r="R1320" s="19">
        <v>4.8971770890467061</v>
      </c>
      <c r="S1320" s="19"/>
      <c r="T1320" s="19"/>
      <c r="U1320" s="19"/>
      <c r="V1320" s="19"/>
      <c r="W1320" s="19"/>
      <c r="X1320" s="19"/>
      <c r="Y1320" s="19"/>
      <c r="Z1320"/>
      <c r="AA1320"/>
      <c r="AB1320"/>
      <c r="AC1320"/>
      <c r="AD1320"/>
      <c r="AE1320"/>
      <c r="AF1320"/>
      <c r="AG1320"/>
      <c r="AH1320"/>
      <c r="AI1320"/>
      <c r="AJ1320" s="9" t="s">
        <v>3309</v>
      </c>
      <c r="AK1320" s="19"/>
      <c r="AL1320" s="19"/>
      <c r="AM1320" s="19"/>
      <c r="AN1320" s="19"/>
      <c r="AO1320" s="19"/>
      <c r="AP1320" s="19"/>
      <c r="AQ1320" s="19"/>
      <c r="AR1320" s="19"/>
      <c r="AS1320" s="19"/>
      <c r="AT1320" s="19"/>
      <c r="AU1320" s="19"/>
      <c r="AV1320" s="19">
        <v>4.8971770890467061</v>
      </c>
      <c r="AW1320"/>
      <c r="AX1320"/>
      <c r="AY1320"/>
      <c r="AZ1320"/>
      <c r="BA1320"/>
      <c r="BB1320"/>
      <c r="BC1320"/>
      <c r="BD1320"/>
      <c r="BE1320"/>
      <c r="BF1320"/>
      <c r="BG1320"/>
      <c r="BH1320"/>
      <c r="BI1320"/>
      <c r="BJ1320"/>
      <c r="BK1320"/>
      <c r="BL1320"/>
      <c r="BM1320"/>
      <c r="BN1320"/>
      <c r="BO1320"/>
      <c r="BP1320"/>
      <c r="BQ1320"/>
      <c r="BR1320"/>
      <c r="BS1320"/>
      <c r="BT1320"/>
      <c r="BU1320"/>
      <c r="BV1320"/>
    </row>
    <row r="1321" spans="2:74" ht="14.25" x14ac:dyDescent="0.2">
      <c r="B1321" s="9" t="s">
        <v>3861</v>
      </c>
      <c r="C1321" s="19"/>
      <c r="D1321" s="19"/>
      <c r="E1321" s="19"/>
      <c r="F1321" s="19">
        <v>35.571184291765022</v>
      </c>
      <c r="G1321" s="19"/>
      <c r="H1321" s="19"/>
      <c r="P1321" s="9" t="s">
        <v>3310</v>
      </c>
      <c r="Q1321" s="19"/>
      <c r="R1321" s="19"/>
      <c r="S1321" s="19"/>
      <c r="T1321" s="19">
        <v>63.807047488395099</v>
      </c>
      <c r="U1321" s="19"/>
      <c r="V1321" s="19"/>
      <c r="W1321" s="19"/>
      <c r="X1321" s="19"/>
      <c r="Y1321" s="19"/>
      <c r="Z1321"/>
      <c r="AA1321"/>
      <c r="AB1321"/>
      <c r="AC1321"/>
      <c r="AD1321"/>
      <c r="AE1321"/>
      <c r="AF1321"/>
      <c r="AG1321"/>
      <c r="AH1321"/>
      <c r="AI1321"/>
      <c r="AJ1321" s="9" t="s">
        <v>3310</v>
      </c>
      <c r="AK1321" s="19">
        <v>63.807047488395099</v>
      </c>
      <c r="AL1321" s="19"/>
      <c r="AM1321" s="19"/>
      <c r="AN1321" s="19"/>
      <c r="AO1321" s="19"/>
      <c r="AP1321" s="19"/>
      <c r="AQ1321" s="19"/>
      <c r="AR1321" s="19"/>
      <c r="AS1321" s="19"/>
      <c r="AT1321" s="19"/>
      <c r="AU1321" s="19"/>
      <c r="AV1321" s="19"/>
      <c r="AW1321"/>
      <c r="AX1321"/>
      <c r="AY1321"/>
      <c r="AZ1321"/>
      <c r="BA1321"/>
      <c r="BB1321"/>
      <c r="BC1321"/>
      <c r="BD1321"/>
      <c r="BE1321"/>
      <c r="BF1321"/>
      <c r="BG1321"/>
      <c r="BH1321"/>
      <c r="BI1321"/>
      <c r="BJ1321"/>
      <c r="BK1321"/>
      <c r="BL1321"/>
      <c r="BM1321"/>
      <c r="BN1321"/>
      <c r="BO1321"/>
      <c r="BP1321"/>
      <c r="BQ1321"/>
      <c r="BR1321"/>
      <c r="BS1321"/>
      <c r="BT1321"/>
      <c r="BU1321"/>
      <c r="BV1321"/>
    </row>
    <row r="1322" spans="2:74" ht="14.25" x14ac:dyDescent="0.2">
      <c r="B1322" s="9" t="s">
        <v>3862</v>
      </c>
      <c r="C1322" s="19"/>
      <c r="D1322" s="19"/>
      <c r="E1322" s="19"/>
      <c r="F1322" s="19"/>
      <c r="G1322" s="19">
        <v>48</v>
      </c>
      <c r="H1322" s="19"/>
      <c r="P1322" s="9" t="s">
        <v>3311</v>
      </c>
      <c r="Q1322" s="19"/>
      <c r="R1322" s="19">
        <v>24</v>
      </c>
      <c r="S1322" s="19"/>
      <c r="T1322" s="19"/>
      <c r="U1322" s="19"/>
      <c r="V1322" s="19"/>
      <c r="W1322" s="19"/>
      <c r="X1322" s="19"/>
      <c r="Y1322" s="19"/>
      <c r="Z1322"/>
      <c r="AA1322"/>
      <c r="AB1322"/>
      <c r="AC1322"/>
      <c r="AD1322"/>
      <c r="AE1322"/>
      <c r="AF1322"/>
      <c r="AG1322"/>
      <c r="AH1322"/>
      <c r="AI1322"/>
      <c r="AJ1322" s="9" t="s">
        <v>3311</v>
      </c>
      <c r="AK1322" s="19"/>
      <c r="AL1322" s="19"/>
      <c r="AM1322" s="19"/>
      <c r="AN1322" s="19"/>
      <c r="AO1322" s="19"/>
      <c r="AP1322" s="19"/>
      <c r="AQ1322" s="19"/>
      <c r="AR1322" s="19"/>
      <c r="AS1322" s="19">
        <v>24</v>
      </c>
      <c r="AT1322" s="19"/>
      <c r="AU1322" s="19"/>
      <c r="AV1322" s="19"/>
      <c r="AW1322"/>
      <c r="AX1322"/>
      <c r="AY1322"/>
      <c r="AZ1322"/>
      <c r="BA1322"/>
      <c r="BB1322"/>
      <c r="BC1322"/>
      <c r="BD1322"/>
      <c r="BE1322"/>
      <c r="BF1322"/>
      <c r="BG1322"/>
      <c r="BH1322"/>
      <c r="BI1322"/>
      <c r="BJ1322"/>
      <c r="BK1322"/>
      <c r="BL1322"/>
      <c r="BM1322"/>
      <c r="BN1322"/>
      <c r="BO1322"/>
      <c r="BP1322"/>
      <c r="BQ1322"/>
      <c r="BR1322"/>
      <c r="BS1322"/>
      <c r="BT1322"/>
      <c r="BU1322"/>
      <c r="BV1322"/>
    </row>
    <row r="1323" spans="2:74" ht="14.25" x14ac:dyDescent="0.2">
      <c r="B1323" s="9" t="s">
        <v>3863</v>
      </c>
      <c r="C1323" s="19"/>
      <c r="D1323" s="19"/>
      <c r="E1323" s="19"/>
      <c r="F1323" s="19">
        <v>122.38915876831629</v>
      </c>
      <c r="G1323" s="19"/>
      <c r="H1323" s="19"/>
      <c r="P1323" s="9" t="s">
        <v>3312</v>
      </c>
      <c r="Q1323" s="19"/>
      <c r="R1323" s="19">
        <v>60</v>
      </c>
      <c r="S1323" s="19"/>
      <c r="T1323" s="19"/>
      <c r="U1323" s="19"/>
      <c r="V1323" s="19"/>
      <c r="W1323" s="19"/>
      <c r="X1323" s="19"/>
      <c r="Y1323" s="19"/>
      <c r="Z1323"/>
      <c r="AA1323"/>
      <c r="AB1323"/>
      <c r="AC1323"/>
      <c r="AD1323"/>
      <c r="AE1323"/>
      <c r="AF1323"/>
      <c r="AG1323"/>
      <c r="AH1323"/>
      <c r="AI1323"/>
      <c r="AJ1323" s="9" t="s">
        <v>3312</v>
      </c>
      <c r="AK1323" s="19"/>
      <c r="AL1323" s="19"/>
      <c r="AM1323" s="19"/>
      <c r="AN1323" s="19"/>
      <c r="AO1323" s="19"/>
      <c r="AP1323" s="19"/>
      <c r="AQ1323" s="19">
        <v>60</v>
      </c>
      <c r="AR1323" s="19"/>
      <c r="AS1323" s="19"/>
      <c r="AT1323" s="19"/>
      <c r="AU1323" s="19"/>
      <c r="AV1323" s="19"/>
      <c r="AW1323"/>
      <c r="AX1323"/>
      <c r="AY1323"/>
      <c r="AZ1323"/>
      <c r="BA1323"/>
      <c r="BB1323"/>
      <c r="BC1323"/>
      <c r="BD1323"/>
      <c r="BE1323"/>
      <c r="BF1323"/>
      <c r="BG1323"/>
      <c r="BH1323"/>
      <c r="BI1323"/>
      <c r="BJ1323"/>
      <c r="BK1323"/>
      <c r="BL1323"/>
      <c r="BM1323"/>
      <c r="BN1323"/>
      <c r="BO1323"/>
      <c r="BP1323"/>
      <c r="BQ1323"/>
      <c r="BR1323"/>
      <c r="BS1323"/>
      <c r="BT1323"/>
      <c r="BU1323"/>
      <c r="BV1323"/>
    </row>
    <row r="1324" spans="2:74" ht="14.25" x14ac:dyDescent="0.2">
      <c r="B1324" s="9" t="s">
        <v>3864</v>
      </c>
      <c r="C1324" s="19"/>
      <c r="D1324" s="19"/>
      <c r="E1324" s="19">
        <v>4</v>
      </c>
      <c r="F1324" s="19"/>
      <c r="G1324" s="19"/>
      <c r="H1324" s="19"/>
      <c r="P1324" s="9" t="s">
        <v>3313</v>
      </c>
      <c r="Q1324" s="19">
        <v>5.3423750062327704</v>
      </c>
      <c r="R1324" s="19"/>
      <c r="S1324" s="19"/>
      <c r="T1324" s="19"/>
      <c r="U1324" s="19"/>
      <c r="V1324" s="19"/>
      <c r="W1324" s="19"/>
      <c r="X1324" s="19"/>
      <c r="Y1324" s="19"/>
      <c r="Z1324"/>
      <c r="AA1324"/>
      <c r="AB1324"/>
      <c r="AC1324"/>
      <c r="AD1324"/>
      <c r="AE1324"/>
      <c r="AF1324"/>
      <c r="AG1324"/>
      <c r="AH1324"/>
      <c r="AI1324"/>
      <c r="AJ1324" s="9" t="s">
        <v>3313</v>
      </c>
      <c r="AK1324" s="19"/>
      <c r="AL1324" s="19"/>
      <c r="AM1324" s="19"/>
      <c r="AN1324" s="19"/>
      <c r="AO1324" s="19"/>
      <c r="AP1324" s="19"/>
      <c r="AQ1324" s="19"/>
      <c r="AR1324" s="19"/>
      <c r="AS1324" s="19"/>
      <c r="AT1324" s="19"/>
      <c r="AU1324" s="19"/>
      <c r="AV1324" s="19">
        <v>5.3423750062327704</v>
      </c>
      <c r="AW1324"/>
      <c r="AX1324"/>
      <c r="AY1324"/>
      <c r="AZ1324"/>
      <c r="BA1324"/>
      <c r="BB1324"/>
      <c r="BC1324"/>
      <c r="BD1324"/>
      <c r="BE1324"/>
      <c r="BF1324"/>
      <c r="BG1324"/>
      <c r="BH1324"/>
      <c r="BI1324"/>
      <c r="BJ1324"/>
      <c r="BK1324"/>
      <c r="BL1324"/>
      <c r="BM1324"/>
      <c r="BN1324"/>
      <c r="BO1324"/>
      <c r="BP1324"/>
      <c r="BQ1324"/>
      <c r="BR1324"/>
      <c r="BS1324"/>
      <c r="BT1324"/>
      <c r="BU1324"/>
      <c r="BV1324"/>
    </row>
    <row r="1325" spans="2:74" ht="14.25" x14ac:dyDescent="0.2">
      <c r="B1325" s="9" t="s">
        <v>3865</v>
      </c>
      <c r="C1325" s="19"/>
      <c r="D1325" s="19">
        <v>4.4519791718606418</v>
      </c>
      <c r="E1325" s="19"/>
      <c r="F1325" s="19"/>
      <c r="G1325" s="19"/>
      <c r="H1325" s="19"/>
      <c r="P1325" s="9" t="s">
        <v>3314</v>
      </c>
      <c r="Q1325" s="19"/>
      <c r="R1325" s="19">
        <v>8.9039583437212837</v>
      </c>
      <c r="S1325" s="19"/>
      <c r="T1325" s="19"/>
      <c r="U1325" s="19"/>
      <c r="V1325" s="19"/>
      <c r="W1325" s="19"/>
      <c r="X1325" s="19"/>
      <c r="Y1325" s="19"/>
      <c r="Z1325"/>
      <c r="AA1325"/>
      <c r="AB1325"/>
      <c r="AC1325"/>
      <c r="AD1325"/>
      <c r="AE1325"/>
      <c r="AF1325"/>
      <c r="AG1325"/>
      <c r="AH1325"/>
      <c r="AI1325"/>
      <c r="AJ1325" s="9" t="s">
        <v>3314</v>
      </c>
      <c r="AK1325" s="19"/>
      <c r="AL1325" s="19"/>
      <c r="AM1325" s="19"/>
      <c r="AN1325" s="19"/>
      <c r="AO1325" s="19"/>
      <c r="AP1325" s="19"/>
      <c r="AQ1325" s="19"/>
      <c r="AR1325" s="19"/>
      <c r="AS1325" s="19"/>
      <c r="AT1325" s="19"/>
      <c r="AU1325" s="19"/>
      <c r="AV1325" s="19">
        <v>8.9039583437212837</v>
      </c>
      <c r="AW1325"/>
      <c r="AX1325"/>
      <c r="AY1325"/>
      <c r="AZ1325"/>
      <c r="BA1325"/>
      <c r="BB1325"/>
      <c r="BC1325"/>
      <c r="BD1325"/>
      <c r="BE1325"/>
      <c r="BF1325"/>
      <c r="BG1325"/>
      <c r="BH1325"/>
      <c r="BI1325"/>
      <c r="BJ1325"/>
      <c r="BK1325"/>
      <c r="BL1325"/>
      <c r="BM1325"/>
      <c r="BN1325"/>
      <c r="BO1325"/>
      <c r="BP1325"/>
      <c r="BQ1325"/>
      <c r="BR1325"/>
      <c r="BS1325"/>
      <c r="BT1325"/>
      <c r="BU1325"/>
      <c r="BV1325"/>
    </row>
    <row r="1326" spans="2:74" ht="14.25" x14ac:dyDescent="0.2">
      <c r="B1326" s="9" t="s">
        <v>3866</v>
      </c>
      <c r="C1326" s="19"/>
      <c r="D1326" s="19">
        <v>2.953846153846154</v>
      </c>
      <c r="E1326" s="19"/>
      <c r="F1326" s="19"/>
      <c r="G1326" s="19"/>
      <c r="H1326" s="19"/>
      <c r="P1326" s="9" t="s">
        <v>3315</v>
      </c>
      <c r="Q1326" s="19">
        <v>40.980635073749383</v>
      </c>
      <c r="R1326" s="19"/>
      <c r="S1326" s="19"/>
      <c r="T1326" s="19"/>
      <c r="U1326" s="19"/>
      <c r="V1326" s="19"/>
      <c r="W1326" s="19"/>
      <c r="X1326" s="19"/>
      <c r="Y1326" s="19"/>
      <c r="Z1326"/>
      <c r="AA1326"/>
      <c r="AB1326"/>
      <c r="AC1326"/>
      <c r="AD1326"/>
      <c r="AE1326"/>
      <c r="AF1326"/>
      <c r="AG1326"/>
      <c r="AH1326"/>
      <c r="AI1326"/>
      <c r="AJ1326" s="9" t="s">
        <v>3315</v>
      </c>
      <c r="AK1326" s="19"/>
      <c r="AL1326" s="19"/>
      <c r="AM1326" s="19"/>
      <c r="AN1326" s="19">
        <v>40.980635073749383</v>
      </c>
      <c r="AO1326" s="19"/>
      <c r="AP1326" s="19"/>
      <c r="AQ1326" s="19"/>
      <c r="AR1326" s="19"/>
      <c r="AS1326" s="19"/>
      <c r="AT1326" s="19"/>
      <c r="AU1326" s="19"/>
      <c r="AV1326" s="19"/>
      <c r="AW1326"/>
      <c r="AX1326"/>
      <c r="AY1326"/>
      <c r="AZ1326"/>
      <c r="BA1326"/>
      <c r="BB1326"/>
      <c r="BC1326"/>
      <c r="BD1326"/>
      <c r="BE1326"/>
      <c r="BF1326"/>
      <c r="BG1326"/>
      <c r="BH1326"/>
      <c r="BI1326"/>
      <c r="BJ1326"/>
      <c r="BK1326"/>
      <c r="BL1326"/>
      <c r="BM1326"/>
      <c r="BN1326"/>
      <c r="BO1326"/>
      <c r="BP1326"/>
      <c r="BQ1326"/>
      <c r="BR1326"/>
      <c r="BS1326"/>
      <c r="BT1326"/>
      <c r="BU1326"/>
      <c r="BV1326"/>
    </row>
    <row r="1327" spans="2:74" ht="14.25" x14ac:dyDescent="0.2">
      <c r="B1327" s="9" t="s">
        <v>3867</v>
      </c>
      <c r="C1327" s="19"/>
      <c r="D1327" s="19">
        <v>39.404456801682102</v>
      </c>
      <c r="E1327" s="19"/>
      <c r="F1327" s="19"/>
      <c r="G1327" s="19"/>
      <c r="H1327" s="19"/>
      <c r="P1327" s="9" t="s">
        <v>3316</v>
      </c>
      <c r="Q1327" s="19"/>
      <c r="R1327" s="19">
        <v>10.684750012465541</v>
      </c>
      <c r="S1327" s="19"/>
      <c r="T1327" s="19"/>
      <c r="U1327" s="19"/>
      <c r="V1327" s="19"/>
      <c r="W1327" s="19"/>
      <c r="X1327" s="19"/>
      <c r="Y1327" s="19"/>
      <c r="Z1327"/>
      <c r="AA1327"/>
      <c r="AB1327"/>
      <c r="AC1327"/>
      <c r="AD1327"/>
      <c r="AE1327"/>
      <c r="AF1327"/>
      <c r="AG1327"/>
      <c r="AH1327"/>
      <c r="AI1327"/>
      <c r="AJ1327" s="9" t="s">
        <v>3316</v>
      </c>
      <c r="AK1327" s="19"/>
      <c r="AL1327" s="19"/>
      <c r="AM1327" s="19"/>
      <c r="AN1327" s="19"/>
      <c r="AO1327" s="19"/>
      <c r="AP1327" s="19"/>
      <c r="AQ1327" s="19"/>
      <c r="AR1327" s="19"/>
      <c r="AS1327" s="19"/>
      <c r="AT1327" s="19"/>
      <c r="AU1327" s="19"/>
      <c r="AV1327" s="19">
        <v>10.684750012465541</v>
      </c>
      <c r="AW1327"/>
      <c r="AX1327"/>
      <c r="AY1327"/>
      <c r="AZ1327"/>
      <c r="BA1327"/>
      <c r="BB1327"/>
      <c r="BC1327"/>
      <c r="BD1327"/>
      <c r="BE1327"/>
      <c r="BF1327"/>
      <c r="BG1327"/>
      <c r="BH1327"/>
      <c r="BI1327"/>
      <c r="BJ1327"/>
      <c r="BK1327"/>
      <c r="BL1327"/>
      <c r="BM1327"/>
      <c r="BN1327"/>
      <c r="BO1327"/>
      <c r="BP1327"/>
      <c r="BQ1327"/>
      <c r="BR1327"/>
      <c r="BS1327"/>
      <c r="BT1327"/>
      <c r="BU1327"/>
      <c r="BV1327"/>
    </row>
    <row r="1328" spans="2:74" ht="14.25" x14ac:dyDescent="0.2">
      <c r="B1328" s="9" t="s">
        <v>3868</v>
      </c>
      <c r="C1328" s="19"/>
      <c r="D1328" s="19"/>
      <c r="E1328" s="19"/>
      <c r="F1328" s="19">
        <v>75.473314573795037</v>
      </c>
      <c r="G1328" s="19"/>
      <c r="H1328" s="19"/>
      <c r="P1328" s="9" t="s">
        <v>3317</v>
      </c>
      <c r="Q1328" s="19"/>
      <c r="R1328" s="19"/>
      <c r="S1328" s="19"/>
      <c r="T1328" s="19"/>
      <c r="U1328" s="19">
        <v>21.369500024931082</v>
      </c>
      <c r="V1328" s="19"/>
      <c r="W1328" s="19"/>
      <c r="X1328" s="19"/>
      <c r="Y1328" s="19"/>
      <c r="Z1328"/>
      <c r="AA1328"/>
      <c r="AB1328"/>
      <c r="AC1328"/>
      <c r="AD1328"/>
      <c r="AE1328"/>
      <c r="AF1328"/>
      <c r="AG1328"/>
      <c r="AH1328"/>
      <c r="AI1328"/>
      <c r="AJ1328" s="9" t="s">
        <v>3317</v>
      </c>
      <c r="AK1328" s="19"/>
      <c r="AL1328" s="19"/>
      <c r="AM1328" s="19"/>
      <c r="AN1328" s="19"/>
      <c r="AO1328" s="19"/>
      <c r="AP1328" s="19"/>
      <c r="AQ1328" s="19"/>
      <c r="AR1328" s="19"/>
      <c r="AS1328" s="19"/>
      <c r="AT1328" s="19"/>
      <c r="AU1328" s="19"/>
      <c r="AV1328" s="19">
        <v>21.369500024931082</v>
      </c>
      <c r="AW1328"/>
      <c r="AX1328"/>
      <c r="AY1328"/>
      <c r="AZ1328"/>
      <c r="BA1328"/>
      <c r="BB1328"/>
      <c r="BC1328"/>
      <c r="BD1328"/>
      <c r="BE1328"/>
      <c r="BF1328"/>
      <c r="BG1328"/>
      <c r="BH1328"/>
      <c r="BI1328"/>
      <c r="BJ1328"/>
      <c r="BK1328"/>
      <c r="BL1328"/>
      <c r="BM1328"/>
      <c r="BN1328"/>
      <c r="BO1328"/>
      <c r="BP1328"/>
      <c r="BQ1328"/>
      <c r="BR1328"/>
      <c r="BS1328"/>
      <c r="BT1328"/>
      <c r="BU1328"/>
      <c r="BV1328"/>
    </row>
    <row r="1329" spans="2:74" ht="14.25" x14ac:dyDescent="0.2">
      <c r="B1329" s="9" t="s">
        <v>3869</v>
      </c>
      <c r="C1329" s="19"/>
      <c r="D1329" s="19"/>
      <c r="E1329" s="19">
        <v>13.355937515581925</v>
      </c>
      <c r="F1329" s="19"/>
      <c r="G1329" s="19"/>
      <c r="H1329" s="19"/>
      <c r="P1329" s="9" t="s">
        <v>3318</v>
      </c>
      <c r="Q1329" s="19"/>
      <c r="R1329" s="19">
        <v>18</v>
      </c>
      <c r="S1329" s="19"/>
      <c r="T1329" s="19"/>
      <c r="U1329" s="19"/>
      <c r="V1329" s="19"/>
      <c r="W1329" s="19"/>
      <c r="X1329" s="19"/>
      <c r="Y1329" s="19"/>
      <c r="Z1329"/>
      <c r="AA1329"/>
      <c r="AB1329"/>
      <c r="AC1329"/>
      <c r="AD1329"/>
      <c r="AE1329"/>
      <c r="AF1329"/>
      <c r="AG1329"/>
      <c r="AH1329"/>
      <c r="AI1329"/>
      <c r="AJ1329" s="9" t="s">
        <v>3318</v>
      </c>
      <c r="AK1329" s="19"/>
      <c r="AL1329" s="19"/>
      <c r="AM1329" s="19"/>
      <c r="AN1329" s="19"/>
      <c r="AO1329" s="19"/>
      <c r="AP1329" s="19"/>
      <c r="AQ1329" s="19"/>
      <c r="AR1329" s="19">
        <v>18</v>
      </c>
      <c r="AS1329" s="19"/>
      <c r="AT1329" s="19"/>
      <c r="AU1329" s="19"/>
      <c r="AV1329" s="19"/>
      <c r="AW1329"/>
      <c r="AX1329"/>
      <c r="AY1329"/>
      <c r="AZ1329"/>
      <c r="BA1329"/>
      <c r="BB1329"/>
      <c r="BC1329"/>
      <c r="BD1329"/>
      <c r="BE1329"/>
      <c r="BF1329"/>
      <c r="BG1329"/>
      <c r="BH1329"/>
      <c r="BI1329"/>
      <c r="BJ1329"/>
      <c r="BK1329"/>
      <c r="BL1329"/>
      <c r="BM1329"/>
      <c r="BN1329"/>
      <c r="BO1329"/>
      <c r="BP1329"/>
      <c r="BQ1329"/>
      <c r="BR1329"/>
      <c r="BS1329"/>
      <c r="BT1329"/>
      <c r="BU1329"/>
      <c r="BV1329"/>
    </row>
    <row r="1330" spans="2:74" ht="14.25" x14ac:dyDescent="0.2">
      <c r="B1330" s="9" t="s">
        <v>3870</v>
      </c>
      <c r="C1330" s="19"/>
      <c r="D1330" s="19"/>
      <c r="E1330" s="19"/>
      <c r="F1330" s="19">
        <v>25</v>
      </c>
      <c r="G1330" s="19"/>
      <c r="H1330" s="19"/>
      <c r="P1330" s="9" t="s">
        <v>3319</v>
      </c>
      <c r="Q1330" s="19"/>
      <c r="R1330" s="19">
        <v>41</v>
      </c>
      <c r="S1330" s="19"/>
      <c r="T1330" s="19"/>
      <c r="U1330" s="19"/>
      <c r="V1330" s="19"/>
      <c r="W1330" s="19"/>
      <c r="X1330" s="19"/>
      <c r="Y1330" s="19"/>
      <c r="Z1330"/>
      <c r="AA1330"/>
      <c r="AB1330"/>
      <c r="AC1330"/>
      <c r="AD1330"/>
      <c r="AE1330"/>
      <c r="AF1330"/>
      <c r="AG1330"/>
      <c r="AH1330"/>
      <c r="AI1330"/>
      <c r="AJ1330" s="9" t="s">
        <v>3319</v>
      </c>
      <c r="AK1330" s="19"/>
      <c r="AL1330" s="19"/>
      <c r="AM1330" s="19"/>
      <c r="AN1330" s="19"/>
      <c r="AO1330" s="19"/>
      <c r="AP1330" s="19"/>
      <c r="AQ1330" s="19"/>
      <c r="AR1330" s="19"/>
      <c r="AS1330" s="19">
        <v>41</v>
      </c>
      <c r="AT1330" s="19"/>
      <c r="AU1330" s="19"/>
      <c r="AV1330" s="19"/>
      <c r="AW1330"/>
      <c r="AX1330"/>
      <c r="AY1330"/>
      <c r="AZ1330"/>
      <c r="BA1330"/>
      <c r="BB1330"/>
      <c r="BC1330"/>
      <c r="BD1330"/>
      <c r="BE1330"/>
      <c r="BF1330"/>
      <c r="BG1330"/>
      <c r="BH1330"/>
      <c r="BI1330"/>
      <c r="BJ1330"/>
      <c r="BK1330"/>
      <c r="BL1330"/>
      <c r="BM1330"/>
      <c r="BN1330"/>
      <c r="BO1330"/>
      <c r="BP1330"/>
      <c r="BQ1330"/>
      <c r="BR1330"/>
      <c r="BS1330"/>
      <c r="BT1330"/>
      <c r="BU1330"/>
      <c r="BV1330"/>
    </row>
    <row r="1331" spans="2:74" ht="14.25" x14ac:dyDescent="0.2">
      <c r="B1331" s="9" t="s">
        <v>3871</v>
      </c>
      <c r="C1331" s="19"/>
      <c r="D1331" s="19">
        <v>7.479325008725878</v>
      </c>
      <c r="E1331" s="19"/>
      <c r="F1331" s="19"/>
      <c r="G1331" s="19"/>
      <c r="H1331" s="19"/>
      <c r="P1331" s="9" t="s">
        <v>3320</v>
      </c>
      <c r="Q1331" s="19">
        <v>28.49266669990811</v>
      </c>
      <c r="R1331" s="19"/>
      <c r="S1331" s="19"/>
      <c r="T1331" s="19"/>
      <c r="U1331" s="19"/>
      <c r="V1331" s="19"/>
      <c r="W1331" s="19"/>
      <c r="X1331" s="19"/>
      <c r="Y1331" s="19"/>
      <c r="Z1331"/>
      <c r="AA1331"/>
      <c r="AB1331"/>
      <c r="AC1331"/>
      <c r="AD1331"/>
      <c r="AE1331"/>
      <c r="AF1331"/>
      <c r="AG1331"/>
      <c r="AH1331"/>
      <c r="AI1331"/>
      <c r="AJ1331" s="9" t="s">
        <v>3320</v>
      </c>
      <c r="AK1331" s="19"/>
      <c r="AL1331" s="19"/>
      <c r="AM1331" s="19"/>
      <c r="AN1331" s="19"/>
      <c r="AO1331" s="19"/>
      <c r="AP1331" s="19"/>
      <c r="AQ1331" s="19"/>
      <c r="AR1331" s="19"/>
      <c r="AS1331" s="19"/>
      <c r="AT1331" s="19"/>
      <c r="AU1331" s="19"/>
      <c r="AV1331" s="19">
        <v>28.49266669990811</v>
      </c>
      <c r="AW1331"/>
      <c r="AX1331"/>
      <c r="AY1331"/>
      <c r="AZ1331"/>
      <c r="BA1331"/>
      <c r="BB1331"/>
      <c r="BC1331"/>
      <c r="BD1331"/>
      <c r="BE1331"/>
      <c r="BF1331"/>
      <c r="BG1331"/>
      <c r="BH1331"/>
      <c r="BI1331"/>
      <c r="BJ1331"/>
      <c r="BK1331"/>
      <c r="BL1331"/>
      <c r="BM1331"/>
      <c r="BN1331"/>
      <c r="BO1331"/>
      <c r="BP1331"/>
      <c r="BQ1331"/>
      <c r="BR1331"/>
      <c r="BS1331"/>
      <c r="BT1331"/>
      <c r="BU1331"/>
      <c r="BV1331"/>
    </row>
    <row r="1332" spans="2:74" ht="14.25" x14ac:dyDescent="0.2">
      <c r="B1332" s="9" t="s">
        <v>3872</v>
      </c>
      <c r="C1332" s="19"/>
      <c r="D1332" s="19"/>
      <c r="E1332" s="19">
        <v>62</v>
      </c>
      <c r="F1332" s="19"/>
      <c r="G1332" s="19"/>
      <c r="H1332" s="19"/>
      <c r="P1332" s="9" t="s">
        <v>3321</v>
      </c>
      <c r="Q1332" s="19">
        <v>49.5</v>
      </c>
      <c r="R1332" s="19"/>
      <c r="S1332" s="19"/>
      <c r="T1332" s="19"/>
      <c r="U1332" s="19"/>
      <c r="V1332" s="19"/>
      <c r="W1332" s="19"/>
      <c r="X1332" s="19"/>
      <c r="Y1332" s="19"/>
      <c r="Z1332"/>
      <c r="AA1332"/>
      <c r="AB1332"/>
      <c r="AC1332"/>
      <c r="AD1332"/>
      <c r="AE1332"/>
      <c r="AF1332"/>
      <c r="AG1332"/>
      <c r="AH1332"/>
      <c r="AI1332"/>
      <c r="AJ1332" s="9" t="s">
        <v>3321</v>
      </c>
      <c r="AK1332" s="19"/>
      <c r="AL1332" s="19">
        <v>49.5</v>
      </c>
      <c r="AM1332" s="19"/>
      <c r="AN1332" s="19"/>
      <c r="AO1332" s="19"/>
      <c r="AP1332" s="19"/>
      <c r="AQ1332" s="19"/>
      <c r="AR1332" s="19"/>
      <c r="AS1332" s="19"/>
      <c r="AT1332" s="19"/>
      <c r="AU1332" s="19"/>
      <c r="AV1332" s="19"/>
      <c r="AW1332"/>
      <c r="AX1332"/>
      <c r="AY1332"/>
      <c r="AZ1332"/>
      <c r="BA1332"/>
      <c r="BB1332"/>
      <c r="BC1332"/>
      <c r="BD1332"/>
      <c r="BE1332"/>
      <c r="BF1332"/>
      <c r="BG1332"/>
      <c r="BH1332"/>
      <c r="BI1332"/>
      <c r="BJ1332"/>
      <c r="BK1332"/>
      <c r="BL1332"/>
      <c r="BM1332"/>
      <c r="BN1332"/>
      <c r="BO1332"/>
      <c r="BP1332"/>
      <c r="BQ1332"/>
      <c r="BR1332"/>
      <c r="BS1332"/>
      <c r="BT1332"/>
      <c r="BU1332"/>
      <c r="BV1332"/>
    </row>
    <row r="1333" spans="2:74" ht="14.25" x14ac:dyDescent="0.2">
      <c r="B1333" s="9" t="s">
        <v>3873</v>
      </c>
      <c r="C1333" s="19">
        <v>48</v>
      </c>
      <c r="D1333" s="19"/>
      <c r="E1333" s="19"/>
      <c r="F1333" s="19"/>
      <c r="G1333" s="19"/>
      <c r="H1333" s="19"/>
      <c r="P1333" s="9" t="s">
        <v>3322</v>
      </c>
      <c r="Q1333" s="19"/>
      <c r="R1333" s="19"/>
      <c r="S1333" s="19"/>
      <c r="T1333" s="19"/>
      <c r="U1333" s="19"/>
      <c r="V1333" s="19"/>
      <c r="W1333" s="19"/>
      <c r="X1333" s="19"/>
      <c r="Y1333" s="19">
        <v>6.6</v>
      </c>
      <c r="Z1333"/>
      <c r="AA1333"/>
      <c r="AB1333"/>
      <c r="AC1333"/>
      <c r="AD1333"/>
      <c r="AE1333"/>
      <c r="AF1333"/>
      <c r="AG1333"/>
      <c r="AH1333"/>
      <c r="AI1333"/>
      <c r="AJ1333" s="9" t="s">
        <v>3322</v>
      </c>
      <c r="AK1333" s="19"/>
      <c r="AL1333" s="19"/>
      <c r="AM1333" s="19"/>
      <c r="AN1333" s="19"/>
      <c r="AO1333" s="19"/>
      <c r="AP1333" s="19"/>
      <c r="AQ1333" s="19"/>
      <c r="AR1333" s="19"/>
      <c r="AS1333" s="19"/>
      <c r="AT1333" s="19"/>
      <c r="AU1333" s="19"/>
      <c r="AV1333" s="19">
        <v>6.6</v>
      </c>
      <c r="AW1333"/>
      <c r="AX1333"/>
      <c r="AY1333"/>
      <c r="AZ1333"/>
      <c r="BA1333"/>
      <c r="BB1333"/>
      <c r="BC1333"/>
      <c r="BD1333"/>
      <c r="BE1333"/>
      <c r="BF1333"/>
      <c r="BG1333"/>
      <c r="BH1333"/>
      <c r="BI1333"/>
      <c r="BJ1333"/>
      <c r="BK1333"/>
      <c r="BL1333"/>
      <c r="BM1333"/>
      <c r="BN1333"/>
      <c r="BO1333"/>
      <c r="BP1333"/>
      <c r="BQ1333"/>
      <c r="BR1333"/>
      <c r="BS1333"/>
      <c r="BT1333"/>
      <c r="BU1333"/>
      <c r="BV1333"/>
    </row>
    <row r="1334" spans="2:74" ht="14.25" x14ac:dyDescent="0.2">
      <c r="B1334" s="9" t="s">
        <v>3875</v>
      </c>
      <c r="C1334" s="19"/>
      <c r="D1334" s="19"/>
      <c r="E1334" s="19">
        <v>4.9149850057341489</v>
      </c>
      <c r="F1334" s="19"/>
      <c r="G1334" s="19"/>
      <c r="H1334" s="19"/>
      <c r="P1334" s="9" t="s">
        <v>3323</v>
      </c>
      <c r="Q1334" s="19"/>
      <c r="R1334" s="19"/>
      <c r="S1334" s="19"/>
      <c r="T1334" s="19"/>
      <c r="U1334" s="19">
        <v>110.3324790447099</v>
      </c>
      <c r="V1334" s="19"/>
      <c r="W1334" s="19"/>
      <c r="X1334" s="19"/>
      <c r="Y1334" s="19"/>
      <c r="Z1334"/>
      <c r="AA1334"/>
      <c r="AB1334"/>
      <c r="AC1334"/>
      <c r="AD1334"/>
      <c r="AE1334"/>
      <c r="AF1334"/>
      <c r="AG1334"/>
      <c r="AH1334"/>
      <c r="AI1334"/>
      <c r="AJ1334" s="9" t="s">
        <v>3323</v>
      </c>
      <c r="AK1334" s="19"/>
      <c r="AL1334" s="19"/>
      <c r="AM1334" s="19"/>
      <c r="AN1334" s="19">
        <v>110.3324790447099</v>
      </c>
      <c r="AO1334" s="19"/>
      <c r="AP1334" s="19"/>
      <c r="AQ1334" s="19"/>
      <c r="AR1334" s="19"/>
      <c r="AS1334" s="19"/>
      <c r="AT1334" s="19"/>
      <c r="AU1334" s="19"/>
      <c r="AV1334" s="19"/>
      <c r="AW1334"/>
      <c r="AX1334"/>
      <c r="AY1334"/>
      <c r="AZ1334"/>
      <c r="BA1334"/>
      <c r="BB1334"/>
      <c r="BC1334"/>
      <c r="BD1334"/>
      <c r="BE1334"/>
      <c r="BF1334"/>
      <c r="BG1334"/>
      <c r="BH1334"/>
      <c r="BI1334"/>
      <c r="BJ1334"/>
      <c r="BK1334"/>
      <c r="BL1334"/>
      <c r="BM1334"/>
      <c r="BN1334"/>
      <c r="BO1334"/>
      <c r="BP1334"/>
      <c r="BQ1334"/>
      <c r="BR1334"/>
      <c r="BS1334"/>
      <c r="BT1334"/>
      <c r="BU1334"/>
      <c r="BV1334"/>
    </row>
    <row r="1335" spans="2:74" ht="14.25" x14ac:dyDescent="0.2">
      <c r="B1335" s="9" t="s">
        <v>3876</v>
      </c>
      <c r="C1335" s="19"/>
      <c r="D1335" s="19">
        <v>75</v>
      </c>
      <c r="E1335" s="19"/>
      <c r="F1335" s="19"/>
      <c r="G1335" s="19"/>
      <c r="H1335" s="19"/>
      <c r="P1335" s="9" t="s">
        <v>3324</v>
      </c>
      <c r="Q1335" s="19">
        <v>47.285348162018529</v>
      </c>
      <c r="R1335" s="19"/>
      <c r="S1335" s="19"/>
      <c r="T1335" s="19"/>
      <c r="U1335" s="19"/>
      <c r="V1335" s="19"/>
      <c r="W1335" s="19"/>
      <c r="X1335" s="19"/>
      <c r="Y1335" s="19"/>
      <c r="Z1335"/>
      <c r="AA1335"/>
      <c r="AB1335"/>
      <c r="AC1335"/>
      <c r="AD1335"/>
      <c r="AE1335"/>
      <c r="AF1335"/>
      <c r="AG1335"/>
      <c r="AH1335"/>
      <c r="AI1335"/>
      <c r="AJ1335" s="9" t="s">
        <v>3324</v>
      </c>
      <c r="AK1335" s="19"/>
      <c r="AL1335" s="19"/>
      <c r="AM1335" s="19"/>
      <c r="AN1335" s="19">
        <v>47.285348162018529</v>
      </c>
      <c r="AO1335" s="19"/>
      <c r="AP1335" s="19"/>
      <c r="AQ1335" s="19"/>
      <c r="AR1335" s="19"/>
      <c r="AS1335" s="19"/>
      <c r="AT1335" s="19"/>
      <c r="AU1335" s="19"/>
      <c r="AV1335" s="19"/>
      <c r="AW1335"/>
      <c r="AX1335"/>
      <c r="AY1335"/>
      <c r="AZ1335"/>
      <c r="BA1335"/>
      <c r="BB1335"/>
      <c r="BC1335"/>
      <c r="BD1335"/>
      <c r="BE1335"/>
      <c r="BF1335"/>
      <c r="BG1335"/>
      <c r="BH1335"/>
      <c r="BI1335"/>
      <c r="BJ1335"/>
      <c r="BK1335"/>
      <c r="BL1335"/>
      <c r="BM1335"/>
      <c r="BN1335"/>
      <c r="BO1335"/>
      <c r="BP1335"/>
      <c r="BQ1335"/>
      <c r="BR1335"/>
      <c r="BS1335"/>
      <c r="BT1335"/>
      <c r="BU1335"/>
      <c r="BV1335"/>
    </row>
    <row r="1336" spans="2:74" ht="14.25" x14ac:dyDescent="0.2">
      <c r="B1336" s="9" t="s">
        <v>3877</v>
      </c>
      <c r="C1336" s="19"/>
      <c r="D1336" s="19">
        <v>4.4519791718606418</v>
      </c>
      <c r="E1336" s="19"/>
      <c r="F1336" s="19"/>
      <c r="G1336" s="19"/>
      <c r="H1336" s="19"/>
      <c r="P1336" s="9" t="s">
        <v>3325</v>
      </c>
      <c r="Q1336" s="19"/>
      <c r="R1336" s="19">
        <v>5.3</v>
      </c>
      <c r="S1336" s="19"/>
      <c r="T1336" s="19"/>
      <c r="U1336" s="19"/>
      <c r="V1336" s="19"/>
      <c r="W1336" s="19"/>
      <c r="X1336" s="19"/>
      <c r="Y1336" s="19"/>
      <c r="Z1336"/>
      <c r="AA1336"/>
      <c r="AB1336"/>
      <c r="AC1336"/>
      <c r="AD1336"/>
      <c r="AE1336"/>
      <c r="AF1336"/>
      <c r="AG1336"/>
      <c r="AH1336"/>
      <c r="AI1336"/>
      <c r="AJ1336" s="9" t="s">
        <v>3325</v>
      </c>
      <c r="AK1336" s="19"/>
      <c r="AL1336" s="19"/>
      <c r="AM1336" s="19"/>
      <c r="AN1336" s="19"/>
      <c r="AO1336" s="19"/>
      <c r="AP1336" s="19"/>
      <c r="AQ1336" s="19"/>
      <c r="AR1336" s="19"/>
      <c r="AS1336" s="19"/>
      <c r="AT1336" s="19"/>
      <c r="AU1336" s="19">
        <v>5.3</v>
      </c>
      <c r="AV1336" s="19"/>
      <c r="AW1336"/>
      <c r="AX1336"/>
      <c r="AY1336"/>
      <c r="AZ1336"/>
      <c r="BA1336"/>
      <c r="BB1336"/>
      <c r="BC1336"/>
      <c r="BD1336"/>
      <c r="BE1336"/>
      <c r="BF1336"/>
      <c r="BG1336"/>
      <c r="BH1336"/>
      <c r="BI1336"/>
      <c r="BJ1336"/>
      <c r="BK1336"/>
      <c r="BL1336"/>
      <c r="BM1336"/>
      <c r="BN1336"/>
      <c r="BO1336"/>
      <c r="BP1336"/>
      <c r="BQ1336"/>
      <c r="BR1336"/>
      <c r="BS1336"/>
      <c r="BT1336"/>
      <c r="BU1336"/>
      <c r="BV1336"/>
    </row>
    <row r="1337" spans="2:74" ht="14.25" x14ac:dyDescent="0.2">
      <c r="B1337" s="9" t="s">
        <v>3878</v>
      </c>
      <c r="C1337" s="19"/>
      <c r="D1337" s="19"/>
      <c r="E1337" s="19">
        <v>8.4</v>
      </c>
      <c r="F1337" s="19"/>
      <c r="G1337" s="19"/>
      <c r="H1337" s="19"/>
      <c r="P1337" s="9" t="s">
        <v>3326</v>
      </c>
      <c r="Q1337" s="19">
        <v>43.828780645210472</v>
      </c>
      <c r="R1337" s="19"/>
      <c r="S1337" s="19"/>
      <c r="T1337" s="19"/>
      <c r="U1337" s="19"/>
      <c r="V1337" s="19"/>
      <c r="W1337" s="19"/>
      <c r="X1337" s="19"/>
      <c r="Y1337" s="19"/>
      <c r="Z1337"/>
      <c r="AA1337"/>
      <c r="AB1337"/>
      <c r="AC1337"/>
      <c r="AD1337"/>
      <c r="AE1337"/>
      <c r="AF1337"/>
      <c r="AG1337"/>
      <c r="AH1337"/>
      <c r="AI1337"/>
      <c r="AJ1337" s="9" t="s">
        <v>3326</v>
      </c>
      <c r="AK1337" s="19"/>
      <c r="AL1337" s="19"/>
      <c r="AM1337" s="19"/>
      <c r="AN1337" s="19"/>
      <c r="AO1337" s="19"/>
      <c r="AP1337" s="19">
        <v>43.828780645210472</v>
      </c>
      <c r="AQ1337" s="19"/>
      <c r="AR1337" s="19"/>
      <c r="AS1337" s="19"/>
      <c r="AT1337" s="19"/>
      <c r="AU1337" s="19"/>
      <c r="AV1337" s="19"/>
      <c r="AW1337"/>
      <c r="AX1337"/>
      <c r="AY1337"/>
      <c r="AZ1337"/>
      <c r="BA1337"/>
      <c r="BB1337"/>
      <c r="BC1337"/>
      <c r="BD1337"/>
      <c r="BE1337"/>
      <c r="BF1337"/>
      <c r="BG1337"/>
      <c r="BH1337"/>
      <c r="BI1337"/>
      <c r="BJ1337"/>
      <c r="BK1337"/>
      <c r="BL1337"/>
      <c r="BM1337"/>
      <c r="BN1337"/>
      <c r="BO1337"/>
      <c r="BP1337"/>
      <c r="BQ1337"/>
      <c r="BR1337"/>
      <c r="BS1337"/>
      <c r="BT1337"/>
      <c r="BU1337"/>
      <c r="BV1337"/>
    </row>
    <row r="1338" spans="2:74" ht="14.25" x14ac:dyDescent="0.2">
      <c r="B1338" s="9" t="s">
        <v>3879</v>
      </c>
      <c r="C1338" s="19"/>
      <c r="D1338" s="19"/>
      <c r="E1338" s="19">
        <v>20</v>
      </c>
      <c r="F1338" s="19"/>
      <c r="G1338" s="19"/>
      <c r="H1338" s="19"/>
      <c r="P1338" s="9" t="s">
        <v>3327</v>
      </c>
      <c r="Q1338" s="19">
        <v>80</v>
      </c>
      <c r="R1338" s="19"/>
      <c r="S1338" s="19"/>
      <c r="T1338" s="19"/>
      <c r="U1338" s="19"/>
      <c r="V1338" s="19"/>
      <c r="W1338" s="19"/>
      <c r="X1338" s="19"/>
      <c r="Y1338" s="19"/>
      <c r="Z1338"/>
      <c r="AA1338"/>
      <c r="AB1338"/>
      <c r="AC1338"/>
      <c r="AD1338"/>
      <c r="AE1338"/>
      <c r="AF1338"/>
      <c r="AG1338"/>
      <c r="AH1338"/>
      <c r="AI1338"/>
      <c r="AJ1338" s="9" t="s">
        <v>3327</v>
      </c>
      <c r="AK1338" s="19"/>
      <c r="AL1338" s="19">
        <v>80</v>
      </c>
      <c r="AM1338" s="19"/>
      <c r="AN1338" s="19"/>
      <c r="AO1338" s="19"/>
      <c r="AP1338" s="19"/>
      <c r="AQ1338" s="19"/>
      <c r="AR1338" s="19"/>
      <c r="AS1338" s="19"/>
      <c r="AT1338" s="19"/>
      <c r="AU1338" s="19"/>
      <c r="AV1338" s="19"/>
      <c r="AW1338"/>
      <c r="AX1338"/>
      <c r="AY1338"/>
      <c r="AZ1338"/>
      <c r="BA1338"/>
      <c r="BB1338"/>
      <c r="BC1338"/>
      <c r="BD1338"/>
      <c r="BE1338"/>
      <c r="BF1338"/>
      <c r="BG1338"/>
      <c r="BH1338"/>
      <c r="BI1338"/>
      <c r="BJ1338"/>
      <c r="BK1338"/>
      <c r="BL1338"/>
      <c r="BM1338"/>
      <c r="BN1338"/>
      <c r="BO1338"/>
      <c r="BP1338"/>
      <c r="BQ1338"/>
      <c r="BR1338"/>
      <c r="BS1338"/>
      <c r="BT1338"/>
      <c r="BU1338"/>
      <c r="BV1338"/>
    </row>
    <row r="1339" spans="2:74" ht="14.25" x14ac:dyDescent="0.2">
      <c r="B1339" s="9" t="s">
        <v>3880</v>
      </c>
      <c r="C1339" s="19"/>
      <c r="D1339" s="19"/>
      <c r="E1339" s="19"/>
      <c r="F1339" s="19">
        <v>110</v>
      </c>
      <c r="G1339" s="19"/>
      <c r="H1339" s="19"/>
      <c r="P1339" s="9" t="s">
        <v>3328</v>
      </c>
      <c r="Q1339" s="19">
        <v>11.518711713336909</v>
      </c>
      <c r="R1339" s="19"/>
      <c r="S1339" s="19"/>
      <c r="T1339" s="19"/>
      <c r="U1339" s="19"/>
      <c r="V1339" s="19"/>
      <c r="W1339" s="19"/>
      <c r="X1339" s="19"/>
      <c r="Y1339" s="19"/>
      <c r="Z1339"/>
      <c r="AA1339"/>
      <c r="AB1339"/>
      <c r="AC1339"/>
      <c r="AD1339"/>
      <c r="AE1339"/>
      <c r="AF1339"/>
      <c r="AG1339"/>
      <c r="AH1339"/>
      <c r="AI1339"/>
      <c r="AJ1339" s="9" t="s">
        <v>3328</v>
      </c>
      <c r="AK1339" s="19"/>
      <c r="AL1339" s="19"/>
      <c r="AM1339" s="19"/>
      <c r="AN1339" s="19"/>
      <c r="AO1339" s="19">
        <v>11.518711713336909</v>
      </c>
      <c r="AP1339" s="19"/>
      <c r="AQ1339" s="19"/>
      <c r="AR1339" s="19"/>
      <c r="AS1339" s="19"/>
      <c r="AT1339" s="19"/>
      <c r="AU1339" s="19"/>
      <c r="AV1339" s="19"/>
      <c r="AW1339"/>
      <c r="AX1339"/>
      <c r="AY1339"/>
      <c r="AZ1339"/>
      <c r="BA1339"/>
      <c r="BB1339"/>
      <c r="BC1339"/>
      <c r="BD1339"/>
      <c r="BE1339"/>
      <c r="BF1339"/>
      <c r="BG1339"/>
      <c r="BH1339"/>
      <c r="BI1339"/>
      <c r="BJ1339"/>
      <c r="BK1339"/>
      <c r="BL1339"/>
      <c r="BM1339"/>
      <c r="BN1339"/>
      <c r="BO1339"/>
      <c r="BP1339"/>
      <c r="BQ1339"/>
      <c r="BR1339"/>
      <c r="BS1339"/>
      <c r="BT1339"/>
      <c r="BU1339"/>
      <c r="BV1339"/>
    </row>
    <row r="1340" spans="2:74" ht="14.25" x14ac:dyDescent="0.2">
      <c r="B1340" s="9" t="s">
        <v>3881</v>
      </c>
      <c r="C1340" s="19"/>
      <c r="D1340" s="19">
        <v>50</v>
      </c>
      <c r="E1340" s="19"/>
      <c r="F1340" s="19"/>
      <c r="G1340" s="19"/>
      <c r="H1340" s="19"/>
      <c r="P1340" s="9" t="s">
        <v>3329</v>
      </c>
      <c r="Q1340" s="19">
        <v>152.98644846039537</v>
      </c>
      <c r="R1340" s="19"/>
      <c r="S1340" s="19"/>
      <c r="T1340" s="19"/>
      <c r="U1340" s="19"/>
      <c r="V1340" s="19"/>
      <c r="W1340" s="19"/>
      <c r="X1340" s="19"/>
      <c r="Y1340" s="19"/>
      <c r="Z1340"/>
      <c r="AA1340"/>
      <c r="AB1340"/>
      <c r="AC1340"/>
      <c r="AD1340"/>
      <c r="AE1340"/>
      <c r="AF1340"/>
      <c r="AG1340"/>
      <c r="AH1340"/>
      <c r="AI1340"/>
      <c r="AJ1340" s="9" t="s">
        <v>3329</v>
      </c>
      <c r="AK1340" s="19">
        <v>152.98644846039537</v>
      </c>
      <c r="AL1340" s="19"/>
      <c r="AM1340" s="19"/>
      <c r="AN1340" s="19"/>
      <c r="AO1340" s="19"/>
      <c r="AP1340" s="19"/>
      <c r="AQ1340" s="19"/>
      <c r="AR1340" s="19"/>
      <c r="AS1340" s="19"/>
      <c r="AT1340" s="19"/>
      <c r="AU1340" s="19"/>
      <c r="AV1340" s="19"/>
      <c r="AW1340"/>
      <c r="AX1340"/>
      <c r="AY1340"/>
      <c r="AZ1340"/>
      <c r="BA1340"/>
      <c r="BB1340"/>
      <c r="BC1340"/>
      <c r="BD1340"/>
      <c r="BE1340"/>
      <c r="BF1340"/>
      <c r="BG1340"/>
      <c r="BH1340"/>
      <c r="BI1340"/>
      <c r="BJ1340"/>
      <c r="BK1340"/>
      <c r="BL1340"/>
      <c r="BM1340"/>
      <c r="BN1340"/>
      <c r="BO1340"/>
      <c r="BP1340"/>
      <c r="BQ1340"/>
      <c r="BR1340"/>
      <c r="BS1340"/>
      <c r="BT1340"/>
      <c r="BU1340"/>
      <c r="BV1340"/>
    </row>
    <row r="1341" spans="2:74" ht="14.25" x14ac:dyDescent="0.2">
      <c r="B1341" s="9" t="s">
        <v>3882</v>
      </c>
      <c r="C1341" s="19"/>
      <c r="D1341" s="19"/>
      <c r="E1341" s="19"/>
      <c r="F1341" s="19">
        <v>46</v>
      </c>
      <c r="G1341" s="19"/>
      <c r="H1341" s="19"/>
      <c r="P1341" s="9" t="s">
        <v>3330</v>
      </c>
      <c r="Q1341" s="19"/>
      <c r="R1341" s="19">
        <v>125</v>
      </c>
      <c r="S1341" s="19"/>
      <c r="T1341" s="19"/>
      <c r="U1341" s="19"/>
      <c r="V1341" s="19"/>
      <c r="W1341" s="19"/>
      <c r="X1341" s="19"/>
      <c r="Y1341" s="19"/>
      <c r="Z1341"/>
      <c r="AA1341"/>
      <c r="AB1341"/>
      <c r="AC1341"/>
      <c r="AD1341"/>
      <c r="AE1341"/>
      <c r="AF1341"/>
      <c r="AG1341"/>
      <c r="AH1341"/>
      <c r="AI1341"/>
      <c r="AJ1341" s="9" t="s">
        <v>3330</v>
      </c>
      <c r="AK1341" s="19"/>
      <c r="AL1341" s="19">
        <v>125</v>
      </c>
      <c r="AM1341" s="19"/>
      <c r="AN1341" s="19"/>
      <c r="AO1341" s="19"/>
      <c r="AP1341" s="19"/>
      <c r="AQ1341" s="19"/>
      <c r="AR1341" s="19"/>
      <c r="AS1341" s="19"/>
      <c r="AT1341" s="19"/>
      <c r="AU1341" s="19"/>
      <c r="AV1341" s="19"/>
      <c r="AW1341"/>
      <c r="AX1341"/>
      <c r="AY1341"/>
      <c r="AZ1341"/>
      <c r="BA1341"/>
      <c r="BB1341"/>
      <c r="BC1341"/>
      <c r="BD1341"/>
      <c r="BE1341"/>
      <c r="BF1341"/>
      <c r="BG1341"/>
      <c r="BH1341"/>
      <c r="BI1341"/>
      <c r="BJ1341"/>
      <c r="BK1341"/>
      <c r="BL1341"/>
      <c r="BM1341"/>
      <c r="BN1341"/>
      <c r="BO1341"/>
      <c r="BP1341"/>
      <c r="BQ1341"/>
      <c r="BR1341"/>
      <c r="BS1341"/>
      <c r="BT1341"/>
      <c r="BU1341"/>
      <c r="BV1341"/>
    </row>
    <row r="1342" spans="2:74" ht="14.25" x14ac:dyDescent="0.2">
      <c r="B1342" s="9" t="s">
        <v>3883</v>
      </c>
      <c r="C1342" s="19"/>
      <c r="D1342" s="19"/>
      <c r="E1342" s="19"/>
      <c r="F1342" s="19"/>
      <c r="G1342" s="19">
        <v>115</v>
      </c>
      <c r="H1342" s="19"/>
      <c r="P1342" s="9" t="s">
        <v>3331</v>
      </c>
      <c r="Q1342" s="19"/>
      <c r="R1342" s="19"/>
      <c r="S1342" s="19"/>
      <c r="T1342" s="19"/>
      <c r="U1342" s="19">
        <v>101.99096564026357</v>
      </c>
      <c r="V1342" s="19"/>
      <c r="W1342" s="19"/>
      <c r="X1342" s="19"/>
      <c r="Y1342" s="19"/>
      <c r="Z1342"/>
      <c r="AA1342"/>
      <c r="AB1342"/>
      <c r="AC1342"/>
      <c r="AD1342"/>
      <c r="AE1342"/>
      <c r="AF1342"/>
      <c r="AG1342"/>
      <c r="AH1342"/>
      <c r="AI1342"/>
      <c r="AJ1342" s="9" t="s">
        <v>3331</v>
      </c>
      <c r="AK1342" s="19">
        <v>101.99096564026357</v>
      </c>
      <c r="AL1342" s="19"/>
      <c r="AM1342" s="19"/>
      <c r="AN1342" s="19"/>
      <c r="AO1342" s="19"/>
      <c r="AP1342" s="19"/>
      <c r="AQ1342" s="19"/>
      <c r="AR1342" s="19"/>
      <c r="AS1342" s="19"/>
      <c r="AT1342" s="19"/>
      <c r="AU1342" s="19"/>
      <c r="AV1342" s="19"/>
      <c r="AW1342"/>
      <c r="AX1342"/>
      <c r="AY1342"/>
      <c r="AZ1342"/>
      <c r="BA1342"/>
      <c r="BB1342"/>
      <c r="BC1342"/>
      <c r="BD1342"/>
      <c r="BE1342"/>
      <c r="BF1342"/>
      <c r="BG1342"/>
      <c r="BH1342"/>
      <c r="BI1342"/>
      <c r="BJ1342"/>
      <c r="BK1342"/>
      <c r="BL1342"/>
      <c r="BM1342"/>
      <c r="BN1342"/>
      <c r="BO1342"/>
      <c r="BP1342"/>
      <c r="BQ1342"/>
      <c r="BR1342"/>
      <c r="BS1342"/>
      <c r="BT1342"/>
      <c r="BU1342"/>
      <c r="BV1342"/>
    </row>
    <row r="1343" spans="2:74" ht="14.25" x14ac:dyDescent="0.2">
      <c r="B1343" s="9" t="s">
        <v>3884</v>
      </c>
      <c r="C1343" s="19"/>
      <c r="D1343" s="19">
        <v>3.2054250037396623</v>
      </c>
      <c r="E1343" s="19"/>
      <c r="F1343" s="19"/>
      <c r="G1343" s="19"/>
      <c r="H1343" s="19"/>
      <c r="P1343" s="9" t="s">
        <v>3332</v>
      </c>
      <c r="Q1343" s="19"/>
      <c r="R1343" s="19"/>
      <c r="S1343" s="19">
        <v>105</v>
      </c>
      <c r="T1343" s="19"/>
      <c r="U1343" s="19"/>
      <c r="V1343" s="19"/>
      <c r="W1343" s="19"/>
      <c r="X1343" s="19"/>
      <c r="Y1343" s="19"/>
      <c r="Z1343"/>
      <c r="AA1343"/>
      <c r="AB1343"/>
      <c r="AC1343"/>
      <c r="AD1343"/>
      <c r="AE1343"/>
      <c r="AF1343"/>
      <c r="AG1343"/>
      <c r="AH1343"/>
      <c r="AI1343"/>
      <c r="AJ1343" s="9" t="s">
        <v>3332</v>
      </c>
      <c r="AK1343" s="19"/>
      <c r="AL1343" s="19">
        <v>105</v>
      </c>
      <c r="AM1343" s="19"/>
      <c r="AN1343" s="19"/>
      <c r="AO1343" s="19"/>
      <c r="AP1343" s="19"/>
      <c r="AQ1343" s="19"/>
      <c r="AR1343" s="19"/>
      <c r="AS1343" s="19"/>
      <c r="AT1343" s="19"/>
      <c r="AU1343" s="19"/>
      <c r="AV1343" s="19"/>
      <c r="AW1343"/>
      <c r="AX1343"/>
      <c r="AY1343"/>
      <c r="AZ1343"/>
      <c r="BA1343"/>
      <c r="BB1343"/>
      <c r="BC1343"/>
      <c r="BD1343"/>
      <c r="BE1343"/>
      <c r="BF1343"/>
      <c r="BG1343"/>
      <c r="BH1343"/>
      <c r="BI1343"/>
      <c r="BJ1343"/>
      <c r="BK1343"/>
      <c r="BL1343"/>
      <c r="BM1343"/>
      <c r="BN1343"/>
      <c r="BO1343"/>
      <c r="BP1343"/>
      <c r="BQ1343"/>
      <c r="BR1343"/>
      <c r="BS1343"/>
      <c r="BT1343"/>
      <c r="BU1343"/>
      <c r="BV1343"/>
    </row>
    <row r="1344" spans="2:74" ht="14.25" x14ac:dyDescent="0.2">
      <c r="B1344" s="9" t="s">
        <v>3885</v>
      </c>
      <c r="C1344" s="19"/>
      <c r="D1344" s="19"/>
      <c r="E1344" s="19"/>
      <c r="F1344" s="19"/>
      <c r="G1344" s="19"/>
      <c r="H1344" s="19">
        <v>76.223966339496471</v>
      </c>
      <c r="P1344" s="9" t="s">
        <v>3333</v>
      </c>
      <c r="Q1344" s="19"/>
      <c r="R1344" s="19">
        <v>50.815977559664312</v>
      </c>
      <c r="S1344" s="19"/>
      <c r="T1344" s="19"/>
      <c r="U1344" s="19"/>
      <c r="V1344" s="19"/>
      <c r="W1344" s="19"/>
      <c r="X1344" s="19"/>
      <c r="Y1344" s="19"/>
      <c r="Z1344"/>
      <c r="AA1344"/>
      <c r="AB1344"/>
      <c r="AC1344"/>
      <c r="AD1344"/>
      <c r="AE1344"/>
      <c r="AF1344"/>
      <c r="AG1344"/>
      <c r="AH1344"/>
      <c r="AI1344"/>
      <c r="AJ1344" s="9" t="s">
        <v>3333</v>
      </c>
      <c r="AK1344" s="19"/>
      <c r="AL1344" s="19"/>
      <c r="AM1344" s="19"/>
      <c r="AN1344" s="19"/>
      <c r="AO1344" s="19"/>
      <c r="AP1344" s="19">
        <v>50.815977559664312</v>
      </c>
      <c r="AQ1344" s="19"/>
      <c r="AR1344" s="19"/>
      <c r="AS1344" s="19"/>
      <c r="AT1344" s="19"/>
      <c r="AU1344" s="19"/>
      <c r="AV1344" s="19"/>
      <c r="AW1344"/>
      <c r="AX1344"/>
      <c r="AY1344"/>
      <c r="AZ1344"/>
      <c r="BA1344"/>
      <c r="BB1344"/>
      <c r="BC1344"/>
      <c r="BD1344"/>
      <c r="BE1344"/>
      <c r="BF1344"/>
      <c r="BG1344"/>
      <c r="BH1344"/>
      <c r="BI1344"/>
      <c r="BJ1344"/>
      <c r="BK1344"/>
      <c r="BL1344"/>
      <c r="BM1344"/>
      <c r="BN1344"/>
      <c r="BO1344"/>
      <c r="BP1344"/>
      <c r="BQ1344"/>
      <c r="BR1344"/>
      <c r="BS1344"/>
      <c r="BT1344"/>
      <c r="BU1344"/>
      <c r="BV1344"/>
    </row>
    <row r="1345" spans="2:74" ht="14.25" x14ac:dyDescent="0.2">
      <c r="B1345" s="9" t="s">
        <v>3886</v>
      </c>
      <c r="C1345" s="19"/>
      <c r="D1345" s="19"/>
      <c r="E1345" s="19"/>
      <c r="F1345" s="19"/>
      <c r="G1345" s="19"/>
      <c r="H1345" s="19">
        <v>52.5</v>
      </c>
      <c r="P1345" s="9" t="s">
        <v>3334</v>
      </c>
      <c r="Q1345" s="19">
        <v>75</v>
      </c>
      <c r="R1345" s="19"/>
      <c r="S1345" s="19"/>
      <c r="T1345" s="19"/>
      <c r="U1345" s="19"/>
      <c r="V1345" s="19"/>
      <c r="W1345" s="19"/>
      <c r="X1345" s="19"/>
      <c r="Y1345" s="19"/>
      <c r="Z1345"/>
      <c r="AA1345"/>
      <c r="AB1345"/>
      <c r="AC1345"/>
      <c r="AD1345"/>
      <c r="AE1345"/>
      <c r="AF1345"/>
      <c r="AG1345"/>
      <c r="AH1345"/>
      <c r="AI1345"/>
      <c r="AJ1345" s="9" t="s">
        <v>3334</v>
      </c>
      <c r="AK1345" s="19"/>
      <c r="AL1345" s="19">
        <v>75</v>
      </c>
      <c r="AM1345" s="19"/>
      <c r="AN1345" s="19"/>
      <c r="AO1345" s="19"/>
      <c r="AP1345" s="19"/>
      <c r="AQ1345" s="19"/>
      <c r="AR1345" s="19"/>
      <c r="AS1345" s="19"/>
      <c r="AT1345" s="19"/>
      <c r="AU1345" s="19"/>
      <c r="AV1345" s="19"/>
      <c r="AW1345"/>
      <c r="AX1345"/>
      <c r="AY1345"/>
      <c r="AZ1345"/>
      <c r="BA1345"/>
      <c r="BB1345"/>
      <c r="BC1345"/>
      <c r="BD1345"/>
      <c r="BE1345"/>
      <c r="BF1345"/>
      <c r="BG1345"/>
      <c r="BH1345"/>
      <c r="BI1345"/>
      <c r="BJ1345"/>
      <c r="BK1345"/>
      <c r="BL1345"/>
      <c r="BM1345"/>
      <c r="BN1345"/>
      <c r="BO1345"/>
      <c r="BP1345"/>
      <c r="BQ1345"/>
      <c r="BR1345"/>
      <c r="BS1345"/>
      <c r="BT1345"/>
      <c r="BU1345"/>
      <c r="BV1345"/>
    </row>
    <row r="1346" spans="2:74" ht="14.25" x14ac:dyDescent="0.2">
      <c r="B1346" s="9" t="s">
        <v>3887</v>
      </c>
      <c r="C1346" s="19"/>
      <c r="D1346" s="19"/>
      <c r="E1346" s="19">
        <v>100.8</v>
      </c>
      <c r="F1346" s="19"/>
      <c r="G1346" s="19"/>
      <c r="H1346" s="19"/>
      <c r="P1346" s="9" t="s">
        <v>3335</v>
      </c>
      <c r="Q1346" s="19">
        <v>4.4519791718606418</v>
      </c>
      <c r="R1346" s="19"/>
      <c r="S1346" s="19"/>
      <c r="T1346" s="19"/>
      <c r="U1346" s="19"/>
      <c r="V1346" s="19"/>
      <c r="W1346" s="19"/>
      <c r="X1346" s="19"/>
      <c r="Y1346" s="19"/>
      <c r="Z1346"/>
      <c r="AA1346"/>
      <c r="AB1346"/>
      <c r="AC1346"/>
      <c r="AD1346"/>
      <c r="AE1346"/>
      <c r="AF1346"/>
      <c r="AG1346"/>
      <c r="AH1346"/>
      <c r="AI1346"/>
      <c r="AJ1346" s="9" t="s">
        <v>3335</v>
      </c>
      <c r="AK1346" s="19"/>
      <c r="AL1346" s="19"/>
      <c r="AM1346" s="19"/>
      <c r="AN1346" s="19"/>
      <c r="AO1346" s="19"/>
      <c r="AP1346" s="19"/>
      <c r="AQ1346" s="19"/>
      <c r="AR1346" s="19"/>
      <c r="AS1346" s="19"/>
      <c r="AT1346" s="19"/>
      <c r="AU1346" s="19"/>
      <c r="AV1346" s="19">
        <v>4.4519791718606418</v>
      </c>
      <c r="AW1346"/>
      <c r="AX1346"/>
      <c r="AY1346"/>
      <c r="AZ1346"/>
      <c r="BA1346"/>
      <c r="BB1346"/>
      <c r="BC1346"/>
      <c r="BD1346"/>
      <c r="BE1346"/>
      <c r="BF1346"/>
      <c r="BG1346"/>
      <c r="BH1346"/>
      <c r="BI1346"/>
      <c r="BJ1346"/>
      <c r="BK1346"/>
      <c r="BL1346"/>
      <c r="BM1346"/>
      <c r="BN1346"/>
      <c r="BO1346"/>
      <c r="BP1346"/>
      <c r="BQ1346"/>
      <c r="BR1346"/>
      <c r="BS1346"/>
      <c r="BT1346"/>
      <c r="BU1346"/>
      <c r="BV1346"/>
    </row>
    <row r="1347" spans="2:74" ht="14.25" x14ac:dyDescent="0.2">
      <c r="B1347" s="9" t="s">
        <v>3889</v>
      </c>
      <c r="C1347" s="19"/>
      <c r="D1347" s="19">
        <v>40</v>
      </c>
      <c r="E1347" s="19"/>
      <c r="F1347" s="19"/>
      <c r="G1347" s="19"/>
      <c r="H1347" s="19"/>
      <c r="P1347" s="9" t="s">
        <v>3336</v>
      </c>
      <c r="Q1347" s="19">
        <v>110</v>
      </c>
      <c r="R1347" s="19"/>
      <c r="S1347" s="19"/>
      <c r="T1347" s="19"/>
      <c r="U1347" s="19"/>
      <c r="V1347" s="19"/>
      <c r="W1347" s="19"/>
      <c r="X1347" s="19"/>
      <c r="Y1347" s="19"/>
      <c r="Z1347"/>
      <c r="AA1347"/>
      <c r="AB1347"/>
      <c r="AC1347"/>
      <c r="AD1347"/>
      <c r="AE1347"/>
      <c r="AF1347"/>
      <c r="AG1347"/>
      <c r="AH1347"/>
      <c r="AI1347"/>
      <c r="AJ1347" s="9" t="s">
        <v>3336</v>
      </c>
      <c r="AK1347" s="19"/>
      <c r="AL1347" s="19">
        <v>110</v>
      </c>
      <c r="AM1347" s="19"/>
      <c r="AN1347" s="19"/>
      <c r="AO1347" s="19"/>
      <c r="AP1347" s="19"/>
      <c r="AQ1347" s="19"/>
      <c r="AR1347" s="19"/>
      <c r="AS1347" s="19"/>
      <c r="AT1347" s="19"/>
      <c r="AU1347" s="19"/>
      <c r="AV1347" s="19"/>
      <c r="AW1347"/>
      <c r="AX1347"/>
      <c r="AY1347"/>
      <c r="AZ1347"/>
      <c r="BA1347"/>
      <c r="BB1347"/>
      <c r="BC1347"/>
      <c r="BD1347"/>
      <c r="BE1347"/>
      <c r="BF1347"/>
      <c r="BG1347"/>
      <c r="BH1347"/>
      <c r="BI1347"/>
      <c r="BJ1347"/>
      <c r="BK1347"/>
      <c r="BL1347"/>
      <c r="BM1347"/>
      <c r="BN1347"/>
      <c r="BO1347"/>
      <c r="BP1347"/>
      <c r="BQ1347"/>
      <c r="BR1347"/>
      <c r="BS1347"/>
      <c r="BT1347"/>
      <c r="BU1347"/>
      <c r="BV1347"/>
    </row>
    <row r="1348" spans="2:74" ht="14.25" x14ac:dyDescent="0.2">
      <c r="B1348" s="9" t="s">
        <v>3890</v>
      </c>
      <c r="C1348" s="19"/>
      <c r="D1348" s="19"/>
      <c r="E1348" s="19">
        <v>46.359000000000002</v>
      </c>
      <c r="F1348" s="19"/>
      <c r="G1348" s="19"/>
      <c r="H1348" s="19"/>
      <c r="P1348" s="9" t="s">
        <v>3337</v>
      </c>
      <c r="Q1348" s="19"/>
      <c r="R1348" s="19"/>
      <c r="S1348" s="19"/>
      <c r="T1348" s="19"/>
      <c r="U1348" s="19"/>
      <c r="V1348" s="19"/>
      <c r="W1348" s="19">
        <v>42.556813345816671</v>
      </c>
      <c r="X1348" s="19"/>
      <c r="Y1348" s="19"/>
      <c r="Z1348"/>
      <c r="AA1348"/>
      <c r="AB1348"/>
      <c r="AC1348"/>
      <c r="AD1348"/>
      <c r="AE1348"/>
      <c r="AF1348"/>
      <c r="AG1348"/>
      <c r="AH1348"/>
      <c r="AI1348"/>
      <c r="AJ1348" s="9" t="s">
        <v>3337</v>
      </c>
      <c r="AK1348" s="19"/>
      <c r="AL1348" s="19"/>
      <c r="AM1348" s="19"/>
      <c r="AN1348" s="19">
        <v>42.556813345816671</v>
      </c>
      <c r="AO1348" s="19"/>
      <c r="AP1348" s="19"/>
      <c r="AQ1348" s="19"/>
      <c r="AR1348" s="19"/>
      <c r="AS1348" s="19"/>
      <c r="AT1348" s="19"/>
      <c r="AU1348" s="19"/>
      <c r="AV1348" s="19"/>
      <c r="AW1348"/>
      <c r="AX1348"/>
      <c r="AY1348"/>
      <c r="AZ1348"/>
      <c r="BA1348"/>
      <c r="BB1348"/>
      <c r="BC1348"/>
      <c r="BD1348"/>
      <c r="BE1348"/>
      <c r="BF1348"/>
      <c r="BG1348"/>
      <c r="BH1348"/>
      <c r="BI1348"/>
      <c r="BJ1348"/>
      <c r="BK1348"/>
      <c r="BL1348"/>
      <c r="BM1348"/>
      <c r="BN1348"/>
      <c r="BO1348"/>
      <c r="BP1348"/>
      <c r="BQ1348"/>
      <c r="BR1348"/>
      <c r="BS1348"/>
      <c r="BT1348"/>
      <c r="BU1348"/>
      <c r="BV1348"/>
    </row>
    <row r="1349" spans="2:74" ht="14.25" x14ac:dyDescent="0.2">
      <c r="B1349" s="9" t="s">
        <v>3891</v>
      </c>
      <c r="C1349" s="19"/>
      <c r="D1349" s="19"/>
      <c r="E1349" s="19"/>
      <c r="F1349" s="19">
        <v>70</v>
      </c>
      <c r="G1349" s="19"/>
      <c r="H1349" s="19"/>
      <c r="P1349" s="9" t="s">
        <v>3338</v>
      </c>
      <c r="Q1349" s="19"/>
      <c r="R1349" s="19"/>
      <c r="S1349" s="19"/>
      <c r="T1349" s="19"/>
      <c r="U1349" s="19"/>
      <c r="V1349" s="19"/>
      <c r="W1349" s="19">
        <v>8.0135625093491551</v>
      </c>
      <c r="X1349" s="19"/>
      <c r="Y1349" s="19"/>
      <c r="Z1349"/>
      <c r="AA1349"/>
      <c r="AB1349"/>
      <c r="AC1349"/>
      <c r="AD1349"/>
      <c r="AE1349"/>
      <c r="AF1349"/>
      <c r="AG1349"/>
      <c r="AH1349"/>
      <c r="AI1349"/>
      <c r="AJ1349" s="9" t="s">
        <v>3338</v>
      </c>
      <c r="AK1349" s="19"/>
      <c r="AL1349" s="19"/>
      <c r="AM1349" s="19"/>
      <c r="AN1349" s="19"/>
      <c r="AO1349" s="19"/>
      <c r="AP1349" s="19"/>
      <c r="AQ1349" s="19"/>
      <c r="AR1349" s="19"/>
      <c r="AS1349" s="19"/>
      <c r="AT1349" s="19"/>
      <c r="AU1349" s="19"/>
      <c r="AV1349" s="19">
        <v>8.0135625093491551</v>
      </c>
      <c r="AW1349"/>
      <c r="AX1349"/>
      <c r="AY1349"/>
      <c r="AZ1349"/>
      <c r="BA1349"/>
      <c r="BB1349"/>
      <c r="BC1349"/>
      <c r="BD1349"/>
      <c r="BE1349"/>
      <c r="BF1349"/>
      <c r="BG1349"/>
      <c r="BH1349"/>
      <c r="BI1349"/>
      <c r="BJ1349"/>
      <c r="BK1349"/>
      <c r="BL1349"/>
      <c r="BM1349"/>
      <c r="BN1349"/>
      <c r="BO1349"/>
      <c r="BP1349"/>
      <c r="BQ1349"/>
      <c r="BR1349"/>
      <c r="BS1349"/>
      <c r="BT1349"/>
      <c r="BU1349"/>
      <c r="BV1349"/>
    </row>
    <row r="1350" spans="2:74" ht="14.25" x14ac:dyDescent="0.2">
      <c r="B1350"/>
      <c r="C1350"/>
      <c r="D1350"/>
      <c r="E1350"/>
      <c r="F1350"/>
      <c r="G1350"/>
      <c r="H1350"/>
      <c r="P1350" s="9" t="s">
        <v>3339</v>
      </c>
      <c r="Q1350" s="19"/>
      <c r="R1350" s="19">
        <v>125</v>
      </c>
      <c r="S1350" s="19"/>
      <c r="T1350" s="19"/>
      <c r="U1350" s="19"/>
      <c r="V1350" s="19"/>
      <c r="W1350" s="19"/>
      <c r="X1350" s="19"/>
      <c r="Y1350" s="19"/>
      <c r="Z1350"/>
      <c r="AA1350"/>
      <c r="AB1350"/>
      <c r="AC1350"/>
      <c r="AD1350"/>
      <c r="AE1350"/>
      <c r="AF1350"/>
      <c r="AG1350"/>
      <c r="AH1350"/>
      <c r="AI1350"/>
      <c r="AJ1350" s="9" t="s">
        <v>3339</v>
      </c>
      <c r="AK1350" s="19"/>
      <c r="AL1350" s="19">
        <v>125</v>
      </c>
      <c r="AM1350" s="19"/>
      <c r="AN1350" s="19"/>
      <c r="AO1350" s="19"/>
      <c r="AP1350" s="19"/>
      <c r="AQ1350" s="19"/>
      <c r="AR1350" s="19"/>
      <c r="AS1350" s="19"/>
      <c r="AT1350" s="19"/>
      <c r="AU1350" s="19"/>
      <c r="AV1350" s="19"/>
      <c r="AW1350"/>
      <c r="AX1350"/>
      <c r="AY1350"/>
      <c r="AZ1350"/>
      <c r="BA1350"/>
      <c r="BB1350"/>
      <c r="BC1350"/>
      <c r="BD1350"/>
      <c r="BE1350"/>
      <c r="BF1350"/>
      <c r="BG1350"/>
      <c r="BH1350"/>
      <c r="BI1350"/>
      <c r="BJ1350"/>
      <c r="BK1350"/>
      <c r="BL1350"/>
      <c r="BM1350"/>
      <c r="BN1350"/>
      <c r="BO1350"/>
      <c r="BP1350"/>
      <c r="BQ1350"/>
      <c r="BR1350"/>
      <c r="BS1350"/>
      <c r="BT1350"/>
      <c r="BU1350"/>
      <c r="BV1350"/>
    </row>
    <row r="1351" spans="2:74" ht="14.25" x14ac:dyDescent="0.2">
      <c r="B1351"/>
      <c r="C1351"/>
      <c r="D1351"/>
      <c r="E1351"/>
      <c r="F1351"/>
      <c r="G1351"/>
      <c r="H1351"/>
      <c r="P1351" s="9" t="s">
        <v>3340</v>
      </c>
      <c r="Q1351" s="19">
        <v>60</v>
      </c>
      <c r="R1351" s="19"/>
      <c r="S1351" s="19"/>
      <c r="T1351" s="19"/>
      <c r="U1351" s="19"/>
      <c r="V1351" s="19"/>
      <c r="W1351" s="19"/>
      <c r="X1351" s="19"/>
      <c r="Y1351" s="19"/>
      <c r="Z1351"/>
      <c r="AA1351"/>
      <c r="AB1351"/>
      <c r="AC1351"/>
      <c r="AD1351"/>
      <c r="AE1351"/>
      <c r="AF1351"/>
      <c r="AG1351"/>
      <c r="AH1351"/>
      <c r="AI1351"/>
      <c r="AJ1351" s="9" t="s">
        <v>3340</v>
      </c>
      <c r="AK1351" s="19"/>
      <c r="AL1351" s="19">
        <v>60</v>
      </c>
      <c r="AM1351" s="19"/>
      <c r="AN1351" s="19"/>
      <c r="AO1351" s="19"/>
      <c r="AP1351" s="19"/>
      <c r="AQ1351" s="19"/>
      <c r="AR1351" s="19"/>
      <c r="AS1351" s="19"/>
      <c r="AT1351" s="19"/>
      <c r="AU1351" s="19"/>
      <c r="AV1351" s="19"/>
      <c r="AW1351"/>
      <c r="AX1351"/>
      <c r="AY1351"/>
      <c r="AZ1351"/>
      <c r="BA1351"/>
      <c r="BB1351"/>
      <c r="BC1351"/>
      <c r="BD1351"/>
      <c r="BE1351"/>
      <c r="BF1351"/>
      <c r="BG1351"/>
      <c r="BH1351"/>
      <c r="BI1351"/>
      <c r="BJ1351"/>
      <c r="BK1351"/>
      <c r="BL1351"/>
      <c r="BM1351"/>
      <c r="BN1351"/>
      <c r="BO1351"/>
      <c r="BP1351"/>
      <c r="BQ1351"/>
      <c r="BR1351"/>
      <c r="BS1351"/>
      <c r="BT1351"/>
      <c r="BU1351"/>
      <c r="BV1351"/>
    </row>
    <row r="1352" spans="2:74" ht="14.25" x14ac:dyDescent="0.2">
      <c r="B1352"/>
      <c r="C1352"/>
      <c r="D1352"/>
      <c r="E1352"/>
      <c r="F1352"/>
      <c r="G1352"/>
      <c r="H1352"/>
      <c r="P1352" s="9" t="s">
        <v>3341</v>
      </c>
      <c r="Q1352" s="19">
        <v>39.355495879248075</v>
      </c>
      <c r="R1352" s="19"/>
      <c r="S1352" s="19"/>
      <c r="T1352" s="19"/>
      <c r="U1352" s="19"/>
      <c r="V1352" s="19"/>
      <c r="W1352" s="19"/>
      <c r="X1352" s="19"/>
      <c r="Y1352" s="19"/>
      <c r="Z1352"/>
      <c r="AA1352"/>
      <c r="AB1352"/>
      <c r="AC1352"/>
      <c r="AD1352"/>
      <c r="AE1352"/>
      <c r="AF1352"/>
      <c r="AG1352"/>
      <c r="AH1352"/>
      <c r="AI1352"/>
      <c r="AJ1352" s="9" t="s">
        <v>3341</v>
      </c>
      <c r="AK1352" s="19"/>
      <c r="AL1352" s="19"/>
      <c r="AM1352" s="19"/>
      <c r="AN1352" s="19"/>
      <c r="AO1352" s="19"/>
      <c r="AP1352" s="19"/>
      <c r="AQ1352" s="19"/>
      <c r="AR1352" s="19"/>
      <c r="AS1352" s="19"/>
      <c r="AT1352" s="19"/>
      <c r="AU1352" s="19"/>
      <c r="AV1352" s="19">
        <v>39.355495879248075</v>
      </c>
      <c r="AW1352"/>
      <c r="AX1352"/>
      <c r="AY1352"/>
      <c r="AZ1352"/>
      <c r="BA1352"/>
      <c r="BB1352"/>
      <c r="BC1352"/>
      <c r="BD1352"/>
      <c r="BE1352"/>
      <c r="BF1352"/>
      <c r="BG1352"/>
      <c r="BH1352"/>
      <c r="BI1352"/>
      <c r="BJ1352"/>
      <c r="BK1352"/>
      <c r="BL1352"/>
      <c r="BM1352"/>
      <c r="BN1352"/>
      <c r="BO1352"/>
      <c r="BP1352"/>
      <c r="BQ1352"/>
      <c r="BR1352"/>
      <c r="BS1352"/>
      <c r="BT1352"/>
      <c r="BU1352"/>
      <c r="BV1352"/>
    </row>
    <row r="1353" spans="2:74" ht="14.25" x14ac:dyDescent="0.2">
      <c r="B1353"/>
      <c r="C1353"/>
      <c r="D1353"/>
      <c r="E1353"/>
      <c r="F1353"/>
      <c r="G1353"/>
      <c r="H1353"/>
      <c r="P1353" s="9" t="s">
        <v>3342</v>
      </c>
      <c r="Q1353" s="19"/>
      <c r="R1353" s="19"/>
      <c r="S1353" s="19"/>
      <c r="T1353" s="19"/>
      <c r="U1353" s="19"/>
      <c r="V1353" s="19">
        <v>57.16797475462235</v>
      </c>
      <c r="W1353" s="19"/>
      <c r="X1353" s="19"/>
      <c r="Y1353" s="19"/>
      <c r="Z1353"/>
      <c r="AA1353"/>
      <c r="AB1353"/>
      <c r="AC1353"/>
      <c r="AD1353"/>
      <c r="AE1353"/>
      <c r="AF1353"/>
      <c r="AG1353"/>
      <c r="AH1353"/>
      <c r="AI1353"/>
      <c r="AJ1353" s="9" t="s">
        <v>3342</v>
      </c>
      <c r="AK1353" s="19"/>
      <c r="AL1353" s="19"/>
      <c r="AM1353" s="19"/>
      <c r="AN1353" s="19"/>
      <c r="AO1353" s="19"/>
      <c r="AP1353" s="19">
        <v>57.16797475462235</v>
      </c>
      <c r="AQ1353" s="19"/>
      <c r="AR1353" s="19"/>
      <c r="AS1353" s="19"/>
      <c r="AT1353" s="19"/>
      <c r="AU1353" s="19"/>
      <c r="AV1353" s="19"/>
      <c r="AW1353"/>
      <c r="AX1353"/>
      <c r="AY1353"/>
      <c r="AZ1353"/>
      <c r="BA1353"/>
      <c r="BB1353"/>
      <c r="BC1353"/>
      <c r="BD1353"/>
      <c r="BE1353"/>
      <c r="BF1353"/>
      <c r="BG1353"/>
      <c r="BH1353"/>
      <c r="BI1353"/>
      <c r="BJ1353"/>
      <c r="BK1353"/>
      <c r="BL1353"/>
      <c r="BM1353"/>
      <c r="BN1353"/>
      <c r="BO1353"/>
      <c r="BP1353"/>
      <c r="BQ1353"/>
      <c r="BR1353"/>
      <c r="BS1353"/>
      <c r="BT1353"/>
      <c r="BU1353"/>
      <c r="BV1353"/>
    </row>
    <row r="1354" spans="2:74" ht="14.25" x14ac:dyDescent="0.2">
      <c r="B1354"/>
      <c r="C1354"/>
      <c r="D1354"/>
      <c r="E1354"/>
      <c r="F1354"/>
      <c r="G1354"/>
      <c r="H1354"/>
      <c r="P1354" s="9" t="s">
        <v>3343</v>
      </c>
      <c r="Q1354" s="19">
        <v>50.694322109187965</v>
      </c>
      <c r="R1354" s="19"/>
      <c r="S1354" s="19"/>
      <c r="T1354" s="19"/>
      <c r="U1354" s="19"/>
      <c r="V1354" s="19"/>
      <c r="W1354" s="19"/>
      <c r="X1354" s="19"/>
      <c r="Y1354" s="19"/>
      <c r="Z1354"/>
      <c r="AA1354"/>
      <c r="AB1354"/>
      <c r="AC1354"/>
      <c r="AD1354"/>
      <c r="AE1354"/>
      <c r="AF1354"/>
      <c r="AG1354"/>
      <c r="AH1354"/>
      <c r="AI1354"/>
      <c r="AJ1354" s="9" t="s">
        <v>3343</v>
      </c>
      <c r="AK1354" s="19"/>
      <c r="AL1354" s="19"/>
      <c r="AM1354" s="19"/>
      <c r="AN1354" s="19"/>
      <c r="AO1354" s="19"/>
      <c r="AP1354" s="19"/>
      <c r="AQ1354" s="19"/>
      <c r="AR1354" s="19"/>
      <c r="AS1354" s="19"/>
      <c r="AT1354" s="19"/>
      <c r="AU1354" s="19">
        <v>50.694322109187965</v>
      </c>
      <c r="AV1354" s="19"/>
      <c r="AW1354"/>
      <c r="AX1354"/>
      <c r="AY1354"/>
      <c r="AZ1354"/>
      <c r="BA1354"/>
      <c r="BB1354"/>
      <c r="BC1354"/>
      <c r="BD1354"/>
      <c r="BE1354"/>
      <c r="BF1354"/>
      <c r="BG1354"/>
      <c r="BH1354"/>
      <c r="BI1354"/>
      <c r="BJ1354"/>
      <c r="BK1354"/>
      <c r="BL1354"/>
      <c r="BM1354"/>
      <c r="BN1354"/>
      <c r="BO1354"/>
      <c r="BP1354"/>
      <c r="BQ1354"/>
      <c r="BR1354"/>
      <c r="BS1354"/>
      <c r="BT1354"/>
      <c r="BU1354"/>
      <c r="BV1354"/>
    </row>
    <row r="1355" spans="2:74" ht="14.25" x14ac:dyDescent="0.2">
      <c r="B1355"/>
      <c r="C1355"/>
      <c r="D1355"/>
      <c r="E1355"/>
      <c r="F1355"/>
      <c r="G1355"/>
      <c r="H1355"/>
      <c r="P1355" s="9" t="s">
        <v>3344</v>
      </c>
      <c r="Q1355" s="19"/>
      <c r="R1355" s="19">
        <v>57.5</v>
      </c>
      <c r="S1355" s="19"/>
      <c r="T1355" s="19"/>
      <c r="U1355" s="19"/>
      <c r="V1355" s="19"/>
      <c r="W1355" s="19"/>
      <c r="X1355" s="19"/>
      <c r="Y1355" s="19"/>
      <c r="Z1355"/>
      <c r="AA1355"/>
      <c r="AB1355"/>
      <c r="AC1355"/>
      <c r="AD1355"/>
      <c r="AE1355"/>
      <c r="AF1355"/>
      <c r="AG1355"/>
      <c r="AH1355"/>
      <c r="AI1355"/>
      <c r="AJ1355" s="9" t="s">
        <v>3344</v>
      </c>
      <c r="AK1355" s="19"/>
      <c r="AL1355" s="19">
        <v>57.5</v>
      </c>
      <c r="AM1355" s="19"/>
      <c r="AN1355" s="19"/>
      <c r="AO1355" s="19"/>
      <c r="AP1355" s="19"/>
      <c r="AQ1355" s="19"/>
      <c r="AR1355" s="19"/>
      <c r="AS1355" s="19"/>
      <c r="AT1355" s="19"/>
      <c r="AU1355" s="19"/>
      <c r="AV1355" s="19"/>
      <c r="AW1355"/>
      <c r="AX1355"/>
      <c r="AY1355"/>
      <c r="AZ1355"/>
      <c r="BA1355"/>
      <c r="BB1355"/>
      <c r="BC1355"/>
      <c r="BD1355"/>
      <c r="BE1355"/>
      <c r="BF1355"/>
      <c r="BG1355"/>
      <c r="BH1355"/>
      <c r="BI1355"/>
      <c r="BJ1355"/>
      <c r="BK1355"/>
      <c r="BL1355"/>
      <c r="BM1355"/>
      <c r="BN1355"/>
      <c r="BO1355"/>
      <c r="BP1355"/>
      <c r="BQ1355"/>
      <c r="BR1355"/>
      <c r="BS1355"/>
      <c r="BT1355"/>
      <c r="BU1355"/>
      <c r="BV1355"/>
    </row>
    <row r="1356" spans="2:74" ht="14.25" x14ac:dyDescent="0.2">
      <c r="B1356"/>
      <c r="C1356"/>
      <c r="D1356"/>
      <c r="E1356"/>
      <c r="F1356"/>
      <c r="G1356"/>
      <c r="H1356"/>
      <c r="P1356" s="9" t="s">
        <v>3345</v>
      </c>
      <c r="Q1356" s="19"/>
      <c r="R1356" s="19"/>
      <c r="S1356" s="19"/>
      <c r="T1356" s="19"/>
      <c r="U1356" s="19"/>
      <c r="V1356" s="19">
        <v>78.764765217479678</v>
      </c>
      <c r="W1356" s="19"/>
      <c r="X1356" s="19"/>
      <c r="Y1356" s="19"/>
      <c r="Z1356"/>
      <c r="AA1356"/>
      <c r="AB1356"/>
      <c r="AC1356"/>
      <c r="AD1356"/>
      <c r="AE1356"/>
      <c r="AF1356"/>
      <c r="AG1356"/>
      <c r="AH1356"/>
      <c r="AI1356"/>
      <c r="AJ1356" s="9" t="s">
        <v>3345</v>
      </c>
      <c r="AK1356" s="19"/>
      <c r="AL1356" s="19"/>
      <c r="AM1356" s="19"/>
      <c r="AN1356" s="19"/>
      <c r="AO1356" s="19"/>
      <c r="AP1356" s="19">
        <v>78.764765217479678</v>
      </c>
      <c r="AQ1356" s="19"/>
      <c r="AR1356" s="19"/>
      <c r="AS1356" s="19"/>
      <c r="AT1356" s="19"/>
      <c r="AU1356" s="19"/>
      <c r="AV1356" s="19"/>
      <c r="AW1356"/>
      <c r="AX1356"/>
      <c r="AY1356"/>
      <c r="AZ1356"/>
      <c r="BA1356"/>
      <c r="BB1356"/>
      <c r="BC1356"/>
      <c r="BD1356"/>
      <c r="BE1356"/>
      <c r="BF1356"/>
      <c r="BG1356"/>
      <c r="BH1356"/>
      <c r="BI1356"/>
      <c r="BJ1356"/>
      <c r="BK1356"/>
      <c r="BL1356"/>
      <c r="BM1356"/>
      <c r="BN1356"/>
      <c r="BO1356"/>
      <c r="BP1356"/>
      <c r="BQ1356"/>
      <c r="BR1356"/>
      <c r="BS1356"/>
      <c r="BT1356"/>
      <c r="BU1356"/>
      <c r="BV1356"/>
    </row>
    <row r="1357" spans="2:74" ht="14.25" x14ac:dyDescent="0.2">
      <c r="B1357"/>
      <c r="C1357"/>
      <c r="D1357"/>
      <c r="E1357"/>
      <c r="F1357"/>
      <c r="G1357"/>
      <c r="H1357"/>
      <c r="P1357" s="9" t="s">
        <v>3346</v>
      </c>
      <c r="Q1357" s="19"/>
      <c r="R1357" s="19">
        <v>80</v>
      </c>
      <c r="S1357" s="19"/>
      <c r="T1357" s="19"/>
      <c r="U1357" s="19"/>
      <c r="V1357" s="19"/>
      <c r="W1357" s="19"/>
      <c r="X1357" s="19"/>
      <c r="Y1357" s="19"/>
      <c r="Z1357"/>
      <c r="AA1357"/>
      <c r="AB1357"/>
      <c r="AC1357"/>
      <c r="AD1357"/>
      <c r="AE1357"/>
      <c r="AF1357"/>
      <c r="AG1357"/>
      <c r="AH1357"/>
      <c r="AI1357"/>
      <c r="AJ1357" s="9" t="s">
        <v>3346</v>
      </c>
      <c r="AK1357" s="19"/>
      <c r="AL1357" s="19">
        <v>80</v>
      </c>
      <c r="AM1357" s="19"/>
      <c r="AN1357" s="19"/>
      <c r="AO1357" s="19"/>
      <c r="AP1357" s="19"/>
      <c r="AQ1357" s="19"/>
      <c r="AR1357" s="19"/>
      <c r="AS1357" s="19"/>
      <c r="AT1357" s="19"/>
      <c r="AU1357" s="19"/>
      <c r="AV1357" s="19"/>
      <c r="AW1357"/>
      <c r="AX1357"/>
      <c r="AY1357"/>
      <c r="AZ1357"/>
      <c r="BA1357"/>
      <c r="BB1357"/>
    </row>
    <row r="1358" spans="2:74" ht="14.25" x14ac:dyDescent="0.2">
      <c r="B1358"/>
      <c r="C1358"/>
      <c r="D1358"/>
      <c r="E1358"/>
      <c r="F1358"/>
      <c r="G1358"/>
      <c r="H1358"/>
      <c r="P1358" s="9" t="s">
        <v>3347</v>
      </c>
      <c r="Q1358" s="19"/>
      <c r="R1358" s="19">
        <v>70.928022243027783</v>
      </c>
      <c r="S1358" s="19"/>
      <c r="T1358" s="19"/>
      <c r="U1358" s="19"/>
      <c r="V1358" s="19"/>
      <c r="W1358" s="19"/>
      <c r="X1358" s="19"/>
      <c r="Y1358" s="19"/>
      <c r="Z1358"/>
      <c r="AA1358"/>
      <c r="AB1358"/>
      <c r="AC1358"/>
      <c r="AD1358"/>
      <c r="AE1358"/>
      <c r="AF1358"/>
      <c r="AG1358"/>
      <c r="AH1358"/>
      <c r="AI1358"/>
      <c r="AJ1358" s="9" t="s">
        <v>3347</v>
      </c>
      <c r="AK1358" s="19"/>
      <c r="AL1358" s="19"/>
      <c r="AM1358" s="19"/>
      <c r="AN1358" s="19">
        <v>70.928022243027783</v>
      </c>
      <c r="AO1358" s="19"/>
      <c r="AP1358" s="19"/>
      <c r="AQ1358" s="19"/>
      <c r="AR1358" s="19"/>
      <c r="AS1358" s="19"/>
      <c r="AT1358" s="19"/>
      <c r="AU1358" s="19"/>
      <c r="AV1358" s="19"/>
      <c r="AW1358"/>
      <c r="AX1358"/>
      <c r="AY1358"/>
      <c r="AZ1358"/>
      <c r="BA1358"/>
      <c r="BB1358"/>
    </row>
    <row r="1359" spans="2:74" ht="14.25" x14ac:dyDescent="0.2">
      <c r="B1359"/>
      <c r="C1359"/>
      <c r="D1359"/>
      <c r="E1359"/>
      <c r="F1359"/>
      <c r="G1359"/>
      <c r="H1359"/>
      <c r="P1359" s="9" t="s">
        <v>3348</v>
      </c>
      <c r="Q1359" s="19"/>
      <c r="R1359" s="19"/>
      <c r="S1359" s="19"/>
      <c r="T1359" s="19"/>
      <c r="U1359" s="19"/>
      <c r="V1359" s="19">
        <v>33</v>
      </c>
      <c r="W1359" s="19"/>
      <c r="X1359" s="19"/>
      <c r="Y1359" s="19"/>
      <c r="Z1359"/>
      <c r="AA1359"/>
      <c r="AB1359"/>
      <c r="AC1359"/>
      <c r="AD1359"/>
      <c r="AE1359"/>
      <c r="AF1359"/>
      <c r="AG1359"/>
      <c r="AH1359"/>
      <c r="AI1359"/>
      <c r="AJ1359" s="9" t="s">
        <v>3348</v>
      </c>
      <c r="AK1359" s="19"/>
      <c r="AL1359" s="19">
        <v>33</v>
      </c>
      <c r="AM1359" s="19"/>
      <c r="AN1359" s="19"/>
      <c r="AO1359" s="19"/>
      <c r="AP1359" s="19"/>
      <c r="AQ1359" s="19"/>
      <c r="AR1359" s="19"/>
      <c r="AS1359" s="19"/>
      <c r="AT1359" s="19"/>
      <c r="AU1359" s="19"/>
      <c r="AV1359" s="19"/>
      <c r="AW1359"/>
      <c r="AX1359"/>
      <c r="AY1359"/>
      <c r="AZ1359"/>
      <c r="BA1359"/>
      <c r="BB1359"/>
    </row>
    <row r="1360" spans="2:74" ht="14.25" x14ac:dyDescent="0.2">
      <c r="B1360"/>
      <c r="C1360"/>
      <c r="D1360"/>
      <c r="E1360"/>
      <c r="F1360"/>
      <c r="G1360"/>
      <c r="H1360"/>
      <c r="P1360" s="9" t="s">
        <v>3349</v>
      </c>
      <c r="Q1360" s="19">
        <v>100</v>
      </c>
      <c r="R1360" s="19"/>
      <c r="S1360" s="19"/>
      <c r="T1360" s="19"/>
      <c r="U1360" s="19"/>
      <c r="V1360" s="19"/>
      <c r="W1360" s="19"/>
      <c r="X1360" s="19"/>
      <c r="Y1360" s="19"/>
      <c r="Z1360"/>
      <c r="AA1360"/>
      <c r="AB1360"/>
      <c r="AC1360"/>
      <c r="AD1360"/>
      <c r="AE1360"/>
      <c r="AF1360"/>
      <c r="AG1360"/>
      <c r="AH1360"/>
      <c r="AI1360"/>
      <c r="AJ1360" s="9" t="s">
        <v>3349</v>
      </c>
      <c r="AK1360" s="19"/>
      <c r="AL1360" s="19">
        <v>100</v>
      </c>
      <c r="AM1360" s="19"/>
      <c r="AN1360" s="19"/>
      <c r="AO1360" s="19"/>
      <c r="AP1360" s="19"/>
      <c r="AQ1360" s="19"/>
      <c r="AR1360" s="19"/>
      <c r="AS1360" s="19"/>
      <c r="AT1360" s="19"/>
      <c r="AU1360" s="19"/>
      <c r="AV1360" s="19"/>
      <c r="AW1360"/>
      <c r="AX1360"/>
      <c r="AY1360"/>
      <c r="AZ1360"/>
      <c r="BA1360"/>
      <c r="BB1360"/>
    </row>
    <row r="1361" spans="2:54" ht="14.25" x14ac:dyDescent="0.2">
      <c r="B1361"/>
      <c r="C1361"/>
      <c r="D1361"/>
      <c r="E1361"/>
      <c r="F1361"/>
      <c r="G1361"/>
      <c r="H1361"/>
      <c r="P1361" s="9" t="s">
        <v>3350</v>
      </c>
      <c r="Q1361" s="19"/>
      <c r="R1361" s="19">
        <v>60</v>
      </c>
      <c r="S1361" s="19"/>
      <c r="T1361" s="19"/>
      <c r="U1361" s="19"/>
      <c r="V1361" s="19"/>
      <c r="W1361" s="19"/>
      <c r="X1361" s="19"/>
      <c r="Y1361" s="19"/>
      <c r="Z1361"/>
      <c r="AA1361"/>
      <c r="AB1361"/>
      <c r="AC1361"/>
      <c r="AD1361"/>
      <c r="AE1361"/>
      <c r="AF1361"/>
      <c r="AG1361"/>
      <c r="AH1361"/>
      <c r="AI1361"/>
      <c r="AJ1361" s="9" t="s">
        <v>3350</v>
      </c>
      <c r="AK1361" s="19"/>
      <c r="AL1361" s="19">
        <v>60</v>
      </c>
      <c r="AM1361" s="19"/>
      <c r="AN1361" s="19"/>
      <c r="AO1361" s="19"/>
      <c r="AP1361" s="19"/>
      <c r="AQ1361" s="19"/>
      <c r="AR1361" s="19"/>
      <c r="AS1361" s="19"/>
      <c r="AT1361" s="19"/>
      <c r="AU1361" s="19"/>
      <c r="AV1361" s="19"/>
      <c r="AW1361"/>
      <c r="AX1361"/>
      <c r="AY1361"/>
      <c r="AZ1361"/>
      <c r="BA1361"/>
      <c r="BB1361"/>
    </row>
    <row r="1362" spans="2:54" ht="14.25" x14ac:dyDescent="0.2">
      <c r="P1362" s="9" t="s">
        <v>3351</v>
      </c>
      <c r="Q1362" s="19">
        <v>95</v>
      </c>
      <c r="R1362" s="19"/>
      <c r="S1362" s="19"/>
      <c r="T1362" s="19"/>
      <c r="U1362" s="19"/>
      <c r="V1362" s="19"/>
      <c r="W1362" s="19"/>
      <c r="X1362" s="19"/>
      <c r="Y1362" s="19"/>
      <c r="AJ1362" s="9" t="s">
        <v>3351</v>
      </c>
      <c r="AK1362" s="19"/>
      <c r="AL1362" s="19">
        <v>95</v>
      </c>
      <c r="AM1362" s="19"/>
      <c r="AN1362" s="19"/>
      <c r="AO1362" s="19"/>
      <c r="AP1362" s="19"/>
      <c r="AQ1362" s="19"/>
      <c r="AR1362" s="19"/>
      <c r="AS1362" s="19"/>
      <c r="AT1362" s="19"/>
      <c r="AU1362" s="19"/>
      <c r="AV1362" s="19"/>
      <c r="AW1362"/>
      <c r="AX1362"/>
      <c r="AY1362"/>
      <c r="AZ1362"/>
      <c r="BA1362"/>
      <c r="BB1362"/>
    </row>
    <row r="1363" spans="2:54" ht="14.25" x14ac:dyDescent="0.2">
      <c r="P1363" s="9" t="s">
        <v>3352</v>
      </c>
      <c r="Q1363" s="19">
        <v>24</v>
      </c>
      <c r="R1363" s="19"/>
      <c r="S1363" s="19"/>
      <c r="T1363" s="19"/>
      <c r="U1363" s="19"/>
      <c r="V1363" s="19"/>
      <c r="W1363" s="19"/>
      <c r="X1363" s="19"/>
      <c r="Y1363" s="19"/>
      <c r="AJ1363" s="9" t="s">
        <v>3352</v>
      </c>
      <c r="AK1363" s="19"/>
      <c r="AL1363" s="19">
        <v>24</v>
      </c>
      <c r="AM1363" s="19"/>
      <c r="AN1363" s="19"/>
      <c r="AO1363" s="19"/>
      <c r="AP1363" s="19"/>
      <c r="AQ1363" s="19"/>
      <c r="AR1363" s="19"/>
      <c r="AS1363" s="19"/>
      <c r="AT1363" s="19"/>
      <c r="AU1363" s="19"/>
      <c r="AV1363" s="19"/>
      <c r="AW1363"/>
      <c r="AX1363"/>
      <c r="AY1363"/>
      <c r="AZ1363"/>
      <c r="BA1363"/>
      <c r="BB1363"/>
    </row>
    <row r="1364" spans="2:54" ht="14.25" x14ac:dyDescent="0.2">
      <c r="P1364" s="9" t="s">
        <v>3353</v>
      </c>
      <c r="Q1364" s="19"/>
      <c r="R1364" s="19"/>
      <c r="S1364" s="19"/>
      <c r="T1364" s="19"/>
      <c r="U1364" s="19"/>
      <c r="V1364" s="19"/>
      <c r="W1364" s="19">
        <v>50</v>
      </c>
      <c r="X1364" s="19"/>
      <c r="Y1364" s="19"/>
      <c r="AJ1364" s="9" t="s">
        <v>3353</v>
      </c>
      <c r="AK1364" s="19"/>
      <c r="AL1364" s="19">
        <v>50</v>
      </c>
      <c r="AM1364" s="19"/>
      <c r="AN1364" s="19"/>
      <c r="AO1364" s="19"/>
      <c r="AP1364" s="19"/>
      <c r="AQ1364" s="19"/>
      <c r="AR1364" s="19"/>
      <c r="AS1364" s="19"/>
      <c r="AT1364" s="19"/>
      <c r="AU1364" s="19"/>
      <c r="AV1364" s="19"/>
      <c r="AW1364"/>
      <c r="AX1364"/>
      <c r="AY1364"/>
      <c r="AZ1364"/>
      <c r="BA1364"/>
      <c r="BB1364"/>
    </row>
    <row r="1365" spans="2:54" ht="14.25" x14ac:dyDescent="0.2">
      <c r="P1365" s="9" t="s">
        <v>3354</v>
      </c>
      <c r="Q1365" s="19"/>
      <c r="R1365" s="19"/>
      <c r="S1365" s="19"/>
      <c r="T1365" s="19"/>
      <c r="U1365" s="19"/>
      <c r="V1365" s="19">
        <v>103</v>
      </c>
      <c r="W1365" s="19"/>
      <c r="X1365" s="19"/>
      <c r="Y1365" s="19"/>
      <c r="AJ1365" s="9" t="s">
        <v>3354</v>
      </c>
      <c r="AK1365" s="19"/>
      <c r="AL1365" s="19">
        <v>103</v>
      </c>
      <c r="AM1365" s="19"/>
      <c r="AN1365" s="19"/>
      <c r="AO1365" s="19"/>
      <c r="AP1365" s="19"/>
      <c r="AQ1365" s="19"/>
      <c r="AR1365" s="19"/>
      <c r="AS1365" s="19"/>
      <c r="AT1365" s="19"/>
      <c r="AU1365" s="19"/>
      <c r="AV1365" s="19"/>
      <c r="AW1365"/>
      <c r="AX1365"/>
      <c r="AY1365"/>
      <c r="AZ1365"/>
      <c r="BA1365"/>
      <c r="BB1365"/>
    </row>
    <row r="1366" spans="2:54" ht="14.25" x14ac:dyDescent="0.2">
      <c r="P1366" s="9" t="s">
        <v>3355</v>
      </c>
      <c r="Q1366" s="19"/>
      <c r="R1366" s="19"/>
      <c r="S1366" s="19"/>
      <c r="T1366" s="19"/>
      <c r="U1366" s="19"/>
      <c r="V1366" s="19"/>
      <c r="W1366" s="19"/>
      <c r="X1366" s="19">
        <v>36</v>
      </c>
      <c r="Y1366" s="19"/>
      <c r="AJ1366" s="9" t="s">
        <v>3355</v>
      </c>
      <c r="AK1366" s="19"/>
      <c r="AL1366" s="19">
        <v>36</v>
      </c>
      <c r="AM1366" s="19"/>
      <c r="AN1366" s="19"/>
      <c r="AO1366" s="19"/>
      <c r="AP1366" s="19"/>
      <c r="AQ1366" s="19"/>
      <c r="AR1366" s="19"/>
      <c r="AS1366" s="19"/>
      <c r="AT1366" s="19"/>
      <c r="AU1366" s="19"/>
      <c r="AV1366" s="19"/>
      <c r="AW1366"/>
      <c r="AX1366"/>
      <c r="AY1366"/>
      <c r="AZ1366"/>
      <c r="BA1366"/>
      <c r="BB1366"/>
    </row>
    <row r="1367" spans="2:54" ht="14.25" x14ac:dyDescent="0.2">
      <c r="P1367" s="9" t="s">
        <v>3356</v>
      </c>
      <c r="Q1367" s="19">
        <v>85</v>
      </c>
      <c r="R1367" s="19"/>
      <c r="S1367" s="19"/>
      <c r="T1367" s="19"/>
      <c r="U1367" s="19"/>
      <c r="V1367" s="19"/>
      <c r="W1367" s="19"/>
      <c r="X1367" s="19"/>
      <c r="Y1367" s="19"/>
      <c r="AJ1367" s="9" t="s">
        <v>3356</v>
      </c>
      <c r="AK1367" s="19"/>
      <c r="AL1367" s="19">
        <v>85</v>
      </c>
      <c r="AM1367" s="19"/>
      <c r="AN1367" s="19"/>
      <c r="AO1367" s="19"/>
      <c r="AP1367" s="19"/>
      <c r="AQ1367" s="19"/>
      <c r="AR1367" s="19"/>
      <c r="AS1367" s="19"/>
      <c r="AT1367" s="19"/>
      <c r="AU1367" s="19"/>
      <c r="AV1367" s="19"/>
      <c r="AW1367"/>
      <c r="AX1367"/>
      <c r="AY1367"/>
      <c r="AZ1367"/>
      <c r="BA1367"/>
      <c r="BB1367"/>
    </row>
    <row r="1368" spans="2:54" ht="14.25" x14ac:dyDescent="0.2">
      <c r="P1368" s="9" t="s">
        <v>3357</v>
      </c>
      <c r="Q1368" s="19"/>
      <c r="R1368" s="19"/>
      <c r="S1368" s="19">
        <v>100</v>
      </c>
      <c r="T1368" s="19"/>
      <c r="U1368" s="19"/>
      <c r="V1368" s="19"/>
      <c r="W1368" s="19"/>
      <c r="X1368" s="19"/>
      <c r="Y1368" s="19"/>
      <c r="AJ1368" s="9" t="s">
        <v>3357</v>
      </c>
      <c r="AK1368" s="19"/>
      <c r="AL1368" s="19"/>
      <c r="AM1368" s="19"/>
      <c r="AN1368" s="19"/>
      <c r="AO1368" s="19">
        <v>100</v>
      </c>
      <c r="AP1368" s="19"/>
      <c r="AQ1368" s="19"/>
      <c r="AR1368" s="19"/>
      <c r="AS1368" s="19"/>
      <c r="AT1368" s="19"/>
      <c r="AU1368" s="19"/>
      <c r="AV1368" s="19"/>
      <c r="AW1368"/>
      <c r="AX1368"/>
      <c r="AY1368"/>
      <c r="AZ1368"/>
      <c r="BA1368"/>
      <c r="BB1368"/>
    </row>
    <row r="1369" spans="2:54" ht="14.25" x14ac:dyDescent="0.2">
      <c r="P1369" s="9" t="s">
        <v>3358</v>
      </c>
      <c r="Q1369" s="19">
        <v>83</v>
      </c>
      <c r="R1369" s="19"/>
      <c r="S1369" s="19"/>
      <c r="T1369" s="19"/>
      <c r="U1369" s="19"/>
      <c r="V1369" s="19"/>
      <c r="W1369" s="19"/>
      <c r="X1369" s="19"/>
      <c r="Y1369" s="19"/>
      <c r="AJ1369" s="9" t="s">
        <v>3358</v>
      </c>
      <c r="AK1369" s="19"/>
      <c r="AL1369" s="19"/>
      <c r="AM1369" s="19">
        <v>83</v>
      </c>
      <c r="AN1369" s="19"/>
      <c r="AO1369" s="19"/>
      <c r="AP1369" s="19"/>
      <c r="AQ1369" s="19"/>
      <c r="AR1369" s="19"/>
      <c r="AS1369" s="19"/>
      <c r="AT1369" s="19"/>
      <c r="AU1369" s="19"/>
      <c r="AV1369" s="19"/>
      <c r="AW1369"/>
      <c r="AX1369"/>
      <c r="AY1369"/>
      <c r="AZ1369"/>
      <c r="BA1369"/>
      <c r="BB1369"/>
    </row>
    <row r="1370" spans="2:54" ht="14.25" x14ac:dyDescent="0.2">
      <c r="P1370" s="9" t="s">
        <v>3359</v>
      </c>
      <c r="Q1370" s="19"/>
      <c r="R1370" s="19"/>
      <c r="S1370" s="19"/>
      <c r="T1370" s="19"/>
      <c r="U1370" s="19"/>
      <c r="V1370" s="19"/>
      <c r="W1370" s="19">
        <v>85</v>
      </c>
      <c r="X1370" s="19"/>
      <c r="Y1370" s="19"/>
      <c r="AJ1370" s="9" t="s">
        <v>3359</v>
      </c>
      <c r="AK1370" s="19"/>
      <c r="AL1370" s="19">
        <v>85</v>
      </c>
      <c r="AM1370" s="19"/>
      <c r="AN1370" s="19"/>
      <c r="AO1370" s="19"/>
      <c r="AP1370" s="19"/>
      <c r="AQ1370" s="19"/>
      <c r="AR1370" s="19"/>
      <c r="AS1370" s="19"/>
      <c r="AT1370" s="19"/>
      <c r="AU1370" s="19"/>
      <c r="AV1370" s="19"/>
      <c r="AW1370"/>
      <c r="AX1370"/>
      <c r="AY1370"/>
      <c r="AZ1370"/>
      <c r="BA1370"/>
      <c r="BB1370"/>
    </row>
    <row r="1371" spans="2:54" ht="14.25" x14ac:dyDescent="0.2">
      <c r="P1371" s="9" t="s">
        <v>3360</v>
      </c>
      <c r="Q1371" s="19"/>
      <c r="R1371" s="19">
        <v>120</v>
      </c>
      <c r="S1371" s="19"/>
      <c r="T1371" s="19"/>
      <c r="U1371" s="19"/>
      <c r="V1371" s="19"/>
      <c r="W1371" s="19"/>
      <c r="X1371" s="19"/>
      <c r="Y1371" s="19"/>
      <c r="AJ1371" s="9" t="s">
        <v>3360</v>
      </c>
      <c r="AK1371" s="19"/>
      <c r="AL1371" s="19">
        <v>120</v>
      </c>
      <c r="AM1371" s="19"/>
      <c r="AN1371" s="19"/>
      <c r="AO1371" s="19"/>
      <c r="AP1371" s="19"/>
      <c r="AQ1371" s="19"/>
      <c r="AR1371" s="19"/>
      <c r="AS1371" s="19"/>
      <c r="AT1371" s="19"/>
      <c r="AU1371" s="19"/>
      <c r="AV1371" s="19"/>
      <c r="AW1371"/>
      <c r="AX1371"/>
      <c r="AY1371"/>
      <c r="AZ1371"/>
      <c r="BA1371"/>
      <c r="BB1371"/>
    </row>
    <row r="1372" spans="2:54" ht="14.25" x14ac:dyDescent="0.2">
      <c r="P1372" s="9" t="s">
        <v>3361</v>
      </c>
      <c r="Q1372" s="19"/>
      <c r="R1372" s="19"/>
      <c r="S1372" s="19"/>
      <c r="T1372" s="19"/>
      <c r="U1372" s="19"/>
      <c r="V1372" s="19"/>
      <c r="W1372" s="19">
        <v>69.959999999999994</v>
      </c>
      <c r="X1372" s="19"/>
      <c r="Y1372" s="19"/>
      <c r="AJ1372" s="9" t="s">
        <v>3361</v>
      </c>
      <c r="AK1372" s="19"/>
      <c r="AL1372" s="19">
        <v>69.959999999999994</v>
      </c>
      <c r="AM1372" s="19"/>
      <c r="AN1372" s="19"/>
      <c r="AO1372" s="19"/>
      <c r="AP1372" s="19"/>
      <c r="AQ1372" s="19"/>
      <c r="AR1372" s="19"/>
      <c r="AS1372" s="19"/>
      <c r="AT1372" s="19"/>
      <c r="AU1372" s="19"/>
      <c r="AV1372" s="19"/>
      <c r="AW1372"/>
      <c r="AX1372"/>
      <c r="AY1372"/>
      <c r="AZ1372"/>
      <c r="BA1372"/>
      <c r="BB1372"/>
    </row>
    <row r="1373" spans="2:54" ht="14.25" x14ac:dyDescent="0.2">
      <c r="P1373" s="9" t="s">
        <v>3362</v>
      </c>
      <c r="Q1373" s="19"/>
      <c r="R1373" s="19">
        <v>97</v>
      </c>
      <c r="S1373" s="19"/>
      <c r="T1373" s="19"/>
      <c r="U1373" s="19"/>
      <c r="V1373" s="19"/>
      <c r="W1373" s="19"/>
      <c r="X1373" s="19"/>
      <c r="Y1373" s="19"/>
      <c r="AJ1373" s="9" t="s">
        <v>3362</v>
      </c>
      <c r="AK1373" s="19"/>
      <c r="AL1373" s="19">
        <v>97</v>
      </c>
      <c r="AM1373" s="19"/>
      <c r="AN1373" s="19"/>
      <c r="AO1373" s="19"/>
      <c r="AP1373" s="19"/>
      <c r="AQ1373" s="19"/>
      <c r="AR1373" s="19"/>
      <c r="AS1373" s="19"/>
      <c r="AT1373" s="19"/>
      <c r="AU1373" s="19"/>
      <c r="AV1373" s="19"/>
      <c r="AW1373"/>
      <c r="AX1373"/>
      <c r="AY1373"/>
      <c r="AZ1373"/>
      <c r="BA1373"/>
      <c r="BB1373"/>
    </row>
    <row r="1374" spans="2:54" ht="14.25" x14ac:dyDescent="0.2">
      <c r="P1374" s="9" t="s">
        <v>3363</v>
      </c>
      <c r="Q1374" s="19">
        <v>94.570696324037058</v>
      </c>
      <c r="R1374" s="19"/>
      <c r="S1374" s="19"/>
      <c r="T1374" s="19"/>
      <c r="U1374" s="19"/>
      <c r="V1374" s="19"/>
      <c r="W1374" s="19"/>
      <c r="X1374" s="19"/>
      <c r="Y1374" s="19"/>
      <c r="AJ1374" s="9" t="s">
        <v>3363</v>
      </c>
      <c r="AK1374" s="19"/>
      <c r="AL1374" s="19"/>
      <c r="AM1374" s="19"/>
      <c r="AN1374" s="19">
        <v>94.570696324037058</v>
      </c>
      <c r="AO1374" s="19"/>
      <c r="AP1374" s="19"/>
      <c r="AQ1374" s="19"/>
      <c r="AR1374" s="19"/>
      <c r="AS1374" s="19"/>
      <c r="AT1374" s="19"/>
      <c r="AU1374" s="19"/>
      <c r="AV1374" s="19"/>
      <c r="AW1374"/>
      <c r="AX1374"/>
      <c r="AY1374"/>
      <c r="AZ1374"/>
      <c r="BA1374"/>
      <c r="BB1374"/>
    </row>
    <row r="1375" spans="2:54" ht="14.25" x14ac:dyDescent="0.2">
      <c r="P1375" s="9" t="s">
        <v>3364</v>
      </c>
      <c r="Q1375" s="19"/>
      <c r="R1375" s="19">
        <v>39</v>
      </c>
      <c r="S1375" s="19"/>
      <c r="T1375" s="19"/>
      <c r="U1375" s="19"/>
      <c r="V1375" s="19"/>
      <c r="W1375" s="19"/>
      <c r="X1375" s="19"/>
      <c r="Y1375" s="19"/>
      <c r="AJ1375" s="9" t="s">
        <v>3364</v>
      </c>
      <c r="AK1375" s="19"/>
      <c r="AL1375" s="19"/>
      <c r="AM1375" s="19"/>
      <c r="AN1375" s="19"/>
      <c r="AO1375" s="19"/>
      <c r="AP1375" s="19"/>
      <c r="AQ1375" s="19"/>
      <c r="AR1375" s="19">
        <v>39</v>
      </c>
      <c r="AS1375" s="19"/>
      <c r="AT1375" s="19"/>
      <c r="AU1375" s="19"/>
      <c r="AV1375" s="19"/>
      <c r="AW1375"/>
      <c r="AX1375"/>
      <c r="AY1375"/>
      <c r="AZ1375"/>
      <c r="BA1375"/>
      <c r="BB1375"/>
    </row>
    <row r="1376" spans="2:54" ht="14.25" x14ac:dyDescent="0.2">
      <c r="P1376" s="9" t="s">
        <v>3365</v>
      </c>
      <c r="Q1376" s="19"/>
      <c r="R1376" s="19">
        <v>4.4519791718606418</v>
      </c>
      <c r="S1376" s="19"/>
      <c r="T1376" s="19"/>
      <c r="U1376" s="19"/>
      <c r="V1376" s="19"/>
      <c r="W1376" s="19"/>
      <c r="X1376" s="19"/>
      <c r="Y1376" s="19"/>
      <c r="AJ1376" s="9" t="s">
        <v>3365</v>
      </c>
      <c r="AK1376" s="19"/>
      <c r="AL1376" s="19"/>
      <c r="AM1376" s="19"/>
      <c r="AN1376" s="19"/>
      <c r="AO1376" s="19"/>
      <c r="AP1376" s="19"/>
      <c r="AQ1376" s="19"/>
      <c r="AR1376" s="19"/>
      <c r="AS1376" s="19"/>
      <c r="AT1376" s="19"/>
      <c r="AU1376" s="19"/>
      <c r="AV1376" s="19">
        <v>4.4519791718606418</v>
      </c>
      <c r="AW1376"/>
      <c r="AX1376"/>
      <c r="AY1376"/>
      <c r="AZ1376"/>
      <c r="BA1376"/>
      <c r="BB1376"/>
    </row>
    <row r="1377" spans="16:54" ht="14.25" x14ac:dyDescent="0.2">
      <c r="P1377" s="9" t="s">
        <v>3366</v>
      </c>
      <c r="Q1377" s="19"/>
      <c r="R1377" s="19"/>
      <c r="S1377" s="19"/>
      <c r="T1377" s="19"/>
      <c r="U1377" s="19"/>
      <c r="V1377" s="19"/>
      <c r="W1377" s="19"/>
      <c r="X1377" s="19">
        <v>62</v>
      </c>
      <c r="Y1377" s="19"/>
      <c r="AJ1377" s="9" t="s">
        <v>3366</v>
      </c>
      <c r="AK1377" s="19"/>
      <c r="AL1377" s="19">
        <v>62</v>
      </c>
      <c r="AM1377" s="19"/>
      <c r="AN1377" s="19"/>
      <c r="AO1377" s="19"/>
      <c r="AP1377" s="19"/>
      <c r="AQ1377" s="19"/>
      <c r="AR1377" s="19"/>
      <c r="AS1377" s="19"/>
      <c r="AT1377" s="19"/>
      <c r="AU1377" s="19"/>
      <c r="AV1377" s="19"/>
      <c r="AW1377"/>
      <c r="AX1377"/>
      <c r="AY1377"/>
      <c r="AZ1377"/>
      <c r="BA1377"/>
      <c r="BB1377"/>
    </row>
    <row r="1378" spans="16:54" ht="14.25" x14ac:dyDescent="0.2">
      <c r="P1378" s="9" t="s">
        <v>3367</v>
      </c>
      <c r="Q1378" s="19"/>
      <c r="R1378" s="19"/>
      <c r="S1378" s="19"/>
      <c r="T1378" s="19"/>
      <c r="U1378" s="19"/>
      <c r="V1378" s="19"/>
      <c r="W1378" s="19">
        <v>44</v>
      </c>
      <c r="X1378" s="19"/>
      <c r="Y1378" s="19"/>
      <c r="AJ1378" s="9" t="s">
        <v>3367</v>
      </c>
      <c r="AK1378" s="19"/>
      <c r="AL1378" s="19">
        <v>44</v>
      </c>
      <c r="AM1378" s="19"/>
      <c r="AN1378" s="19"/>
      <c r="AO1378" s="19"/>
      <c r="AP1378" s="19"/>
      <c r="AQ1378" s="19"/>
      <c r="AR1378" s="19"/>
      <c r="AS1378" s="19"/>
      <c r="AT1378" s="19"/>
      <c r="AU1378" s="19"/>
      <c r="AV1378" s="19"/>
      <c r="AW1378"/>
      <c r="AX1378"/>
      <c r="AY1378"/>
      <c r="AZ1378"/>
      <c r="BA1378"/>
      <c r="BB1378"/>
    </row>
    <row r="1379" spans="16:54" ht="14.25" x14ac:dyDescent="0.2">
      <c r="P1379" s="9" t="s">
        <v>3368</v>
      </c>
      <c r="Q1379" s="19"/>
      <c r="R1379" s="19">
        <v>150</v>
      </c>
      <c r="S1379" s="19"/>
      <c r="T1379" s="19"/>
      <c r="U1379" s="19"/>
      <c r="V1379" s="19"/>
      <c r="W1379" s="19"/>
      <c r="X1379" s="19"/>
      <c r="Y1379" s="19"/>
      <c r="AJ1379" s="9" t="s">
        <v>3368</v>
      </c>
      <c r="AK1379" s="19"/>
      <c r="AL1379" s="19">
        <v>150</v>
      </c>
      <c r="AM1379" s="19"/>
      <c r="AN1379" s="19"/>
      <c r="AO1379" s="19"/>
      <c r="AP1379" s="19"/>
      <c r="AQ1379" s="19"/>
      <c r="AR1379" s="19"/>
      <c r="AS1379" s="19"/>
      <c r="AT1379" s="19"/>
      <c r="AU1379" s="19"/>
      <c r="AV1379" s="19"/>
      <c r="AW1379"/>
      <c r="AX1379"/>
      <c r="AY1379"/>
      <c r="AZ1379"/>
      <c r="BA1379"/>
      <c r="BB1379"/>
    </row>
    <row r="1380" spans="16:54" ht="14.25" x14ac:dyDescent="0.2">
      <c r="P1380" s="9" t="s">
        <v>3369</v>
      </c>
      <c r="Q1380" s="19"/>
      <c r="R1380" s="19"/>
      <c r="S1380" s="19"/>
      <c r="T1380" s="19"/>
      <c r="U1380" s="19"/>
      <c r="V1380" s="19">
        <v>228.6718990184894</v>
      </c>
      <c r="W1380" s="19"/>
      <c r="X1380" s="19"/>
      <c r="Y1380" s="19"/>
      <c r="AJ1380" s="9" t="s">
        <v>3369</v>
      </c>
      <c r="AK1380" s="19"/>
      <c r="AL1380" s="19"/>
      <c r="AM1380" s="19"/>
      <c r="AN1380" s="19"/>
      <c r="AO1380" s="19">
        <v>228.6718990184894</v>
      </c>
      <c r="AP1380" s="19"/>
      <c r="AQ1380" s="19"/>
      <c r="AR1380" s="19"/>
      <c r="AS1380" s="19"/>
      <c r="AT1380" s="19"/>
      <c r="AU1380" s="19"/>
      <c r="AV1380" s="19"/>
      <c r="AW1380"/>
      <c r="AX1380"/>
      <c r="AY1380"/>
      <c r="AZ1380"/>
      <c r="BA1380"/>
      <c r="BB1380"/>
    </row>
    <row r="1381" spans="16:54" ht="14.25" x14ac:dyDescent="0.2">
      <c r="P1381" s="9" t="s">
        <v>3370</v>
      </c>
      <c r="Q1381" s="19">
        <v>73.5</v>
      </c>
      <c r="R1381" s="19"/>
      <c r="S1381" s="19"/>
      <c r="T1381" s="19"/>
      <c r="U1381" s="19"/>
      <c r="V1381" s="19"/>
      <c r="W1381" s="19"/>
      <c r="X1381" s="19"/>
      <c r="Y1381" s="19"/>
      <c r="AJ1381" s="9" t="s">
        <v>3370</v>
      </c>
      <c r="AK1381" s="19"/>
      <c r="AL1381" s="19">
        <v>73.5</v>
      </c>
      <c r="AM1381" s="19"/>
      <c r="AN1381" s="19"/>
      <c r="AO1381" s="19"/>
      <c r="AP1381" s="19"/>
      <c r="AQ1381" s="19"/>
      <c r="AR1381" s="19"/>
      <c r="AS1381" s="19"/>
      <c r="AT1381" s="19"/>
      <c r="AU1381" s="19"/>
      <c r="AV1381" s="19"/>
      <c r="AW1381"/>
      <c r="AX1381"/>
      <c r="AY1381"/>
      <c r="AZ1381"/>
      <c r="BA1381"/>
      <c r="BB1381"/>
    </row>
    <row r="1382" spans="16:54" ht="14.25" x14ac:dyDescent="0.2">
      <c r="P1382" s="9" t="s">
        <v>3371</v>
      </c>
      <c r="Q1382" s="19">
        <v>77.5</v>
      </c>
      <c r="R1382" s="19"/>
      <c r="S1382" s="19"/>
      <c r="T1382" s="19"/>
      <c r="U1382" s="19"/>
      <c r="V1382" s="19"/>
      <c r="W1382" s="19"/>
      <c r="X1382" s="19"/>
      <c r="Y1382" s="19"/>
      <c r="AJ1382" s="9" t="s">
        <v>3371</v>
      </c>
      <c r="AK1382" s="19"/>
      <c r="AL1382" s="19">
        <v>77.5</v>
      </c>
      <c r="AM1382" s="19"/>
      <c r="AN1382" s="19"/>
      <c r="AO1382" s="19"/>
      <c r="AP1382" s="19"/>
      <c r="AQ1382" s="19"/>
      <c r="AR1382" s="19"/>
      <c r="AS1382" s="19"/>
      <c r="AT1382" s="19"/>
      <c r="AU1382" s="19"/>
      <c r="AV1382" s="19"/>
      <c r="AW1382"/>
      <c r="AX1382"/>
      <c r="AY1382"/>
      <c r="AZ1382"/>
      <c r="BA1382"/>
      <c r="BB1382"/>
    </row>
    <row r="1383" spans="16:54" ht="14.25" x14ac:dyDescent="0.2">
      <c r="P1383" s="9" t="s">
        <v>3372</v>
      </c>
      <c r="Q1383" s="19">
        <v>60.8</v>
      </c>
      <c r="R1383" s="19"/>
      <c r="S1383" s="19"/>
      <c r="T1383" s="19"/>
      <c r="U1383" s="19"/>
      <c r="V1383" s="19"/>
      <c r="W1383" s="19"/>
      <c r="X1383" s="19"/>
      <c r="Y1383" s="19"/>
      <c r="AJ1383" s="9" t="s">
        <v>3372</v>
      </c>
      <c r="AK1383" s="19"/>
      <c r="AL1383" s="19">
        <v>60.8</v>
      </c>
      <c r="AM1383" s="19"/>
      <c r="AN1383" s="19"/>
      <c r="AO1383" s="19"/>
      <c r="AP1383" s="19"/>
      <c r="AQ1383" s="19"/>
      <c r="AR1383" s="19"/>
      <c r="AS1383" s="19"/>
      <c r="AT1383" s="19"/>
      <c r="AU1383" s="19"/>
      <c r="AV1383" s="19"/>
      <c r="AW1383"/>
      <c r="AX1383"/>
      <c r="AY1383"/>
      <c r="AZ1383"/>
      <c r="BA1383"/>
      <c r="BB1383"/>
    </row>
    <row r="1384" spans="16:54" ht="14.25" x14ac:dyDescent="0.2">
      <c r="P1384" s="9" t="s">
        <v>3373</v>
      </c>
      <c r="Q1384" s="19"/>
      <c r="R1384" s="19">
        <v>136</v>
      </c>
      <c r="S1384" s="19"/>
      <c r="T1384" s="19"/>
      <c r="U1384" s="19"/>
      <c r="V1384" s="19"/>
      <c r="W1384" s="19"/>
      <c r="X1384" s="19"/>
      <c r="Y1384" s="19"/>
      <c r="AJ1384" s="9" t="s">
        <v>3373</v>
      </c>
      <c r="AK1384" s="19"/>
      <c r="AL1384" s="19">
        <v>136</v>
      </c>
      <c r="AM1384" s="19"/>
      <c r="AN1384" s="19"/>
      <c r="AO1384" s="19"/>
      <c r="AP1384" s="19"/>
      <c r="AQ1384" s="19"/>
      <c r="AR1384" s="19"/>
      <c r="AS1384" s="19"/>
      <c r="AT1384" s="19"/>
      <c r="AU1384" s="19"/>
      <c r="AV1384" s="19"/>
      <c r="AW1384"/>
      <c r="AX1384"/>
      <c r="AY1384"/>
      <c r="AZ1384"/>
      <c r="BA1384"/>
      <c r="BB1384"/>
    </row>
    <row r="1385" spans="16:54" ht="14.25" x14ac:dyDescent="0.2">
      <c r="P1385" s="9" t="s">
        <v>3374</v>
      </c>
      <c r="Q1385" s="19"/>
      <c r="R1385" s="19"/>
      <c r="S1385" s="19"/>
      <c r="T1385" s="19"/>
      <c r="U1385" s="19"/>
      <c r="V1385" s="19"/>
      <c r="W1385" s="19"/>
      <c r="X1385" s="19">
        <v>20</v>
      </c>
      <c r="Y1385" s="19"/>
      <c r="AJ1385" s="9" t="s">
        <v>3374</v>
      </c>
      <c r="AK1385" s="19"/>
      <c r="AL1385" s="19"/>
      <c r="AM1385" s="19"/>
      <c r="AN1385" s="19"/>
      <c r="AO1385" s="19"/>
      <c r="AP1385" s="19"/>
      <c r="AQ1385" s="19"/>
      <c r="AR1385" s="19"/>
      <c r="AS1385" s="19"/>
      <c r="AT1385" s="19"/>
      <c r="AU1385" s="19"/>
      <c r="AV1385" s="19">
        <v>20</v>
      </c>
      <c r="AW1385"/>
      <c r="AX1385"/>
      <c r="AY1385"/>
      <c r="AZ1385"/>
      <c r="BA1385"/>
      <c r="BB1385"/>
    </row>
    <row r="1386" spans="16:54" ht="14.25" x14ac:dyDescent="0.2">
      <c r="P1386" s="9" t="s">
        <v>3375</v>
      </c>
      <c r="Q1386" s="19"/>
      <c r="R1386" s="19"/>
      <c r="S1386" s="19"/>
      <c r="T1386" s="19"/>
      <c r="U1386" s="19"/>
      <c r="V1386" s="19"/>
      <c r="W1386" s="19">
        <v>95</v>
      </c>
      <c r="X1386" s="19"/>
      <c r="Y1386" s="19"/>
      <c r="AJ1386" s="9" t="s">
        <v>3375</v>
      </c>
      <c r="AK1386" s="19"/>
      <c r="AL1386" s="19">
        <v>95</v>
      </c>
      <c r="AM1386" s="19"/>
      <c r="AN1386" s="19"/>
      <c r="AO1386" s="19"/>
      <c r="AP1386" s="19"/>
      <c r="AQ1386" s="19"/>
      <c r="AR1386" s="19"/>
      <c r="AS1386" s="19"/>
      <c r="AT1386" s="19"/>
      <c r="AU1386" s="19"/>
      <c r="AV1386" s="19"/>
      <c r="AW1386"/>
      <c r="AX1386"/>
      <c r="AY1386"/>
      <c r="AZ1386"/>
      <c r="BA1386"/>
      <c r="BB1386"/>
    </row>
    <row r="1387" spans="16:54" ht="14.25" x14ac:dyDescent="0.2">
      <c r="P1387" s="9" t="s">
        <v>3376</v>
      </c>
      <c r="Q1387" s="19"/>
      <c r="R1387" s="19">
        <v>130</v>
      </c>
      <c r="S1387" s="19"/>
      <c r="T1387" s="19"/>
      <c r="U1387" s="19"/>
      <c r="V1387" s="19"/>
      <c r="W1387" s="19"/>
      <c r="X1387" s="19"/>
      <c r="Y1387" s="19"/>
      <c r="AJ1387" s="9" t="s">
        <v>3376</v>
      </c>
      <c r="AK1387" s="19"/>
      <c r="AL1387" s="19">
        <v>130</v>
      </c>
      <c r="AM1387" s="19"/>
      <c r="AN1387" s="19"/>
      <c r="AO1387" s="19"/>
      <c r="AP1387" s="19"/>
      <c r="AQ1387" s="19"/>
      <c r="AR1387" s="19"/>
      <c r="AS1387" s="19"/>
      <c r="AT1387" s="19"/>
      <c r="AU1387" s="19"/>
      <c r="AV1387" s="19"/>
      <c r="AW1387"/>
      <c r="AX1387"/>
      <c r="AY1387"/>
      <c r="AZ1387"/>
      <c r="BA1387"/>
      <c r="BB1387"/>
    </row>
    <row r="1388" spans="16:54" ht="14.25" x14ac:dyDescent="0.2">
      <c r="P1388" s="9" t="s">
        <v>3377</v>
      </c>
      <c r="Q1388" s="19">
        <v>65</v>
      </c>
      <c r="R1388" s="19"/>
      <c r="S1388" s="19"/>
      <c r="T1388" s="19"/>
      <c r="U1388" s="19"/>
      <c r="V1388" s="19"/>
      <c r="W1388" s="19"/>
      <c r="X1388" s="19"/>
      <c r="Y1388" s="19"/>
      <c r="AJ1388" s="9" t="s">
        <v>3377</v>
      </c>
      <c r="AK1388" s="19"/>
      <c r="AL1388" s="19">
        <v>65</v>
      </c>
      <c r="AM1388" s="19"/>
      <c r="AN1388" s="19"/>
      <c r="AO1388" s="19"/>
      <c r="AP1388" s="19"/>
      <c r="AQ1388" s="19"/>
      <c r="AR1388" s="19"/>
      <c r="AS1388" s="19"/>
      <c r="AT1388" s="19"/>
      <c r="AU1388" s="19"/>
      <c r="AV1388" s="19"/>
      <c r="AW1388"/>
      <c r="AX1388"/>
      <c r="AY1388"/>
      <c r="AZ1388"/>
      <c r="BA1388"/>
      <c r="BB1388"/>
    </row>
    <row r="1389" spans="16:54" ht="14.25" x14ac:dyDescent="0.2">
      <c r="P1389" s="9" t="s">
        <v>3378</v>
      </c>
      <c r="Q1389" s="19"/>
      <c r="R1389" s="19"/>
      <c r="S1389" s="19"/>
      <c r="T1389" s="19"/>
      <c r="U1389" s="19">
        <v>80</v>
      </c>
      <c r="V1389" s="19"/>
      <c r="W1389" s="19"/>
      <c r="X1389" s="19"/>
      <c r="Y1389" s="19"/>
      <c r="AJ1389" s="9" t="s">
        <v>3378</v>
      </c>
      <c r="AK1389" s="19"/>
      <c r="AL1389" s="19">
        <v>80</v>
      </c>
      <c r="AM1389" s="19"/>
      <c r="AN1389" s="19"/>
      <c r="AO1389" s="19"/>
      <c r="AP1389" s="19"/>
      <c r="AQ1389" s="19"/>
      <c r="AR1389" s="19"/>
      <c r="AS1389" s="19"/>
      <c r="AT1389" s="19"/>
      <c r="AU1389" s="19"/>
      <c r="AV1389" s="19"/>
      <c r="AW1389"/>
      <c r="AX1389"/>
      <c r="AY1389"/>
      <c r="AZ1389"/>
      <c r="BA1389"/>
      <c r="BB1389"/>
    </row>
    <row r="1390" spans="16:54" ht="14.25" x14ac:dyDescent="0.2">
      <c r="P1390" s="9" t="s">
        <v>3379</v>
      </c>
      <c r="Q1390" s="19"/>
      <c r="R1390" s="19"/>
      <c r="S1390" s="19"/>
      <c r="T1390" s="19"/>
      <c r="U1390" s="19"/>
      <c r="V1390" s="19"/>
      <c r="W1390" s="19"/>
      <c r="X1390" s="19"/>
      <c r="Y1390" s="19">
        <v>37</v>
      </c>
      <c r="AJ1390" s="9" t="s">
        <v>3379</v>
      </c>
      <c r="AK1390" s="19"/>
      <c r="AL1390" s="19">
        <v>37</v>
      </c>
      <c r="AM1390" s="19"/>
      <c r="AN1390" s="19"/>
      <c r="AO1390" s="19"/>
      <c r="AP1390" s="19"/>
      <c r="AQ1390" s="19"/>
      <c r="AR1390" s="19"/>
      <c r="AS1390" s="19"/>
      <c r="AT1390" s="19"/>
      <c r="AU1390" s="19"/>
      <c r="AV1390" s="19"/>
      <c r="AW1390"/>
      <c r="AX1390"/>
      <c r="AY1390"/>
      <c r="AZ1390"/>
      <c r="BA1390"/>
      <c r="BB1390"/>
    </row>
    <row r="1391" spans="16:54" ht="14.25" x14ac:dyDescent="0.2">
      <c r="P1391" s="9" t="s">
        <v>3380</v>
      </c>
      <c r="Q1391" s="19"/>
      <c r="R1391" s="19">
        <v>40</v>
      </c>
      <c r="S1391" s="19"/>
      <c r="T1391" s="19"/>
      <c r="U1391" s="19"/>
      <c r="V1391" s="19"/>
      <c r="W1391" s="19"/>
      <c r="X1391" s="19"/>
      <c r="Y1391" s="19"/>
      <c r="AJ1391" s="9" t="s">
        <v>3380</v>
      </c>
      <c r="AK1391" s="19"/>
      <c r="AL1391" s="19">
        <v>40</v>
      </c>
      <c r="AM1391" s="19"/>
      <c r="AN1391" s="19"/>
      <c r="AO1391" s="19"/>
      <c r="AP1391" s="19"/>
      <c r="AQ1391" s="19"/>
      <c r="AR1391" s="19"/>
      <c r="AS1391" s="19"/>
      <c r="AT1391" s="19"/>
      <c r="AU1391" s="19"/>
      <c r="AV1391" s="19"/>
      <c r="AW1391"/>
      <c r="AX1391"/>
      <c r="AY1391"/>
      <c r="AZ1391"/>
      <c r="BA1391"/>
      <c r="BB1391"/>
    </row>
    <row r="1392" spans="16:54" ht="14.25" x14ac:dyDescent="0.2">
      <c r="P1392" s="9" t="s">
        <v>3381</v>
      </c>
      <c r="Q1392" s="19">
        <v>49</v>
      </c>
      <c r="R1392" s="19"/>
      <c r="S1392" s="19"/>
      <c r="T1392" s="19"/>
      <c r="U1392" s="19"/>
      <c r="V1392" s="19"/>
      <c r="W1392" s="19"/>
      <c r="X1392" s="19"/>
      <c r="Y1392" s="19"/>
      <c r="AJ1392" s="9" t="s">
        <v>3381</v>
      </c>
      <c r="AK1392" s="19"/>
      <c r="AL1392" s="19">
        <v>49</v>
      </c>
      <c r="AM1392" s="19"/>
      <c r="AN1392" s="19"/>
      <c r="AO1392" s="19"/>
      <c r="AP1392" s="19"/>
      <c r="AQ1392" s="19"/>
      <c r="AR1392" s="19"/>
      <c r="AS1392" s="19"/>
      <c r="AT1392" s="19"/>
      <c r="AU1392" s="19"/>
      <c r="AV1392" s="19"/>
      <c r="AW1392"/>
      <c r="AX1392"/>
      <c r="AY1392"/>
      <c r="AZ1392"/>
      <c r="BA1392"/>
      <c r="BB1392"/>
    </row>
    <row r="1393" spans="16:54" ht="14.25" x14ac:dyDescent="0.2">
      <c r="P1393" s="9" t="s">
        <v>3382</v>
      </c>
      <c r="Q1393" s="19">
        <v>65</v>
      </c>
      <c r="R1393" s="19"/>
      <c r="S1393" s="19"/>
      <c r="T1393" s="19"/>
      <c r="U1393" s="19"/>
      <c r="V1393" s="19"/>
      <c r="W1393" s="19"/>
      <c r="X1393" s="19"/>
      <c r="Y1393" s="19"/>
      <c r="AJ1393" s="9" t="s">
        <v>3382</v>
      </c>
      <c r="AK1393" s="19"/>
      <c r="AL1393" s="19">
        <v>65</v>
      </c>
      <c r="AM1393" s="19"/>
      <c r="AN1393" s="19"/>
      <c r="AO1393" s="19"/>
      <c r="AP1393" s="19"/>
      <c r="AQ1393" s="19"/>
      <c r="AR1393" s="19"/>
      <c r="AS1393" s="19"/>
      <c r="AT1393" s="19"/>
      <c r="AU1393" s="19"/>
      <c r="AV1393" s="19"/>
      <c r="AW1393"/>
      <c r="AX1393"/>
      <c r="AY1393"/>
      <c r="AZ1393"/>
      <c r="BA1393"/>
      <c r="BB1393"/>
    </row>
    <row r="1394" spans="16:54" ht="14.25" x14ac:dyDescent="0.2">
      <c r="P1394" s="9" t="s">
        <v>3383</v>
      </c>
      <c r="Q1394" s="19">
        <v>55</v>
      </c>
      <c r="R1394" s="19"/>
      <c r="S1394" s="19"/>
      <c r="T1394" s="19"/>
      <c r="U1394" s="19"/>
      <c r="V1394" s="19"/>
      <c r="W1394" s="19"/>
      <c r="X1394" s="19"/>
      <c r="Y1394" s="19"/>
      <c r="AJ1394" s="9" t="s">
        <v>3383</v>
      </c>
      <c r="AK1394" s="19"/>
      <c r="AL1394" s="19">
        <v>55</v>
      </c>
      <c r="AM1394" s="19"/>
      <c r="AN1394" s="19"/>
      <c r="AO1394" s="19"/>
      <c r="AP1394" s="19"/>
      <c r="AQ1394" s="19"/>
      <c r="AR1394" s="19"/>
      <c r="AS1394" s="19"/>
      <c r="AT1394" s="19"/>
      <c r="AU1394" s="19"/>
      <c r="AV1394" s="19"/>
      <c r="AW1394"/>
      <c r="AX1394"/>
      <c r="AY1394"/>
      <c r="AZ1394"/>
      <c r="BA1394"/>
      <c r="BB1394"/>
    </row>
    <row r="1395" spans="16:54" ht="14.25" x14ac:dyDescent="0.2">
      <c r="P1395" s="9" t="s">
        <v>3384</v>
      </c>
      <c r="Q1395" s="19"/>
      <c r="R1395" s="19">
        <v>40</v>
      </c>
      <c r="S1395" s="19"/>
      <c r="T1395" s="19"/>
      <c r="U1395" s="19"/>
      <c r="V1395" s="19"/>
      <c r="W1395" s="19"/>
      <c r="X1395" s="19"/>
      <c r="Y1395" s="19"/>
      <c r="AJ1395" s="9" t="s">
        <v>3384</v>
      </c>
      <c r="AK1395" s="19"/>
      <c r="AL1395" s="19">
        <v>40</v>
      </c>
      <c r="AM1395" s="19"/>
      <c r="AN1395" s="19"/>
      <c r="AO1395" s="19"/>
      <c r="AP1395" s="19"/>
      <c r="AQ1395" s="19"/>
      <c r="AR1395" s="19"/>
      <c r="AS1395" s="19"/>
      <c r="AT1395" s="19"/>
      <c r="AU1395" s="19"/>
      <c r="AV1395" s="19"/>
      <c r="AW1395"/>
      <c r="AX1395"/>
      <c r="AY1395"/>
      <c r="AZ1395"/>
      <c r="BA1395"/>
      <c r="BB1395"/>
    </row>
    <row r="1396" spans="16:54" ht="14.25" x14ac:dyDescent="0.2">
      <c r="P1396" s="9" t="s">
        <v>3385</v>
      </c>
      <c r="Q1396" s="19">
        <v>60</v>
      </c>
      <c r="R1396" s="19"/>
      <c r="S1396" s="19"/>
      <c r="T1396" s="19"/>
      <c r="U1396" s="19"/>
      <c r="V1396" s="19"/>
      <c r="W1396" s="19"/>
      <c r="X1396" s="19"/>
      <c r="Y1396" s="19"/>
      <c r="AJ1396" s="9" t="s">
        <v>3385</v>
      </c>
      <c r="AK1396" s="19"/>
      <c r="AL1396" s="19">
        <v>60</v>
      </c>
      <c r="AM1396" s="19"/>
      <c r="AN1396" s="19"/>
      <c r="AO1396" s="19"/>
      <c r="AP1396" s="19"/>
      <c r="AQ1396" s="19"/>
      <c r="AR1396" s="19"/>
      <c r="AS1396" s="19"/>
      <c r="AT1396" s="19"/>
      <c r="AU1396" s="19"/>
      <c r="AV1396" s="19"/>
      <c r="AW1396"/>
      <c r="AX1396"/>
      <c r="AY1396"/>
      <c r="AZ1396"/>
      <c r="BA1396"/>
      <c r="BB1396"/>
    </row>
    <row r="1397" spans="16:54" ht="14.25" x14ac:dyDescent="0.2">
      <c r="P1397" s="9" t="s">
        <v>3386</v>
      </c>
      <c r="Q1397" s="19">
        <v>45.734379803697877</v>
      </c>
      <c r="R1397" s="19"/>
      <c r="S1397" s="19"/>
      <c r="T1397" s="19"/>
      <c r="U1397" s="19"/>
      <c r="V1397" s="19"/>
      <c r="W1397" s="19"/>
      <c r="X1397" s="19"/>
      <c r="Y1397" s="19"/>
      <c r="AJ1397" s="9" t="s">
        <v>3386</v>
      </c>
      <c r="AK1397" s="19"/>
      <c r="AL1397" s="19"/>
      <c r="AM1397" s="19"/>
      <c r="AN1397" s="19"/>
      <c r="AO1397" s="19"/>
      <c r="AP1397" s="19">
        <v>45.734379803697877</v>
      </c>
      <c r="AQ1397" s="19"/>
      <c r="AR1397" s="19"/>
      <c r="AS1397" s="19"/>
      <c r="AT1397" s="19"/>
      <c r="AU1397" s="19"/>
      <c r="AV1397" s="19"/>
      <c r="AW1397"/>
      <c r="AX1397"/>
      <c r="AY1397"/>
      <c r="AZ1397"/>
      <c r="BA1397"/>
      <c r="BB1397"/>
    </row>
    <row r="1398" spans="16:54" ht="14.25" x14ac:dyDescent="0.2">
      <c r="P1398" s="9" t="s">
        <v>3387</v>
      </c>
      <c r="Q1398" s="19">
        <v>150</v>
      </c>
      <c r="R1398" s="19"/>
      <c r="S1398" s="19"/>
      <c r="T1398" s="19"/>
      <c r="U1398" s="19"/>
      <c r="V1398" s="19"/>
      <c r="W1398" s="19"/>
      <c r="X1398" s="19"/>
      <c r="Y1398" s="19"/>
      <c r="AJ1398" s="9" t="s">
        <v>3387</v>
      </c>
      <c r="AK1398" s="19"/>
      <c r="AL1398" s="19">
        <v>150</v>
      </c>
      <c r="AM1398" s="19"/>
      <c r="AN1398" s="19"/>
      <c r="AO1398" s="19"/>
      <c r="AP1398" s="19"/>
      <c r="AQ1398" s="19"/>
      <c r="AR1398" s="19"/>
      <c r="AS1398" s="19"/>
      <c r="AT1398" s="19"/>
      <c r="AU1398" s="19"/>
      <c r="AV1398" s="19"/>
      <c r="AW1398"/>
      <c r="AX1398"/>
      <c r="AY1398"/>
      <c r="AZ1398"/>
      <c r="BA1398"/>
      <c r="BB1398"/>
    </row>
    <row r="1399" spans="16:54" ht="14.25" x14ac:dyDescent="0.2">
      <c r="P1399" s="9" t="s">
        <v>3388</v>
      </c>
      <c r="Q1399" s="19"/>
      <c r="R1399" s="19">
        <v>88</v>
      </c>
      <c r="S1399" s="19"/>
      <c r="T1399" s="19"/>
      <c r="U1399" s="19"/>
      <c r="V1399" s="19"/>
      <c r="W1399" s="19"/>
      <c r="X1399" s="19"/>
      <c r="Y1399" s="19"/>
      <c r="AJ1399" s="9" t="s">
        <v>3388</v>
      </c>
      <c r="AK1399" s="19"/>
      <c r="AL1399" s="19">
        <v>88</v>
      </c>
      <c r="AM1399" s="19"/>
      <c r="AN1399" s="19"/>
      <c r="AO1399" s="19"/>
      <c r="AP1399" s="19"/>
      <c r="AQ1399" s="19"/>
      <c r="AR1399" s="19"/>
      <c r="AS1399" s="19"/>
      <c r="AT1399" s="19"/>
      <c r="AU1399" s="19"/>
      <c r="AV1399" s="19"/>
      <c r="AW1399"/>
      <c r="AX1399"/>
      <c r="AY1399"/>
      <c r="AZ1399"/>
      <c r="BA1399"/>
      <c r="BB1399"/>
    </row>
    <row r="1400" spans="16:54" ht="14.25" x14ac:dyDescent="0.2">
      <c r="P1400" s="9" t="s">
        <v>3389</v>
      </c>
      <c r="Q1400" s="19">
        <v>64.5</v>
      </c>
      <c r="R1400" s="19"/>
      <c r="S1400" s="19"/>
      <c r="T1400" s="19"/>
      <c r="U1400" s="19"/>
      <c r="V1400" s="19"/>
      <c r="W1400" s="19"/>
      <c r="X1400" s="19"/>
      <c r="Y1400" s="19"/>
      <c r="AJ1400" s="9" t="s">
        <v>3389</v>
      </c>
      <c r="AK1400" s="19"/>
      <c r="AL1400" s="19">
        <v>64.5</v>
      </c>
      <c r="AM1400" s="19"/>
      <c r="AN1400" s="19"/>
      <c r="AO1400" s="19"/>
      <c r="AP1400" s="19"/>
      <c r="AQ1400" s="19"/>
      <c r="AR1400" s="19"/>
      <c r="AS1400" s="19"/>
      <c r="AT1400" s="19"/>
      <c r="AU1400" s="19"/>
      <c r="AV1400" s="19"/>
      <c r="AW1400"/>
      <c r="AX1400"/>
      <c r="AY1400"/>
      <c r="AZ1400"/>
      <c r="BA1400"/>
      <c r="BB1400"/>
    </row>
    <row r="1401" spans="16:54" ht="14.25" x14ac:dyDescent="0.2">
      <c r="P1401" s="9" t="s">
        <v>3390</v>
      </c>
      <c r="Q1401" s="19"/>
      <c r="R1401" s="19"/>
      <c r="S1401" s="19"/>
      <c r="T1401" s="19"/>
      <c r="U1401" s="19"/>
      <c r="V1401" s="19"/>
      <c r="W1401" s="19">
        <v>57.6</v>
      </c>
      <c r="X1401" s="19"/>
      <c r="Y1401" s="19"/>
      <c r="AJ1401" s="9" t="s">
        <v>3390</v>
      </c>
      <c r="AK1401" s="19"/>
      <c r="AL1401" s="19"/>
      <c r="AM1401" s="19"/>
      <c r="AN1401" s="19"/>
      <c r="AO1401" s="19"/>
      <c r="AP1401" s="19"/>
      <c r="AQ1401" s="19"/>
      <c r="AR1401" s="19"/>
      <c r="AS1401" s="19">
        <v>57.6</v>
      </c>
      <c r="AT1401" s="19"/>
      <c r="AU1401" s="19"/>
      <c r="AV1401" s="19"/>
      <c r="AW1401"/>
      <c r="AX1401"/>
      <c r="AY1401"/>
      <c r="AZ1401"/>
      <c r="BA1401"/>
      <c r="BB1401"/>
    </row>
    <row r="1402" spans="16:54" ht="14.25" x14ac:dyDescent="0.2">
      <c r="P1402" s="9" t="s">
        <v>3391</v>
      </c>
      <c r="Q1402" s="19"/>
      <c r="R1402" s="19"/>
      <c r="S1402" s="19"/>
      <c r="T1402" s="19">
        <v>50</v>
      </c>
      <c r="U1402" s="19"/>
      <c r="V1402" s="19"/>
      <c r="W1402" s="19"/>
      <c r="X1402" s="19"/>
      <c r="Y1402" s="19"/>
      <c r="AJ1402" s="9" t="s">
        <v>3391</v>
      </c>
      <c r="AK1402" s="19"/>
      <c r="AL1402" s="19">
        <v>50</v>
      </c>
      <c r="AM1402" s="19"/>
      <c r="AN1402" s="19"/>
      <c r="AO1402" s="19"/>
      <c r="AP1402" s="19"/>
      <c r="AQ1402" s="19"/>
      <c r="AR1402" s="19"/>
      <c r="AS1402" s="19"/>
      <c r="AT1402" s="19"/>
      <c r="AU1402" s="19"/>
      <c r="AV1402" s="19"/>
      <c r="AW1402"/>
      <c r="AX1402"/>
      <c r="AY1402"/>
      <c r="AZ1402"/>
      <c r="BA1402"/>
      <c r="BB1402"/>
    </row>
    <row r="1403" spans="16:54" ht="14.25" x14ac:dyDescent="0.2">
      <c r="P1403" s="9" t="s">
        <v>3392</v>
      </c>
      <c r="Q1403" s="19"/>
      <c r="R1403" s="19">
        <v>120</v>
      </c>
      <c r="S1403" s="19"/>
      <c r="T1403" s="19"/>
      <c r="U1403" s="19"/>
      <c r="V1403" s="19"/>
      <c r="W1403" s="19"/>
      <c r="X1403" s="19"/>
      <c r="Y1403" s="19"/>
      <c r="AJ1403" s="9" t="s">
        <v>3392</v>
      </c>
      <c r="AK1403" s="19"/>
      <c r="AL1403" s="19">
        <v>120</v>
      </c>
      <c r="AM1403" s="19"/>
      <c r="AN1403" s="19"/>
      <c r="AO1403" s="19"/>
      <c r="AP1403" s="19"/>
      <c r="AQ1403" s="19"/>
      <c r="AR1403" s="19"/>
      <c r="AS1403" s="19"/>
      <c r="AT1403" s="19"/>
      <c r="AU1403" s="19"/>
      <c r="AV1403" s="19"/>
      <c r="AW1403"/>
      <c r="AX1403"/>
      <c r="AY1403"/>
      <c r="AZ1403"/>
      <c r="BA1403"/>
      <c r="BB1403"/>
    </row>
    <row r="1404" spans="16:54" ht="14.25" x14ac:dyDescent="0.2">
      <c r="P1404" s="9" t="s">
        <v>3393</v>
      </c>
      <c r="Q1404" s="19"/>
      <c r="R1404" s="19">
        <v>107</v>
      </c>
      <c r="S1404" s="19"/>
      <c r="T1404" s="19"/>
      <c r="U1404" s="19"/>
      <c r="V1404" s="19"/>
      <c r="W1404" s="19"/>
      <c r="X1404" s="19"/>
      <c r="Y1404" s="19"/>
      <c r="AJ1404" s="9" t="s">
        <v>3393</v>
      </c>
      <c r="AK1404" s="19"/>
      <c r="AL1404" s="19">
        <v>107</v>
      </c>
      <c r="AM1404" s="19"/>
      <c r="AN1404" s="19"/>
      <c r="AO1404" s="19"/>
      <c r="AP1404" s="19"/>
      <c r="AQ1404" s="19"/>
      <c r="AR1404" s="19"/>
      <c r="AS1404" s="19"/>
      <c r="AT1404" s="19"/>
      <c r="AU1404" s="19"/>
      <c r="AV1404" s="19"/>
      <c r="AW1404"/>
      <c r="AX1404"/>
      <c r="AY1404"/>
      <c r="AZ1404"/>
      <c r="BA1404"/>
      <c r="BB1404"/>
    </row>
    <row r="1405" spans="16:54" ht="14.25" x14ac:dyDescent="0.2">
      <c r="P1405" s="9" t="s">
        <v>3394</v>
      </c>
      <c r="Q1405" s="19">
        <v>40</v>
      </c>
      <c r="R1405" s="19"/>
      <c r="S1405" s="19"/>
      <c r="T1405" s="19"/>
      <c r="U1405" s="19"/>
      <c r="V1405" s="19"/>
      <c r="W1405" s="19"/>
      <c r="X1405" s="19"/>
      <c r="Y1405" s="19"/>
      <c r="AJ1405" s="9" t="s">
        <v>3394</v>
      </c>
      <c r="AK1405" s="19"/>
      <c r="AL1405" s="19">
        <v>40</v>
      </c>
      <c r="AM1405" s="19"/>
      <c r="AN1405" s="19"/>
      <c r="AO1405" s="19"/>
      <c r="AP1405" s="19"/>
      <c r="AQ1405" s="19"/>
      <c r="AR1405" s="19"/>
      <c r="AS1405" s="19"/>
      <c r="AT1405" s="19"/>
      <c r="AU1405" s="19"/>
      <c r="AV1405" s="19"/>
      <c r="AW1405"/>
      <c r="AX1405"/>
      <c r="AY1405"/>
      <c r="AZ1405"/>
      <c r="BA1405"/>
      <c r="BB1405"/>
    </row>
    <row r="1406" spans="16:54" ht="14.25" x14ac:dyDescent="0.2">
      <c r="P1406" s="9" t="s">
        <v>3395</v>
      </c>
      <c r="Q1406" s="19"/>
      <c r="R1406" s="19">
        <v>81</v>
      </c>
      <c r="S1406" s="19"/>
      <c r="T1406" s="19"/>
      <c r="U1406" s="19"/>
      <c r="V1406" s="19"/>
      <c r="W1406" s="19"/>
      <c r="X1406" s="19"/>
      <c r="Y1406" s="19"/>
      <c r="AJ1406" s="9" t="s">
        <v>3395</v>
      </c>
      <c r="AK1406" s="19"/>
      <c r="AL1406" s="19">
        <v>81</v>
      </c>
      <c r="AM1406" s="19"/>
      <c r="AN1406" s="19"/>
      <c r="AO1406" s="19"/>
      <c r="AP1406" s="19"/>
      <c r="AQ1406" s="19"/>
      <c r="AR1406" s="19"/>
      <c r="AS1406" s="19"/>
      <c r="AT1406" s="19"/>
      <c r="AU1406" s="19"/>
      <c r="AV1406" s="19"/>
      <c r="AW1406"/>
      <c r="AX1406"/>
      <c r="AY1406"/>
      <c r="AZ1406"/>
      <c r="BA1406"/>
      <c r="BB1406"/>
    </row>
    <row r="1407" spans="16:54" ht="14.25" x14ac:dyDescent="0.2">
      <c r="P1407" s="9" t="s">
        <v>3396</v>
      </c>
      <c r="Q1407" s="19"/>
      <c r="R1407" s="19"/>
      <c r="S1407" s="19"/>
      <c r="T1407" s="19"/>
      <c r="U1407" s="19"/>
      <c r="V1407" s="19"/>
      <c r="W1407" s="19"/>
      <c r="X1407" s="19">
        <v>45</v>
      </c>
      <c r="Y1407" s="19"/>
      <c r="AJ1407" s="9" t="s">
        <v>3396</v>
      </c>
      <c r="AK1407" s="19"/>
      <c r="AL1407" s="19">
        <v>45</v>
      </c>
      <c r="AM1407" s="19"/>
      <c r="AN1407" s="19"/>
      <c r="AO1407" s="19"/>
      <c r="AP1407" s="19"/>
      <c r="AQ1407" s="19"/>
      <c r="AR1407" s="19"/>
      <c r="AS1407" s="19"/>
      <c r="AT1407" s="19"/>
      <c r="AU1407" s="19"/>
      <c r="AV1407" s="19"/>
      <c r="AW1407"/>
      <c r="AX1407"/>
      <c r="AY1407"/>
      <c r="AZ1407"/>
      <c r="BA1407"/>
      <c r="BB1407"/>
    </row>
    <row r="1408" spans="16:54" ht="14.25" x14ac:dyDescent="0.2">
      <c r="P1408" s="9" t="s">
        <v>3397</v>
      </c>
      <c r="Q1408" s="19"/>
      <c r="R1408" s="19"/>
      <c r="S1408" s="19"/>
      <c r="T1408" s="19"/>
      <c r="U1408" s="19"/>
      <c r="V1408" s="19"/>
      <c r="W1408" s="19"/>
      <c r="X1408" s="19">
        <v>49</v>
      </c>
      <c r="Y1408" s="19"/>
      <c r="AJ1408" s="9" t="s">
        <v>3397</v>
      </c>
      <c r="AK1408" s="19"/>
      <c r="AL1408" s="19">
        <v>49</v>
      </c>
      <c r="AM1408" s="19"/>
      <c r="AN1408" s="19"/>
      <c r="AO1408" s="19"/>
      <c r="AP1408" s="19"/>
      <c r="AQ1408" s="19"/>
      <c r="AR1408" s="19"/>
      <c r="AS1408" s="19"/>
      <c r="AT1408" s="19"/>
      <c r="AU1408" s="19"/>
      <c r="AV1408" s="19"/>
      <c r="AW1408"/>
      <c r="AX1408"/>
      <c r="AY1408"/>
      <c r="AZ1408"/>
      <c r="BA1408"/>
      <c r="BB1408"/>
    </row>
    <row r="1409" spans="16:54" ht="14.25" x14ac:dyDescent="0.2">
      <c r="P1409" s="9" t="s">
        <v>3398</v>
      </c>
      <c r="Q1409" s="19"/>
      <c r="R1409" s="19"/>
      <c r="S1409" s="19">
        <v>13.355937515581925</v>
      </c>
      <c r="T1409" s="19"/>
      <c r="U1409" s="19"/>
      <c r="V1409" s="19"/>
      <c r="W1409" s="19"/>
      <c r="X1409" s="19"/>
      <c r="Y1409" s="19"/>
      <c r="AJ1409" s="9" t="s">
        <v>3398</v>
      </c>
      <c r="AK1409" s="19"/>
      <c r="AL1409" s="19"/>
      <c r="AM1409" s="19"/>
      <c r="AN1409" s="19"/>
      <c r="AO1409" s="19"/>
      <c r="AP1409" s="19"/>
      <c r="AQ1409" s="19"/>
      <c r="AR1409" s="19"/>
      <c r="AS1409" s="19"/>
      <c r="AT1409" s="19"/>
      <c r="AU1409" s="19"/>
      <c r="AV1409" s="19">
        <v>13.355937515581925</v>
      </c>
      <c r="AW1409"/>
      <c r="AX1409"/>
      <c r="AY1409"/>
      <c r="AZ1409"/>
      <c r="BA1409"/>
      <c r="BB1409"/>
    </row>
    <row r="1410" spans="16:54" ht="14.25" x14ac:dyDescent="0.2">
      <c r="P1410" s="9" t="s">
        <v>3399</v>
      </c>
      <c r="Q1410" s="19"/>
      <c r="R1410" s="19">
        <v>72</v>
      </c>
      <c r="S1410" s="19"/>
      <c r="T1410" s="19"/>
      <c r="U1410" s="19"/>
      <c r="V1410" s="19"/>
      <c r="W1410" s="19"/>
      <c r="X1410" s="19"/>
      <c r="Y1410" s="19"/>
      <c r="AJ1410" s="9" t="s">
        <v>3399</v>
      </c>
      <c r="AK1410" s="19"/>
      <c r="AL1410" s="19">
        <v>72</v>
      </c>
      <c r="AM1410" s="19"/>
      <c r="AN1410" s="19"/>
      <c r="AO1410" s="19"/>
      <c r="AP1410" s="19"/>
      <c r="AQ1410" s="19"/>
      <c r="AR1410" s="19"/>
      <c r="AS1410" s="19"/>
      <c r="AT1410" s="19"/>
      <c r="AU1410" s="19"/>
      <c r="AV1410" s="19"/>
      <c r="AW1410"/>
      <c r="AX1410"/>
      <c r="AY1410"/>
      <c r="AZ1410"/>
      <c r="BA1410"/>
      <c r="BB1410"/>
    </row>
    <row r="1411" spans="16:54" ht="14.25" x14ac:dyDescent="0.2">
      <c r="P1411" s="9" t="s">
        <v>3400</v>
      </c>
      <c r="Q1411" s="19">
        <v>50</v>
      </c>
      <c r="R1411" s="19"/>
      <c r="S1411" s="19"/>
      <c r="T1411" s="19"/>
      <c r="U1411" s="19"/>
      <c r="V1411" s="19"/>
      <c r="W1411" s="19"/>
      <c r="X1411" s="19"/>
      <c r="Y1411" s="19"/>
      <c r="AJ1411" s="9" t="s">
        <v>3400</v>
      </c>
      <c r="AK1411" s="19"/>
      <c r="AL1411" s="19">
        <v>50</v>
      </c>
      <c r="AM1411" s="19"/>
      <c r="AN1411" s="19"/>
      <c r="AO1411" s="19"/>
      <c r="AP1411" s="19"/>
      <c r="AQ1411" s="19"/>
      <c r="AR1411" s="19"/>
      <c r="AS1411" s="19"/>
      <c r="AT1411" s="19"/>
      <c r="AU1411" s="19"/>
      <c r="AV1411" s="19"/>
      <c r="AW1411"/>
      <c r="AX1411"/>
      <c r="AY1411"/>
      <c r="AZ1411"/>
      <c r="BA1411"/>
      <c r="BB1411"/>
    </row>
    <row r="1412" spans="16:54" ht="14.25" x14ac:dyDescent="0.2">
      <c r="P1412" s="9" t="s">
        <v>3401</v>
      </c>
      <c r="Q1412" s="19">
        <v>57.677999999999997</v>
      </c>
      <c r="R1412" s="19"/>
      <c r="S1412" s="19"/>
      <c r="T1412" s="19"/>
      <c r="U1412" s="19"/>
      <c r="V1412" s="19"/>
      <c r="W1412" s="19"/>
      <c r="X1412" s="19"/>
      <c r="Y1412" s="19"/>
      <c r="AJ1412" s="9" t="s">
        <v>3401</v>
      </c>
      <c r="AK1412" s="19"/>
      <c r="AL1412" s="19">
        <v>57.677999999999997</v>
      </c>
      <c r="AM1412" s="19"/>
      <c r="AN1412" s="19"/>
      <c r="AO1412" s="19"/>
      <c r="AP1412" s="19"/>
      <c r="AQ1412" s="19"/>
      <c r="AR1412" s="19"/>
      <c r="AS1412" s="19"/>
      <c r="AT1412" s="19"/>
      <c r="AU1412" s="19"/>
      <c r="AV1412" s="19"/>
      <c r="AW1412"/>
      <c r="AX1412"/>
      <c r="AY1412"/>
      <c r="AZ1412"/>
      <c r="BA1412"/>
      <c r="BB1412"/>
    </row>
    <row r="1413" spans="16:54" ht="14.25" x14ac:dyDescent="0.2">
      <c r="P1413" s="9" t="s">
        <v>3402</v>
      </c>
      <c r="Q1413" s="19">
        <v>80.441999999999993</v>
      </c>
      <c r="R1413" s="19"/>
      <c r="S1413" s="19"/>
      <c r="T1413" s="19"/>
      <c r="U1413" s="19"/>
      <c r="V1413" s="19"/>
      <c r="W1413" s="19"/>
      <c r="X1413" s="19"/>
      <c r="Y1413" s="19"/>
      <c r="AJ1413" s="9" t="s">
        <v>3402</v>
      </c>
      <c r="AK1413" s="19"/>
      <c r="AL1413" s="19">
        <v>80.441999999999993</v>
      </c>
      <c r="AM1413" s="19"/>
      <c r="AN1413" s="19"/>
      <c r="AO1413" s="19"/>
      <c r="AP1413" s="19"/>
      <c r="AQ1413" s="19"/>
      <c r="AR1413" s="19"/>
      <c r="AS1413" s="19"/>
      <c r="AT1413" s="19"/>
      <c r="AU1413" s="19"/>
      <c r="AV1413" s="19"/>
      <c r="AW1413"/>
      <c r="AX1413"/>
      <c r="AY1413"/>
      <c r="AZ1413"/>
      <c r="BA1413"/>
      <c r="BB1413"/>
    </row>
    <row r="1414" spans="16:54" ht="14.25" x14ac:dyDescent="0.2">
      <c r="P1414" s="9" t="s">
        <v>3403</v>
      </c>
      <c r="Q1414" s="19"/>
      <c r="R1414" s="19">
        <v>75</v>
      </c>
      <c r="S1414" s="19"/>
      <c r="T1414" s="19"/>
      <c r="U1414" s="19"/>
      <c r="V1414" s="19"/>
      <c r="W1414" s="19"/>
      <c r="X1414" s="19"/>
      <c r="Y1414" s="19"/>
      <c r="AJ1414" s="9" t="s">
        <v>3403</v>
      </c>
      <c r="AK1414" s="19"/>
      <c r="AL1414" s="19">
        <v>75</v>
      </c>
      <c r="AM1414" s="19"/>
      <c r="AN1414" s="19"/>
      <c r="AO1414" s="19"/>
      <c r="AP1414" s="19"/>
      <c r="AQ1414" s="19"/>
      <c r="AR1414" s="19"/>
      <c r="AS1414" s="19"/>
      <c r="AT1414" s="19"/>
      <c r="AU1414" s="19"/>
      <c r="AV1414" s="19"/>
      <c r="AW1414"/>
      <c r="AX1414"/>
      <c r="AY1414"/>
      <c r="AZ1414"/>
      <c r="BA1414"/>
      <c r="BB1414"/>
    </row>
    <row r="1415" spans="16:54" ht="14.25" x14ac:dyDescent="0.2">
      <c r="P1415" s="9" t="s">
        <v>3404</v>
      </c>
      <c r="Q1415" s="19">
        <v>61</v>
      </c>
      <c r="R1415" s="19"/>
      <c r="S1415" s="19"/>
      <c r="T1415" s="19"/>
      <c r="U1415" s="19"/>
      <c r="V1415" s="19"/>
      <c r="W1415" s="19"/>
      <c r="X1415" s="19"/>
      <c r="Y1415" s="19"/>
      <c r="AJ1415" s="9" t="s">
        <v>3404</v>
      </c>
      <c r="AK1415" s="19"/>
      <c r="AL1415" s="19">
        <v>61</v>
      </c>
      <c r="AM1415" s="19"/>
      <c r="AN1415" s="19"/>
      <c r="AO1415" s="19"/>
      <c r="AP1415" s="19"/>
      <c r="AQ1415" s="19"/>
      <c r="AR1415" s="19"/>
      <c r="AS1415" s="19"/>
      <c r="AT1415" s="19"/>
      <c r="AU1415" s="19"/>
      <c r="AV1415" s="19"/>
      <c r="AW1415"/>
      <c r="AX1415"/>
      <c r="AY1415"/>
      <c r="AZ1415"/>
      <c r="BA1415"/>
      <c r="BB1415"/>
    </row>
    <row r="1416" spans="16:54" ht="14.25" x14ac:dyDescent="0.2">
      <c r="P1416" s="9" t="s">
        <v>3405</v>
      </c>
      <c r="Q1416" s="19"/>
      <c r="R1416" s="19"/>
      <c r="S1416" s="19"/>
      <c r="T1416" s="19"/>
      <c r="U1416" s="19"/>
      <c r="V1416" s="19"/>
      <c r="W1416" s="19">
        <v>77</v>
      </c>
      <c r="X1416" s="19"/>
      <c r="Y1416" s="19"/>
      <c r="AJ1416" s="9" t="s">
        <v>3405</v>
      </c>
      <c r="AK1416" s="19"/>
      <c r="AL1416" s="19">
        <v>77</v>
      </c>
      <c r="AM1416" s="19"/>
      <c r="AN1416" s="19"/>
      <c r="AO1416" s="19"/>
      <c r="AP1416" s="19"/>
      <c r="AQ1416" s="19"/>
      <c r="AR1416" s="19"/>
      <c r="AS1416" s="19"/>
      <c r="AT1416" s="19"/>
      <c r="AU1416" s="19"/>
      <c r="AV1416" s="19"/>
      <c r="AW1416"/>
      <c r="AX1416"/>
      <c r="AY1416"/>
      <c r="AZ1416"/>
      <c r="BA1416"/>
      <c r="BB1416"/>
    </row>
    <row r="1417" spans="16:54" ht="14.25" x14ac:dyDescent="0.2">
      <c r="P1417" s="9" t="s">
        <v>3406</v>
      </c>
      <c r="Q1417" s="19"/>
      <c r="R1417" s="19"/>
      <c r="S1417" s="19"/>
      <c r="T1417" s="19"/>
      <c r="U1417" s="19"/>
      <c r="V1417" s="19">
        <v>92</v>
      </c>
      <c r="W1417" s="19"/>
      <c r="X1417" s="19"/>
      <c r="Y1417" s="19"/>
      <c r="AJ1417" s="9" t="s">
        <v>3406</v>
      </c>
      <c r="AK1417" s="19"/>
      <c r="AL1417" s="19">
        <v>92</v>
      </c>
      <c r="AM1417" s="19"/>
      <c r="AN1417" s="19"/>
      <c r="AO1417" s="19"/>
      <c r="AP1417" s="19"/>
      <c r="AQ1417" s="19"/>
      <c r="AR1417" s="19"/>
      <c r="AS1417" s="19"/>
      <c r="AT1417" s="19"/>
      <c r="AU1417" s="19"/>
      <c r="AV1417" s="19"/>
      <c r="AW1417"/>
      <c r="AX1417"/>
      <c r="AY1417"/>
      <c r="AZ1417"/>
      <c r="BA1417"/>
      <c r="BB1417"/>
    </row>
    <row r="1418" spans="16:54" ht="14.25" x14ac:dyDescent="0.2">
      <c r="P1418" s="9" t="s">
        <v>3407</v>
      </c>
      <c r="Q1418" s="19">
        <v>72</v>
      </c>
      <c r="R1418" s="19"/>
      <c r="S1418" s="19"/>
      <c r="T1418" s="19"/>
      <c r="U1418" s="19"/>
      <c r="V1418" s="19"/>
      <c r="W1418" s="19"/>
      <c r="X1418" s="19"/>
      <c r="Y1418" s="19"/>
      <c r="AJ1418" s="9" t="s">
        <v>3407</v>
      </c>
      <c r="AK1418" s="19"/>
      <c r="AL1418" s="19">
        <v>72</v>
      </c>
      <c r="AM1418" s="19"/>
      <c r="AN1418" s="19"/>
      <c r="AO1418" s="19"/>
      <c r="AP1418" s="19"/>
      <c r="AQ1418" s="19"/>
      <c r="AR1418" s="19"/>
      <c r="AS1418" s="19"/>
      <c r="AT1418" s="19"/>
      <c r="AU1418" s="19"/>
      <c r="AV1418" s="19"/>
      <c r="AW1418"/>
      <c r="AX1418"/>
      <c r="AY1418"/>
      <c r="AZ1418"/>
      <c r="BA1418"/>
      <c r="BB1418"/>
    </row>
    <row r="1419" spans="16:54" ht="14.25" x14ac:dyDescent="0.2">
      <c r="P1419" s="9" t="s">
        <v>3408</v>
      </c>
      <c r="Q1419" s="19"/>
      <c r="R1419" s="19"/>
      <c r="S1419" s="19"/>
      <c r="T1419" s="19"/>
      <c r="U1419" s="19">
        <v>14</v>
      </c>
      <c r="V1419" s="19"/>
      <c r="W1419" s="19"/>
      <c r="X1419" s="19"/>
      <c r="Y1419" s="19"/>
      <c r="AJ1419" s="9" t="s">
        <v>3408</v>
      </c>
      <c r="AK1419" s="19"/>
      <c r="AL1419" s="19"/>
      <c r="AM1419" s="19"/>
      <c r="AN1419" s="19"/>
      <c r="AO1419" s="19"/>
      <c r="AP1419" s="19"/>
      <c r="AQ1419" s="19"/>
      <c r="AR1419" s="19"/>
      <c r="AS1419" s="19"/>
      <c r="AT1419" s="19"/>
      <c r="AU1419" s="19"/>
      <c r="AV1419" s="19">
        <v>14</v>
      </c>
      <c r="AW1419"/>
      <c r="AX1419"/>
      <c r="AY1419"/>
      <c r="AZ1419"/>
      <c r="BA1419"/>
      <c r="BB1419"/>
    </row>
    <row r="1420" spans="16:54" ht="14.25" x14ac:dyDescent="0.2">
      <c r="P1420" s="9" t="s">
        <v>3409</v>
      </c>
      <c r="Q1420" s="19"/>
      <c r="R1420" s="19">
        <v>111</v>
      </c>
      <c r="S1420" s="19"/>
      <c r="T1420" s="19"/>
      <c r="U1420" s="19"/>
      <c r="V1420" s="19"/>
      <c r="W1420" s="19"/>
      <c r="X1420" s="19"/>
      <c r="Y1420" s="19"/>
      <c r="AJ1420" s="9" t="s">
        <v>3409</v>
      </c>
      <c r="AK1420" s="19"/>
      <c r="AL1420" s="19">
        <v>111</v>
      </c>
      <c r="AM1420" s="19"/>
      <c r="AN1420" s="19"/>
      <c r="AO1420" s="19"/>
      <c r="AP1420" s="19"/>
      <c r="AQ1420" s="19"/>
      <c r="AR1420" s="19"/>
      <c r="AS1420" s="19"/>
      <c r="AT1420" s="19"/>
      <c r="AU1420" s="19"/>
      <c r="AV1420" s="19"/>
      <c r="AW1420"/>
      <c r="AX1420"/>
      <c r="AY1420"/>
      <c r="AZ1420"/>
      <c r="BA1420"/>
      <c r="BB1420"/>
    </row>
    <row r="1421" spans="16:54" ht="14.25" x14ac:dyDescent="0.2">
      <c r="P1421" s="9" t="s">
        <v>3410</v>
      </c>
      <c r="Q1421" s="19">
        <v>80</v>
      </c>
      <c r="R1421" s="19"/>
      <c r="S1421" s="19"/>
      <c r="T1421" s="19"/>
      <c r="U1421" s="19"/>
      <c r="V1421" s="19"/>
      <c r="W1421" s="19"/>
      <c r="X1421" s="19"/>
      <c r="Y1421" s="19"/>
      <c r="AJ1421" s="9" t="s">
        <v>3410</v>
      </c>
      <c r="AK1421" s="19"/>
      <c r="AL1421" s="19">
        <v>80</v>
      </c>
      <c r="AM1421" s="19"/>
      <c r="AN1421" s="19"/>
      <c r="AO1421" s="19"/>
      <c r="AP1421" s="19"/>
      <c r="AQ1421" s="19"/>
      <c r="AR1421" s="19"/>
      <c r="AS1421" s="19"/>
      <c r="AT1421" s="19"/>
      <c r="AU1421" s="19"/>
      <c r="AV1421" s="19"/>
      <c r="AW1421"/>
      <c r="AX1421"/>
      <c r="AY1421"/>
      <c r="AZ1421"/>
      <c r="BA1421"/>
      <c r="BB1421"/>
    </row>
    <row r="1422" spans="16:54" ht="14.25" x14ac:dyDescent="0.2">
      <c r="P1422" s="9" t="s">
        <v>3411</v>
      </c>
      <c r="Q1422" s="19">
        <v>57.875729234188341</v>
      </c>
      <c r="R1422" s="19"/>
      <c r="S1422" s="19"/>
      <c r="T1422" s="19"/>
      <c r="U1422" s="19"/>
      <c r="V1422" s="19"/>
      <c r="W1422" s="19"/>
      <c r="X1422" s="19"/>
      <c r="Y1422" s="19"/>
      <c r="AJ1422" s="9" t="s">
        <v>3411</v>
      </c>
      <c r="AK1422" s="19"/>
      <c r="AL1422" s="19"/>
      <c r="AM1422" s="19"/>
      <c r="AN1422" s="19"/>
      <c r="AO1422" s="19"/>
      <c r="AP1422" s="19"/>
      <c r="AQ1422" s="19"/>
      <c r="AR1422" s="19"/>
      <c r="AS1422" s="19"/>
      <c r="AT1422" s="19"/>
      <c r="AU1422" s="19"/>
      <c r="AV1422" s="19">
        <v>57.875729234188341</v>
      </c>
      <c r="AW1422"/>
      <c r="AX1422"/>
      <c r="AY1422"/>
      <c r="AZ1422"/>
      <c r="BA1422"/>
      <c r="BB1422"/>
    </row>
    <row r="1423" spans="16:54" ht="14.25" x14ac:dyDescent="0.2">
      <c r="P1423" s="9" t="s">
        <v>3412</v>
      </c>
      <c r="Q1423" s="19"/>
      <c r="R1423" s="19"/>
      <c r="S1423" s="19"/>
      <c r="T1423" s="19">
        <v>25</v>
      </c>
      <c r="U1423" s="19"/>
      <c r="V1423" s="19"/>
      <c r="W1423" s="19"/>
      <c r="X1423" s="19"/>
      <c r="Y1423" s="19"/>
      <c r="AJ1423" s="9" t="s">
        <v>3412</v>
      </c>
      <c r="AK1423" s="19"/>
      <c r="AL1423" s="19"/>
      <c r="AM1423" s="19"/>
      <c r="AN1423" s="19"/>
      <c r="AO1423" s="19"/>
      <c r="AP1423" s="19"/>
      <c r="AQ1423" s="19"/>
      <c r="AR1423" s="19"/>
      <c r="AS1423" s="19"/>
      <c r="AT1423" s="19"/>
      <c r="AU1423" s="19"/>
      <c r="AV1423" s="19">
        <v>25</v>
      </c>
      <c r="AW1423"/>
      <c r="AX1423"/>
      <c r="AY1423"/>
      <c r="AZ1423"/>
      <c r="BA1423"/>
      <c r="BB1423"/>
    </row>
    <row r="1424" spans="16:54" ht="14.25" x14ac:dyDescent="0.2">
      <c r="P1424" s="9" t="s">
        <v>3413</v>
      </c>
      <c r="Q1424" s="19"/>
      <c r="R1424" s="19"/>
      <c r="S1424" s="19"/>
      <c r="T1424" s="19"/>
      <c r="U1424" s="19"/>
      <c r="V1424" s="19">
        <v>24</v>
      </c>
      <c r="W1424" s="19"/>
      <c r="X1424" s="19"/>
      <c r="Y1424" s="19"/>
      <c r="AJ1424" s="9" t="s">
        <v>3413</v>
      </c>
      <c r="AK1424" s="19"/>
      <c r="AL1424" s="19">
        <v>24</v>
      </c>
      <c r="AM1424" s="19"/>
      <c r="AN1424" s="19"/>
      <c r="AO1424" s="19"/>
      <c r="AP1424" s="19"/>
      <c r="AQ1424" s="19"/>
      <c r="AR1424" s="19"/>
      <c r="AS1424" s="19"/>
      <c r="AT1424" s="19"/>
      <c r="AU1424" s="19"/>
      <c r="AV1424" s="19"/>
      <c r="AW1424"/>
      <c r="AX1424"/>
      <c r="AY1424"/>
      <c r="AZ1424"/>
      <c r="BA1424"/>
      <c r="BB1424"/>
    </row>
    <row r="1425" spans="16:54" ht="14.25" x14ac:dyDescent="0.2">
      <c r="P1425" s="9" t="s">
        <v>3414</v>
      </c>
      <c r="Q1425" s="19"/>
      <c r="R1425" s="19">
        <v>61</v>
      </c>
      <c r="S1425" s="19"/>
      <c r="T1425" s="19"/>
      <c r="U1425" s="19"/>
      <c r="V1425" s="19"/>
      <c r="W1425" s="19"/>
      <c r="X1425" s="19"/>
      <c r="Y1425" s="19"/>
      <c r="AJ1425" s="9" t="s">
        <v>3414</v>
      </c>
      <c r="AK1425" s="19"/>
      <c r="AL1425" s="19">
        <v>61</v>
      </c>
      <c r="AM1425" s="19"/>
      <c r="AN1425" s="19"/>
      <c r="AO1425" s="19"/>
      <c r="AP1425" s="19"/>
      <c r="AQ1425" s="19"/>
      <c r="AR1425" s="19"/>
      <c r="AS1425" s="19"/>
      <c r="AT1425" s="19"/>
      <c r="AU1425" s="19"/>
      <c r="AV1425" s="19"/>
      <c r="AW1425"/>
      <c r="AX1425"/>
      <c r="AY1425"/>
      <c r="AZ1425"/>
      <c r="BA1425"/>
      <c r="BB1425"/>
    </row>
    <row r="1426" spans="16:54" ht="14.25" x14ac:dyDescent="0.2">
      <c r="P1426" s="9" t="s">
        <v>3415</v>
      </c>
      <c r="Q1426" s="19">
        <v>56.095031102144965</v>
      </c>
      <c r="R1426" s="19"/>
      <c r="S1426" s="19"/>
      <c r="T1426" s="19"/>
      <c r="U1426" s="19"/>
      <c r="V1426" s="19"/>
      <c r="W1426" s="19"/>
      <c r="X1426" s="19"/>
      <c r="Y1426" s="19"/>
      <c r="AJ1426" s="9" t="s">
        <v>3415</v>
      </c>
      <c r="AK1426" s="19">
        <v>56.095031102144965</v>
      </c>
      <c r="AL1426" s="19"/>
      <c r="AM1426" s="19"/>
      <c r="AN1426" s="19"/>
      <c r="AO1426" s="19"/>
      <c r="AP1426" s="19"/>
      <c r="AQ1426" s="19"/>
      <c r="AR1426" s="19"/>
      <c r="AS1426" s="19"/>
      <c r="AT1426" s="19"/>
      <c r="AU1426" s="19"/>
      <c r="AV1426" s="19"/>
      <c r="AW1426"/>
      <c r="AX1426"/>
      <c r="AY1426"/>
      <c r="AZ1426"/>
      <c r="BA1426"/>
      <c r="BB1426"/>
    </row>
    <row r="1427" spans="16:54" ht="14.25" x14ac:dyDescent="0.2">
      <c r="P1427" s="9" t="s">
        <v>3416</v>
      </c>
      <c r="Q1427" s="19"/>
      <c r="R1427" s="19"/>
      <c r="S1427" s="19"/>
      <c r="T1427" s="19">
        <v>71.393675948184509</v>
      </c>
      <c r="U1427" s="19"/>
      <c r="V1427" s="19"/>
      <c r="W1427" s="19"/>
      <c r="X1427" s="19"/>
      <c r="Y1427" s="19"/>
      <c r="AJ1427" s="9" t="s">
        <v>3416</v>
      </c>
      <c r="AK1427" s="19">
        <v>71.393675948184509</v>
      </c>
      <c r="AL1427" s="19"/>
      <c r="AM1427" s="19"/>
      <c r="AN1427" s="19"/>
      <c r="AO1427" s="19"/>
      <c r="AP1427" s="19"/>
      <c r="AQ1427" s="19"/>
      <c r="AR1427" s="19"/>
      <c r="AS1427" s="19"/>
      <c r="AT1427" s="19"/>
      <c r="AU1427" s="19"/>
      <c r="AV1427" s="19"/>
      <c r="AW1427"/>
      <c r="AX1427"/>
      <c r="AY1427"/>
      <c r="AZ1427"/>
      <c r="BA1427"/>
      <c r="BB1427"/>
    </row>
    <row r="1428" spans="16:54" ht="14.25" x14ac:dyDescent="0.2">
      <c r="P1428" s="9" t="s">
        <v>3417</v>
      </c>
      <c r="Q1428" s="19"/>
      <c r="R1428" s="19">
        <v>96.23</v>
      </c>
      <c r="S1428" s="19"/>
      <c r="T1428" s="19"/>
      <c r="U1428" s="19"/>
      <c r="V1428" s="19"/>
      <c r="W1428" s="19"/>
      <c r="X1428" s="19"/>
      <c r="Y1428" s="19"/>
      <c r="AJ1428" s="9" t="s">
        <v>3417</v>
      </c>
      <c r="AK1428" s="19"/>
      <c r="AL1428" s="19">
        <v>96.23</v>
      </c>
      <c r="AM1428" s="19"/>
      <c r="AN1428" s="19"/>
      <c r="AO1428" s="19"/>
      <c r="AP1428" s="19"/>
      <c r="AQ1428" s="19"/>
      <c r="AR1428" s="19"/>
      <c r="AS1428" s="19"/>
      <c r="AT1428" s="19"/>
      <c r="AU1428" s="19"/>
      <c r="AV1428" s="19"/>
      <c r="AW1428"/>
      <c r="AX1428"/>
      <c r="AY1428"/>
      <c r="AZ1428"/>
      <c r="BA1428"/>
      <c r="BB1428"/>
    </row>
    <row r="1429" spans="16:54" ht="14.25" x14ac:dyDescent="0.2">
      <c r="P1429" s="9" t="s">
        <v>3418</v>
      </c>
      <c r="Q1429" s="19">
        <v>75</v>
      </c>
      <c r="R1429" s="19"/>
      <c r="S1429" s="19"/>
      <c r="T1429" s="19"/>
      <c r="U1429" s="19"/>
      <c r="V1429" s="19"/>
      <c r="W1429" s="19"/>
      <c r="X1429" s="19"/>
      <c r="Y1429" s="19"/>
      <c r="AJ1429" s="9" t="s">
        <v>3418</v>
      </c>
      <c r="AK1429" s="19"/>
      <c r="AL1429" s="19">
        <v>75</v>
      </c>
      <c r="AM1429" s="19"/>
      <c r="AN1429" s="19"/>
      <c r="AO1429" s="19"/>
      <c r="AP1429" s="19"/>
      <c r="AQ1429" s="19"/>
      <c r="AR1429" s="19"/>
      <c r="AS1429" s="19"/>
      <c r="AT1429" s="19"/>
      <c r="AU1429" s="19"/>
      <c r="AV1429" s="19"/>
      <c r="AW1429"/>
      <c r="AX1429"/>
      <c r="AY1429"/>
      <c r="AZ1429"/>
      <c r="BA1429"/>
      <c r="BB1429"/>
    </row>
    <row r="1430" spans="16:54" ht="14.25" x14ac:dyDescent="0.2">
      <c r="P1430" s="9" t="s">
        <v>3419</v>
      </c>
      <c r="Q1430" s="19">
        <v>102</v>
      </c>
      <c r="R1430" s="19"/>
      <c r="S1430" s="19"/>
      <c r="T1430" s="19"/>
      <c r="U1430" s="19"/>
      <c r="V1430" s="19"/>
      <c r="W1430" s="19"/>
      <c r="X1430" s="19"/>
      <c r="Y1430" s="19"/>
      <c r="AJ1430" s="9" t="s">
        <v>3419</v>
      </c>
      <c r="AK1430" s="19"/>
      <c r="AL1430" s="19">
        <v>102</v>
      </c>
      <c r="AM1430" s="19"/>
      <c r="AN1430" s="19"/>
      <c r="AO1430" s="19"/>
      <c r="AP1430" s="19"/>
      <c r="AQ1430" s="19"/>
      <c r="AR1430" s="19"/>
      <c r="AS1430" s="19"/>
      <c r="AT1430" s="19"/>
      <c r="AU1430" s="19"/>
      <c r="AV1430" s="19"/>
      <c r="AW1430"/>
      <c r="AX1430"/>
      <c r="AY1430"/>
      <c r="AZ1430"/>
      <c r="BA1430"/>
      <c r="BB1430"/>
    </row>
    <row r="1431" spans="16:54" ht="14.25" x14ac:dyDescent="0.2">
      <c r="P1431" s="9" t="s">
        <v>3420</v>
      </c>
      <c r="Q1431" s="19"/>
      <c r="R1431" s="19">
        <v>19.008034062397041</v>
      </c>
      <c r="S1431" s="19"/>
      <c r="T1431" s="19"/>
      <c r="U1431" s="19"/>
      <c r="V1431" s="19"/>
      <c r="W1431" s="19"/>
      <c r="X1431" s="19"/>
      <c r="Y1431" s="19"/>
      <c r="AJ1431" s="9" t="s">
        <v>3420</v>
      </c>
      <c r="AK1431" s="19"/>
      <c r="AL1431" s="19"/>
      <c r="AM1431" s="19"/>
      <c r="AN1431" s="19"/>
      <c r="AO1431" s="19"/>
      <c r="AP1431" s="19"/>
      <c r="AQ1431" s="19"/>
      <c r="AR1431" s="19"/>
      <c r="AS1431" s="19"/>
      <c r="AT1431" s="19"/>
      <c r="AU1431" s="19">
        <v>19.008034062397041</v>
      </c>
      <c r="AV1431" s="19"/>
      <c r="AW1431"/>
      <c r="AX1431"/>
      <c r="AY1431"/>
      <c r="AZ1431"/>
      <c r="BA1431"/>
      <c r="BB1431"/>
    </row>
    <row r="1432" spans="16:54" ht="14.25" x14ac:dyDescent="0.2">
      <c r="P1432" s="9" t="s">
        <v>3421</v>
      </c>
      <c r="Q1432" s="19">
        <v>4.3559999999999999</v>
      </c>
      <c r="R1432" s="19"/>
      <c r="S1432" s="19"/>
      <c r="T1432" s="19"/>
      <c r="U1432" s="19"/>
      <c r="V1432" s="19"/>
      <c r="W1432" s="19"/>
      <c r="X1432" s="19"/>
      <c r="Y1432" s="19"/>
      <c r="AJ1432" s="9" t="s">
        <v>3421</v>
      </c>
      <c r="AK1432" s="19"/>
      <c r="AL1432" s="19"/>
      <c r="AM1432" s="19"/>
      <c r="AN1432" s="19"/>
      <c r="AO1432" s="19"/>
      <c r="AP1432" s="19"/>
      <c r="AQ1432" s="19"/>
      <c r="AR1432" s="19"/>
      <c r="AS1432" s="19"/>
      <c r="AT1432" s="19"/>
      <c r="AU1432" s="19"/>
      <c r="AV1432" s="19">
        <v>4.3559999999999999</v>
      </c>
      <c r="AW1432"/>
      <c r="AX1432"/>
      <c r="AY1432"/>
      <c r="AZ1432"/>
      <c r="BA1432"/>
      <c r="BB1432"/>
    </row>
    <row r="1433" spans="16:54" ht="14.25" x14ac:dyDescent="0.2">
      <c r="P1433" s="9" t="s">
        <v>3422</v>
      </c>
      <c r="Q1433" s="19"/>
      <c r="R1433" s="19"/>
      <c r="S1433" s="19"/>
      <c r="T1433" s="19">
        <v>5.3423750062327704</v>
      </c>
      <c r="U1433" s="19"/>
      <c r="V1433" s="19"/>
      <c r="W1433" s="19"/>
      <c r="X1433" s="19"/>
      <c r="Y1433" s="19"/>
      <c r="AJ1433" s="9" t="s">
        <v>3422</v>
      </c>
      <c r="AK1433" s="19"/>
      <c r="AL1433" s="19"/>
      <c r="AM1433" s="19"/>
      <c r="AN1433" s="19"/>
      <c r="AO1433" s="19"/>
      <c r="AP1433" s="19"/>
      <c r="AQ1433" s="19"/>
      <c r="AR1433" s="19"/>
      <c r="AS1433" s="19"/>
      <c r="AT1433" s="19"/>
      <c r="AU1433" s="19"/>
      <c r="AV1433" s="19">
        <v>5.3423750062327704</v>
      </c>
      <c r="AW1433"/>
      <c r="AX1433"/>
      <c r="AY1433"/>
      <c r="AZ1433"/>
      <c r="BA1433"/>
      <c r="BB1433"/>
    </row>
    <row r="1434" spans="16:54" ht="14.25" x14ac:dyDescent="0.2">
      <c r="P1434" s="9" t="s">
        <v>3423</v>
      </c>
      <c r="Q1434" s="19"/>
      <c r="R1434" s="19">
        <v>67</v>
      </c>
      <c r="S1434" s="19"/>
      <c r="T1434" s="19"/>
      <c r="U1434" s="19"/>
      <c r="V1434" s="19"/>
      <c r="W1434" s="19"/>
      <c r="X1434" s="19"/>
      <c r="Y1434" s="19"/>
      <c r="AJ1434" s="9" t="s">
        <v>3423</v>
      </c>
      <c r="AK1434" s="19"/>
      <c r="AL1434" s="19">
        <v>67</v>
      </c>
      <c r="AM1434" s="19"/>
      <c r="AN1434" s="19"/>
      <c r="AO1434" s="19"/>
      <c r="AP1434" s="19"/>
      <c r="AQ1434" s="19"/>
      <c r="AR1434" s="19"/>
      <c r="AS1434" s="19"/>
      <c r="AT1434" s="19"/>
      <c r="AU1434" s="19"/>
      <c r="AV1434" s="19"/>
      <c r="AW1434"/>
      <c r="AX1434"/>
      <c r="AY1434"/>
      <c r="AZ1434"/>
      <c r="BA1434"/>
      <c r="BB1434"/>
    </row>
    <row r="1435" spans="16:54" ht="14.25" x14ac:dyDescent="0.2">
      <c r="P1435" s="9" t="s">
        <v>3424</v>
      </c>
      <c r="Q1435" s="19">
        <v>8.5478000099724323</v>
      </c>
      <c r="R1435" s="19"/>
      <c r="S1435" s="19"/>
      <c r="T1435" s="19"/>
      <c r="U1435" s="19"/>
      <c r="V1435" s="19"/>
      <c r="W1435" s="19"/>
      <c r="X1435" s="19"/>
      <c r="Y1435" s="19"/>
      <c r="AJ1435" s="9" t="s">
        <v>3424</v>
      </c>
      <c r="AK1435" s="19"/>
      <c r="AL1435" s="19"/>
      <c r="AM1435" s="19"/>
      <c r="AN1435" s="19"/>
      <c r="AO1435" s="19"/>
      <c r="AP1435" s="19"/>
      <c r="AQ1435" s="19"/>
      <c r="AR1435" s="19"/>
      <c r="AS1435" s="19"/>
      <c r="AT1435" s="19"/>
      <c r="AU1435" s="19"/>
      <c r="AV1435" s="19">
        <v>8.5478000099724323</v>
      </c>
      <c r="AW1435"/>
      <c r="AX1435"/>
      <c r="AY1435"/>
      <c r="AZ1435"/>
      <c r="BA1435"/>
      <c r="BB1435"/>
    </row>
    <row r="1436" spans="16:54" ht="14.25" x14ac:dyDescent="0.2">
      <c r="P1436" s="9" t="s">
        <v>3425</v>
      </c>
      <c r="Q1436" s="19">
        <v>16.02712501869831</v>
      </c>
      <c r="R1436" s="19"/>
      <c r="S1436" s="19"/>
      <c r="T1436" s="19"/>
      <c r="U1436" s="19"/>
      <c r="V1436" s="19"/>
      <c r="W1436" s="19"/>
      <c r="X1436" s="19"/>
      <c r="Y1436" s="19"/>
      <c r="AJ1436" s="9" t="s">
        <v>3425</v>
      </c>
      <c r="AK1436" s="19"/>
      <c r="AL1436" s="19"/>
      <c r="AM1436" s="19"/>
      <c r="AN1436" s="19"/>
      <c r="AO1436" s="19"/>
      <c r="AP1436" s="19"/>
      <c r="AQ1436" s="19"/>
      <c r="AR1436" s="19"/>
      <c r="AS1436" s="19"/>
      <c r="AT1436" s="19"/>
      <c r="AU1436" s="19"/>
      <c r="AV1436" s="19">
        <v>16.02712501869831</v>
      </c>
      <c r="AW1436"/>
      <c r="AX1436"/>
      <c r="AY1436"/>
      <c r="AZ1436"/>
      <c r="BA1436"/>
      <c r="BB1436"/>
    </row>
    <row r="1437" spans="16:54" ht="14.25" x14ac:dyDescent="0.2">
      <c r="P1437" s="9" t="s">
        <v>3426</v>
      </c>
      <c r="Q1437" s="19"/>
      <c r="R1437" s="19"/>
      <c r="S1437" s="19"/>
      <c r="T1437" s="19"/>
      <c r="U1437" s="19">
        <v>10.684750012465541</v>
      </c>
      <c r="V1437" s="19"/>
      <c r="W1437" s="19"/>
      <c r="X1437" s="19"/>
      <c r="Y1437" s="19"/>
      <c r="AJ1437" s="9" t="s">
        <v>3426</v>
      </c>
      <c r="AK1437" s="19"/>
      <c r="AL1437" s="19"/>
      <c r="AM1437" s="19"/>
      <c r="AN1437" s="19"/>
      <c r="AO1437" s="19"/>
      <c r="AP1437" s="19"/>
      <c r="AQ1437" s="19"/>
      <c r="AR1437" s="19"/>
      <c r="AS1437" s="19"/>
      <c r="AT1437" s="19"/>
      <c r="AU1437" s="19"/>
      <c r="AV1437" s="19">
        <v>10.684750012465541</v>
      </c>
      <c r="AW1437"/>
      <c r="AX1437"/>
      <c r="AY1437"/>
      <c r="AZ1437"/>
      <c r="BA1437"/>
      <c r="BB1437"/>
    </row>
    <row r="1438" spans="16:54" ht="14.25" x14ac:dyDescent="0.2">
      <c r="P1438" s="9" t="s">
        <v>3427</v>
      </c>
      <c r="Q1438" s="19"/>
      <c r="R1438" s="19"/>
      <c r="S1438" s="19"/>
      <c r="T1438" s="19">
        <v>30</v>
      </c>
      <c r="U1438" s="19"/>
      <c r="V1438" s="19"/>
      <c r="W1438" s="19"/>
      <c r="X1438" s="19"/>
      <c r="Y1438" s="19"/>
      <c r="AJ1438" s="9" t="s">
        <v>3427</v>
      </c>
      <c r="AK1438" s="19"/>
      <c r="AL1438" s="19"/>
      <c r="AM1438" s="19"/>
      <c r="AN1438" s="19"/>
      <c r="AO1438" s="19"/>
      <c r="AP1438" s="19"/>
      <c r="AQ1438" s="19"/>
      <c r="AR1438" s="19"/>
      <c r="AS1438" s="19">
        <v>30</v>
      </c>
      <c r="AT1438" s="19"/>
      <c r="AU1438" s="19"/>
      <c r="AV1438" s="19"/>
      <c r="AW1438"/>
      <c r="AX1438"/>
      <c r="AY1438"/>
      <c r="AZ1438"/>
      <c r="BA1438"/>
      <c r="BB1438"/>
    </row>
    <row r="1439" spans="16:54" ht="14.25" x14ac:dyDescent="0.2">
      <c r="P1439" s="9" t="s">
        <v>3428</v>
      </c>
      <c r="Q1439" s="19"/>
      <c r="R1439" s="19">
        <v>8.9039583437212837</v>
      </c>
      <c r="S1439" s="19"/>
      <c r="T1439" s="19"/>
      <c r="U1439" s="19"/>
      <c r="V1439" s="19"/>
      <c r="W1439" s="19"/>
      <c r="X1439" s="19"/>
      <c r="Y1439" s="19"/>
      <c r="AJ1439" s="9" t="s">
        <v>3428</v>
      </c>
      <c r="AK1439" s="19"/>
      <c r="AL1439" s="19"/>
      <c r="AM1439" s="19"/>
      <c r="AN1439" s="19"/>
      <c r="AO1439" s="19"/>
      <c r="AP1439" s="19"/>
      <c r="AQ1439" s="19"/>
      <c r="AR1439" s="19"/>
      <c r="AS1439" s="19"/>
      <c r="AT1439" s="19"/>
      <c r="AU1439" s="19"/>
      <c r="AV1439" s="19">
        <v>8.9039583437212837</v>
      </c>
      <c r="AW1439"/>
      <c r="AX1439"/>
      <c r="AY1439"/>
      <c r="AZ1439"/>
      <c r="BA1439"/>
      <c r="BB1439"/>
    </row>
    <row r="1440" spans="16:54" ht="14.25" x14ac:dyDescent="0.2">
      <c r="P1440" s="9" t="s">
        <v>3429</v>
      </c>
      <c r="Q1440" s="19"/>
      <c r="R1440" s="19">
        <v>20</v>
      </c>
      <c r="S1440" s="19"/>
      <c r="T1440" s="19"/>
      <c r="U1440" s="19"/>
      <c r="V1440" s="19"/>
      <c r="W1440" s="19"/>
      <c r="X1440" s="19"/>
      <c r="Y1440" s="19"/>
      <c r="AJ1440" s="9" t="s">
        <v>3429</v>
      </c>
      <c r="AK1440" s="19"/>
      <c r="AL1440" s="19"/>
      <c r="AM1440" s="19"/>
      <c r="AN1440" s="19"/>
      <c r="AO1440" s="19"/>
      <c r="AP1440" s="19"/>
      <c r="AQ1440" s="19"/>
      <c r="AR1440" s="19"/>
      <c r="AS1440" s="19"/>
      <c r="AT1440" s="19"/>
      <c r="AU1440" s="19"/>
      <c r="AV1440" s="19">
        <v>20</v>
      </c>
      <c r="AW1440"/>
      <c r="AX1440"/>
      <c r="AY1440"/>
      <c r="AZ1440"/>
      <c r="BA1440"/>
      <c r="BB1440"/>
    </row>
    <row r="1441" spans="16:54" ht="14.25" x14ac:dyDescent="0.2">
      <c r="P1441" s="9" t="s">
        <v>3430</v>
      </c>
      <c r="Q1441" s="19">
        <v>87.712230450626677</v>
      </c>
      <c r="R1441" s="19"/>
      <c r="S1441" s="19"/>
      <c r="T1441" s="19"/>
      <c r="U1441" s="19"/>
      <c r="V1441" s="19"/>
      <c r="W1441" s="19"/>
      <c r="X1441" s="19"/>
      <c r="Y1441" s="19"/>
      <c r="AJ1441" s="9" t="s">
        <v>3430</v>
      </c>
      <c r="AK1441" s="19">
        <v>87.712230450626677</v>
      </c>
      <c r="AL1441" s="19"/>
      <c r="AM1441" s="19"/>
      <c r="AN1441" s="19"/>
      <c r="AO1441" s="19"/>
      <c r="AP1441" s="19"/>
      <c r="AQ1441" s="19"/>
      <c r="AR1441" s="19"/>
      <c r="AS1441" s="19"/>
      <c r="AT1441" s="19"/>
      <c r="AU1441" s="19"/>
      <c r="AV1441" s="19"/>
      <c r="AW1441"/>
      <c r="AX1441"/>
      <c r="AY1441"/>
      <c r="AZ1441"/>
      <c r="BA1441"/>
      <c r="BB1441"/>
    </row>
    <row r="1442" spans="16:54" ht="14.25" x14ac:dyDescent="0.2">
      <c r="P1442" s="9" t="s">
        <v>3431</v>
      </c>
      <c r="Q1442" s="19"/>
      <c r="R1442" s="19">
        <v>17.807916687442567</v>
      </c>
      <c r="S1442" s="19"/>
      <c r="T1442" s="19"/>
      <c r="U1442" s="19"/>
      <c r="V1442" s="19"/>
      <c r="W1442" s="19"/>
      <c r="X1442" s="19"/>
      <c r="Y1442" s="19"/>
      <c r="AJ1442" s="9" t="s">
        <v>3431</v>
      </c>
      <c r="AK1442" s="19"/>
      <c r="AL1442" s="19"/>
      <c r="AM1442" s="19"/>
      <c r="AN1442" s="19"/>
      <c r="AO1442" s="19"/>
      <c r="AP1442" s="19"/>
      <c r="AQ1442" s="19"/>
      <c r="AR1442" s="19"/>
      <c r="AS1442" s="19"/>
      <c r="AT1442" s="19"/>
      <c r="AU1442" s="19"/>
      <c r="AV1442" s="19">
        <v>17.807916687442567</v>
      </c>
      <c r="AW1442"/>
      <c r="AX1442"/>
      <c r="AY1442"/>
      <c r="AZ1442"/>
      <c r="BA1442"/>
      <c r="BB1442"/>
    </row>
    <row r="1443" spans="16:54" ht="14.25" x14ac:dyDescent="0.2">
      <c r="P1443" s="9" t="s">
        <v>3432</v>
      </c>
      <c r="Q1443" s="19">
        <v>41</v>
      </c>
      <c r="R1443" s="19"/>
      <c r="S1443" s="19"/>
      <c r="T1443" s="19"/>
      <c r="U1443" s="19"/>
      <c r="V1443" s="19"/>
      <c r="W1443" s="19"/>
      <c r="X1443" s="19"/>
      <c r="Y1443" s="19"/>
      <c r="AJ1443" s="9" t="s">
        <v>3432</v>
      </c>
      <c r="AK1443" s="19"/>
      <c r="AL1443" s="19"/>
      <c r="AM1443" s="19"/>
      <c r="AN1443" s="19"/>
      <c r="AO1443" s="19"/>
      <c r="AP1443" s="19"/>
      <c r="AQ1443" s="19"/>
      <c r="AR1443" s="19"/>
      <c r="AS1443" s="19"/>
      <c r="AT1443" s="19"/>
      <c r="AU1443" s="19">
        <v>41</v>
      </c>
      <c r="AV1443" s="19"/>
      <c r="AW1443"/>
      <c r="AX1443"/>
      <c r="AY1443"/>
      <c r="AZ1443"/>
      <c r="BA1443"/>
      <c r="BB1443"/>
    </row>
    <row r="1444" spans="16:54" ht="14.25" x14ac:dyDescent="0.2">
      <c r="P1444" s="9" t="s">
        <v>3433</v>
      </c>
      <c r="Q1444" s="19"/>
      <c r="R1444" s="19">
        <v>60</v>
      </c>
      <c r="S1444" s="19"/>
      <c r="T1444" s="19"/>
      <c r="U1444" s="19"/>
      <c r="V1444" s="19"/>
      <c r="W1444" s="19"/>
      <c r="X1444" s="19"/>
      <c r="Y1444" s="19"/>
      <c r="AJ1444" s="9" t="s">
        <v>3433</v>
      </c>
      <c r="AK1444" s="19"/>
      <c r="AL1444" s="19">
        <v>60</v>
      </c>
      <c r="AM1444" s="19"/>
      <c r="AN1444" s="19"/>
      <c r="AO1444" s="19"/>
      <c r="AP1444" s="19"/>
      <c r="AQ1444" s="19"/>
      <c r="AR1444" s="19"/>
      <c r="AS1444" s="19"/>
      <c r="AT1444" s="19"/>
      <c r="AU1444" s="19"/>
      <c r="AV1444" s="19"/>
      <c r="AW1444"/>
      <c r="AX1444"/>
      <c r="AY1444"/>
      <c r="AZ1444"/>
      <c r="BA1444"/>
      <c r="BB1444"/>
    </row>
    <row r="1445" spans="16:54" ht="14.25" x14ac:dyDescent="0.2">
      <c r="P1445" s="9" t="s">
        <v>3434</v>
      </c>
      <c r="Q1445" s="19">
        <v>32.187349883808537</v>
      </c>
      <c r="R1445" s="19"/>
      <c r="S1445" s="19"/>
      <c r="T1445" s="19"/>
      <c r="U1445" s="19"/>
      <c r="V1445" s="19"/>
      <c r="W1445" s="19"/>
      <c r="X1445" s="19"/>
      <c r="Y1445" s="19"/>
      <c r="AJ1445" s="9" t="s">
        <v>3434</v>
      </c>
      <c r="AK1445" s="19"/>
      <c r="AL1445" s="19"/>
      <c r="AM1445" s="19"/>
      <c r="AN1445" s="19"/>
      <c r="AO1445" s="19"/>
      <c r="AP1445" s="19"/>
      <c r="AQ1445" s="19"/>
      <c r="AR1445" s="19">
        <v>32.187349883808537</v>
      </c>
      <c r="AS1445" s="19"/>
      <c r="AT1445" s="19"/>
      <c r="AU1445" s="19"/>
      <c r="AV1445" s="19"/>
      <c r="AW1445"/>
      <c r="AX1445"/>
      <c r="AY1445"/>
      <c r="AZ1445"/>
      <c r="BA1445"/>
      <c r="BB1445"/>
    </row>
    <row r="1446" spans="16:54" ht="14.25" x14ac:dyDescent="0.2">
      <c r="P1446" s="9" t="s">
        <v>3435</v>
      </c>
      <c r="Q1446" s="19"/>
      <c r="R1446" s="19"/>
      <c r="S1446" s="19"/>
      <c r="T1446" s="19"/>
      <c r="U1446" s="19"/>
      <c r="V1446" s="19"/>
      <c r="W1446" s="19">
        <v>39.879404680246935</v>
      </c>
      <c r="X1446" s="19"/>
      <c r="Y1446" s="19"/>
      <c r="AJ1446" s="9" t="s">
        <v>3435</v>
      </c>
      <c r="AK1446" s="19">
        <v>39.879404680246935</v>
      </c>
      <c r="AL1446" s="19"/>
      <c r="AM1446" s="19"/>
      <c r="AN1446" s="19"/>
      <c r="AO1446" s="19"/>
      <c r="AP1446" s="19"/>
      <c r="AQ1446" s="19"/>
      <c r="AR1446" s="19"/>
      <c r="AS1446" s="19"/>
      <c r="AT1446" s="19"/>
      <c r="AU1446" s="19"/>
      <c r="AV1446" s="19"/>
      <c r="AW1446"/>
      <c r="AX1446"/>
      <c r="AY1446"/>
      <c r="AZ1446"/>
      <c r="BA1446"/>
      <c r="BB1446"/>
    </row>
    <row r="1447" spans="16:54" ht="14.25" x14ac:dyDescent="0.2">
      <c r="P1447" s="9" t="s">
        <v>3436</v>
      </c>
      <c r="Q1447" s="19">
        <v>5.6985333399816218</v>
      </c>
      <c r="R1447" s="19"/>
      <c r="S1447" s="19"/>
      <c r="T1447" s="19"/>
      <c r="U1447" s="19"/>
      <c r="V1447" s="19"/>
      <c r="W1447" s="19"/>
      <c r="X1447" s="19"/>
      <c r="Y1447" s="19"/>
      <c r="AJ1447" s="9" t="s">
        <v>3436</v>
      </c>
      <c r="AK1447" s="19"/>
      <c r="AL1447" s="19"/>
      <c r="AM1447" s="19"/>
      <c r="AN1447" s="19"/>
      <c r="AO1447" s="19"/>
      <c r="AP1447" s="19"/>
      <c r="AQ1447" s="19"/>
      <c r="AR1447" s="19"/>
      <c r="AS1447" s="19"/>
      <c r="AT1447" s="19"/>
      <c r="AU1447" s="19"/>
      <c r="AV1447" s="19">
        <v>5.6985333399816218</v>
      </c>
      <c r="AW1447"/>
      <c r="AX1447"/>
      <c r="AY1447"/>
      <c r="AZ1447"/>
      <c r="BA1447"/>
      <c r="BB1447"/>
    </row>
    <row r="1448" spans="16:54" ht="14.25" x14ac:dyDescent="0.2">
      <c r="P1448" s="9" t="s">
        <v>3437</v>
      </c>
      <c r="Q1448" s="19"/>
      <c r="R1448" s="19">
        <v>7.1231666749770275</v>
      </c>
      <c r="S1448" s="19"/>
      <c r="T1448" s="19"/>
      <c r="U1448" s="19"/>
      <c r="V1448" s="19"/>
      <c r="W1448" s="19"/>
      <c r="X1448" s="19"/>
      <c r="Y1448" s="19"/>
      <c r="AJ1448" s="9" t="s">
        <v>3437</v>
      </c>
      <c r="AK1448" s="19"/>
      <c r="AL1448" s="19"/>
      <c r="AM1448" s="19"/>
      <c r="AN1448" s="19"/>
      <c r="AO1448" s="19"/>
      <c r="AP1448" s="19"/>
      <c r="AQ1448" s="19"/>
      <c r="AR1448" s="19"/>
      <c r="AS1448" s="19"/>
      <c r="AT1448" s="19"/>
      <c r="AU1448" s="19"/>
      <c r="AV1448" s="19">
        <v>7.1231666749770275</v>
      </c>
      <c r="AW1448"/>
      <c r="AX1448"/>
      <c r="AY1448"/>
      <c r="AZ1448"/>
      <c r="BA1448"/>
      <c r="BB1448"/>
    </row>
    <row r="1449" spans="16:54" ht="14.25" x14ac:dyDescent="0.2">
      <c r="P1449" s="9" t="s">
        <v>3438</v>
      </c>
      <c r="Q1449" s="19"/>
      <c r="R1449" s="19">
        <v>4.4519791718606418</v>
      </c>
      <c r="S1449" s="19"/>
      <c r="T1449" s="19"/>
      <c r="U1449" s="19"/>
      <c r="V1449" s="19"/>
      <c r="W1449" s="19"/>
      <c r="X1449" s="19"/>
      <c r="Y1449" s="19"/>
      <c r="AJ1449" s="9" t="s">
        <v>3438</v>
      </c>
      <c r="AK1449" s="19"/>
      <c r="AL1449" s="19"/>
      <c r="AM1449" s="19"/>
      <c r="AN1449" s="19"/>
      <c r="AO1449" s="19"/>
      <c r="AP1449" s="19"/>
      <c r="AQ1449" s="19"/>
      <c r="AR1449" s="19"/>
      <c r="AS1449" s="19"/>
      <c r="AT1449" s="19"/>
      <c r="AU1449" s="19"/>
      <c r="AV1449" s="19">
        <v>4.4519791718606418</v>
      </c>
      <c r="AW1449"/>
      <c r="AX1449"/>
      <c r="AY1449"/>
      <c r="AZ1449"/>
      <c r="BA1449"/>
      <c r="BB1449"/>
    </row>
    <row r="1450" spans="16:54" ht="14.25" x14ac:dyDescent="0.2">
      <c r="P1450" s="9" t="s">
        <v>3439</v>
      </c>
      <c r="Q1450" s="19">
        <v>6.4108500074793247</v>
      </c>
      <c r="R1450" s="19"/>
      <c r="S1450" s="19"/>
      <c r="T1450" s="19"/>
      <c r="U1450" s="19"/>
      <c r="V1450" s="19"/>
      <c r="W1450" s="19"/>
      <c r="X1450" s="19"/>
      <c r="Y1450" s="19"/>
      <c r="AJ1450" s="9" t="s">
        <v>3439</v>
      </c>
      <c r="AK1450" s="19"/>
      <c r="AL1450" s="19"/>
      <c r="AM1450" s="19"/>
      <c r="AN1450" s="19"/>
      <c r="AO1450" s="19"/>
      <c r="AP1450" s="19"/>
      <c r="AQ1450" s="19"/>
      <c r="AR1450" s="19"/>
      <c r="AS1450" s="19"/>
      <c r="AT1450" s="19"/>
      <c r="AU1450" s="19"/>
      <c r="AV1450" s="19">
        <v>6.4108500074793247</v>
      </c>
      <c r="AW1450"/>
      <c r="AX1450"/>
      <c r="AY1450"/>
      <c r="AZ1450"/>
      <c r="BA1450"/>
      <c r="BB1450"/>
    </row>
    <row r="1451" spans="16:54" ht="14.25" x14ac:dyDescent="0.2">
      <c r="P1451" s="9" t="s">
        <v>3440</v>
      </c>
      <c r="Q1451" s="19"/>
      <c r="R1451" s="19">
        <v>20.479104190558953</v>
      </c>
      <c r="S1451" s="19"/>
      <c r="T1451" s="19"/>
      <c r="U1451" s="19"/>
      <c r="V1451" s="19"/>
      <c r="W1451" s="19"/>
      <c r="X1451" s="19"/>
      <c r="Y1451" s="19"/>
      <c r="AJ1451" s="9" t="s">
        <v>3440</v>
      </c>
      <c r="AK1451" s="19"/>
      <c r="AL1451" s="19"/>
      <c r="AM1451" s="19"/>
      <c r="AN1451" s="19"/>
      <c r="AO1451" s="19"/>
      <c r="AP1451" s="19"/>
      <c r="AQ1451" s="19"/>
      <c r="AR1451" s="19"/>
      <c r="AS1451" s="19"/>
      <c r="AT1451" s="19"/>
      <c r="AU1451" s="19"/>
      <c r="AV1451" s="19">
        <v>20.479104190558953</v>
      </c>
      <c r="AW1451"/>
      <c r="AX1451"/>
      <c r="AY1451"/>
      <c r="AZ1451"/>
      <c r="BA1451"/>
      <c r="BB1451"/>
    </row>
    <row r="1452" spans="16:54" ht="14.25" x14ac:dyDescent="0.2">
      <c r="P1452" s="9" t="s">
        <v>3441</v>
      </c>
      <c r="Q1452" s="19">
        <v>11.040908346214392</v>
      </c>
      <c r="R1452" s="19"/>
      <c r="S1452" s="19"/>
      <c r="T1452" s="19"/>
      <c r="U1452" s="19"/>
      <c r="V1452" s="19"/>
      <c r="W1452" s="19"/>
      <c r="X1452" s="19"/>
      <c r="Y1452" s="19"/>
      <c r="AJ1452" s="9" t="s">
        <v>3441</v>
      </c>
      <c r="AK1452" s="19"/>
      <c r="AL1452" s="19"/>
      <c r="AM1452" s="19"/>
      <c r="AN1452" s="19"/>
      <c r="AO1452" s="19"/>
      <c r="AP1452" s="19"/>
      <c r="AQ1452" s="19"/>
      <c r="AR1452" s="19"/>
      <c r="AS1452" s="19"/>
      <c r="AT1452" s="19"/>
      <c r="AU1452" s="19"/>
      <c r="AV1452" s="19">
        <v>11.040908346214392</v>
      </c>
      <c r="AW1452"/>
      <c r="AX1452"/>
      <c r="AY1452"/>
      <c r="AZ1452"/>
      <c r="BA1452"/>
      <c r="BB1452"/>
    </row>
    <row r="1453" spans="16:54" ht="14.25" x14ac:dyDescent="0.2">
      <c r="P1453" s="9" t="s">
        <v>3442</v>
      </c>
      <c r="Q1453" s="19"/>
      <c r="R1453" s="19"/>
      <c r="S1453" s="19"/>
      <c r="T1453" s="19"/>
      <c r="U1453" s="19"/>
      <c r="V1453" s="19"/>
      <c r="W1453" s="19"/>
      <c r="X1453" s="19">
        <v>17.807916687442567</v>
      </c>
      <c r="Y1453" s="19"/>
      <c r="AJ1453" s="9" t="s">
        <v>3442</v>
      </c>
      <c r="AK1453" s="19"/>
      <c r="AL1453" s="19"/>
      <c r="AM1453" s="19"/>
      <c r="AN1453" s="19"/>
      <c r="AO1453" s="19"/>
      <c r="AP1453" s="19"/>
      <c r="AQ1453" s="19"/>
      <c r="AR1453" s="19"/>
      <c r="AS1453" s="19"/>
      <c r="AT1453" s="19"/>
      <c r="AU1453" s="19"/>
      <c r="AV1453" s="19">
        <v>17.807916687442567</v>
      </c>
      <c r="AW1453"/>
      <c r="AX1453"/>
      <c r="AY1453"/>
      <c r="AZ1453"/>
      <c r="BA1453"/>
      <c r="BB1453"/>
    </row>
    <row r="1454" spans="16:54" ht="14.25" x14ac:dyDescent="0.2">
      <c r="P1454" s="9" t="s">
        <v>3443</v>
      </c>
      <c r="Q1454" s="19">
        <v>3.5615833374885137</v>
      </c>
      <c r="R1454" s="19"/>
      <c r="S1454" s="19"/>
      <c r="T1454" s="19"/>
      <c r="U1454" s="19"/>
      <c r="V1454" s="19"/>
      <c r="W1454" s="19"/>
      <c r="X1454" s="19"/>
      <c r="Y1454" s="19"/>
      <c r="AJ1454" s="9" t="s">
        <v>3443</v>
      </c>
      <c r="AK1454" s="19"/>
      <c r="AL1454" s="19"/>
      <c r="AM1454" s="19"/>
      <c r="AN1454" s="19"/>
      <c r="AO1454" s="19"/>
      <c r="AP1454" s="19"/>
      <c r="AQ1454" s="19"/>
      <c r="AR1454" s="19"/>
      <c r="AS1454" s="19"/>
      <c r="AT1454" s="19"/>
      <c r="AU1454" s="19"/>
      <c r="AV1454" s="19">
        <v>3.5615833374885137</v>
      </c>
      <c r="AW1454"/>
      <c r="AX1454"/>
      <c r="AY1454"/>
      <c r="AZ1454"/>
      <c r="BA1454"/>
      <c r="BB1454"/>
    </row>
    <row r="1455" spans="16:54" ht="14.25" x14ac:dyDescent="0.2">
      <c r="P1455" s="9" t="s">
        <v>3444</v>
      </c>
      <c r="Q1455" s="19">
        <v>26.795030625143831</v>
      </c>
      <c r="R1455" s="19"/>
      <c r="S1455" s="19"/>
      <c r="T1455" s="19"/>
      <c r="U1455" s="19"/>
      <c r="V1455" s="19"/>
      <c r="W1455" s="19"/>
      <c r="X1455" s="19"/>
      <c r="Y1455" s="19"/>
      <c r="AJ1455" s="9" t="s">
        <v>3444</v>
      </c>
      <c r="AK1455" s="19"/>
      <c r="AL1455" s="19"/>
      <c r="AM1455" s="19"/>
      <c r="AN1455" s="19">
        <v>26.795030625143831</v>
      </c>
      <c r="AO1455" s="19"/>
      <c r="AP1455" s="19"/>
      <c r="AQ1455" s="19"/>
      <c r="AR1455" s="19"/>
      <c r="AS1455" s="19"/>
      <c r="AT1455" s="19"/>
      <c r="AU1455" s="19"/>
      <c r="AV1455" s="19"/>
      <c r="AW1455"/>
      <c r="AX1455"/>
      <c r="AY1455"/>
      <c r="AZ1455"/>
      <c r="BA1455"/>
      <c r="BB1455"/>
    </row>
    <row r="1456" spans="16:54" ht="14.25" x14ac:dyDescent="0.2">
      <c r="P1456" s="9" t="s">
        <v>3446</v>
      </c>
      <c r="Q1456" s="19"/>
      <c r="R1456" s="19"/>
      <c r="S1456" s="19"/>
      <c r="T1456" s="19">
        <v>39.404456801682102</v>
      </c>
      <c r="U1456" s="19"/>
      <c r="V1456" s="19"/>
      <c r="W1456" s="19"/>
      <c r="X1456" s="19"/>
      <c r="Y1456" s="19"/>
      <c r="AJ1456" s="9" t="s">
        <v>3446</v>
      </c>
      <c r="AK1456" s="19"/>
      <c r="AL1456" s="19"/>
      <c r="AM1456" s="19"/>
      <c r="AN1456" s="19">
        <v>39.404456801682102</v>
      </c>
      <c r="AO1456" s="19"/>
      <c r="AP1456" s="19"/>
      <c r="AQ1456" s="19"/>
      <c r="AR1456" s="19"/>
      <c r="AS1456" s="19"/>
      <c r="AT1456" s="19"/>
      <c r="AU1456" s="19"/>
      <c r="AV1456" s="19"/>
      <c r="AW1456"/>
      <c r="AX1456"/>
      <c r="AY1456"/>
      <c r="AZ1456"/>
      <c r="BA1456"/>
      <c r="BB1456"/>
    </row>
    <row r="1457" spans="16:54" ht="14.25" x14ac:dyDescent="0.2">
      <c r="P1457" s="9" t="s">
        <v>3447</v>
      </c>
      <c r="Q1457" s="19">
        <v>149.90713380100971</v>
      </c>
      <c r="R1457" s="19"/>
      <c r="S1457" s="19"/>
      <c r="T1457" s="19"/>
      <c r="U1457" s="19"/>
      <c r="V1457" s="19"/>
      <c r="W1457" s="19"/>
      <c r="X1457" s="19"/>
      <c r="Y1457" s="19"/>
      <c r="AJ1457" s="9" t="s">
        <v>3447</v>
      </c>
      <c r="AK1457" s="19"/>
      <c r="AL1457" s="19"/>
      <c r="AM1457" s="19"/>
      <c r="AN1457" s="19"/>
      <c r="AO1457" s="19">
        <v>149.90713380100971</v>
      </c>
      <c r="AP1457" s="19"/>
      <c r="AQ1457" s="19"/>
      <c r="AR1457" s="19"/>
      <c r="AS1457" s="19"/>
      <c r="AT1457" s="19"/>
      <c r="AU1457" s="19"/>
      <c r="AV1457" s="19"/>
      <c r="AW1457"/>
      <c r="AX1457"/>
      <c r="AY1457"/>
      <c r="AZ1457"/>
      <c r="BA1457"/>
      <c r="BB1457"/>
    </row>
    <row r="1458" spans="16:54" ht="14.25" x14ac:dyDescent="0.2">
      <c r="P1458" s="9" t="s">
        <v>3448</v>
      </c>
      <c r="Q1458" s="19">
        <v>4.0958208381117904</v>
      </c>
      <c r="R1458" s="19"/>
      <c r="S1458" s="19"/>
      <c r="T1458" s="19"/>
      <c r="U1458" s="19"/>
      <c r="V1458" s="19"/>
      <c r="W1458" s="19"/>
      <c r="X1458" s="19"/>
      <c r="Y1458" s="19"/>
      <c r="AJ1458" s="9" t="s">
        <v>3448</v>
      </c>
      <c r="AK1458" s="19"/>
      <c r="AL1458" s="19"/>
      <c r="AM1458" s="19"/>
      <c r="AN1458" s="19"/>
      <c r="AO1458" s="19"/>
      <c r="AP1458" s="19"/>
      <c r="AQ1458" s="19"/>
      <c r="AR1458" s="19"/>
      <c r="AS1458" s="19"/>
      <c r="AT1458" s="19"/>
      <c r="AU1458" s="19"/>
      <c r="AV1458" s="19">
        <v>4.0958208381117904</v>
      </c>
      <c r="AW1458"/>
      <c r="AX1458"/>
      <c r="AY1458"/>
      <c r="AZ1458"/>
      <c r="BA1458"/>
      <c r="BB1458"/>
    </row>
    <row r="1459" spans="16:54" ht="14.25" x14ac:dyDescent="0.2">
      <c r="P1459" s="9" t="s">
        <v>3449</v>
      </c>
      <c r="Q1459" s="19"/>
      <c r="R1459" s="19"/>
      <c r="S1459" s="19"/>
      <c r="T1459" s="19">
        <v>127.48870705032947</v>
      </c>
      <c r="U1459" s="19"/>
      <c r="V1459" s="19"/>
      <c r="W1459" s="19"/>
      <c r="X1459" s="19"/>
      <c r="Y1459" s="19"/>
      <c r="AJ1459" s="9" t="s">
        <v>3449</v>
      </c>
      <c r="AK1459" s="19">
        <v>127.48870705032947</v>
      </c>
      <c r="AL1459" s="19"/>
      <c r="AM1459" s="19"/>
      <c r="AN1459" s="19"/>
      <c r="AO1459" s="19"/>
      <c r="AP1459" s="19"/>
      <c r="AQ1459" s="19"/>
      <c r="AR1459" s="19"/>
      <c r="AS1459" s="19"/>
      <c r="AT1459" s="19"/>
      <c r="AU1459" s="19"/>
      <c r="AV1459" s="19"/>
      <c r="AW1459"/>
      <c r="AX1459"/>
      <c r="AY1459"/>
      <c r="AZ1459"/>
      <c r="BA1459"/>
      <c r="BB1459"/>
    </row>
    <row r="1460" spans="16:54" ht="14.25" x14ac:dyDescent="0.2">
      <c r="P1460" s="9" t="s">
        <v>3450</v>
      </c>
      <c r="Q1460" s="19"/>
      <c r="R1460" s="19">
        <v>58.318596066489512</v>
      </c>
      <c r="S1460" s="19"/>
      <c r="T1460" s="19"/>
      <c r="U1460" s="19"/>
      <c r="V1460" s="19"/>
      <c r="W1460" s="19"/>
      <c r="X1460" s="19"/>
      <c r="Y1460" s="19"/>
      <c r="AJ1460" s="9" t="s">
        <v>3450</v>
      </c>
      <c r="AK1460" s="19"/>
      <c r="AL1460" s="19"/>
      <c r="AM1460" s="19"/>
      <c r="AN1460" s="19">
        <v>58.318596066489512</v>
      </c>
      <c r="AO1460" s="19"/>
      <c r="AP1460" s="19"/>
      <c r="AQ1460" s="19"/>
      <c r="AR1460" s="19"/>
      <c r="AS1460" s="19"/>
      <c r="AT1460" s="19"/>
      <c r="AU1460" s="19"/>
      <c r="AV1460" s="19"/>
      <c r="AW1460"/>
      <c r="AX1460"/>
      <c r="AY1460"/>
      <c r="AZ1460"/>
      <c r="BA1460"/>
      <c r="BB1460"/>
    </row>
    <row r="1461" spans="16:54" ht="14.25" x14ac:dyDescent="0.2">
      <c r="P1461" s="9" t="s">
        <v>3451</v>
      </c>
      <c r="Q1461" s="19"/>
      <c r="R1461" s="19"/>
      <c r="S1461" s="19"/>
      <c r="T1461" s="19"/>
      <c r="U1461" s="19"/>
      <c r="V1461" s="19">
        <v>9.509898829307069</v>
      </c>
      <c r="W1461" s="19"/>
      <c r="X1461" s="19"/>
      <c r="Y1461" s="19"/>
      <c r="AJ1461" s="9" t="s">
        <v>3451</v>
      </c>
      <c r="AK1461" s="19"/>
      <c r="AL1461" s="19"/>
      <c r="AM1461" s="19"/>
      <c r="AN1461" s="19"/>
      <c r="AO1461" s="19"/>
      <c r="AP1461" s="19"/>
      <c r="AQ1461" s="19"/>
      <c r="AR1461" s="19">
        <v>9.509898829307069</v>
      </c>
      <c r="AS1461" s="19"/>
      <c r="AT1461" s="19"/>
      <c r="AU1461" s="19"/>
      <c r="AV1461" s="19"/>
      <c r="AW1461"/>
      <c r="AX1461"/>
      <c r="AY1461"/>
      <c r="AZ1461"/>
      <c r="BA1461"/>
      <c r="BB1461"/>
    </row>
    <row r="1462" spans="16:54" ht="14.25" x14ac:dyDescent="0.2">
      <c r="P1462" s="9" t="s">
        <v>3452</v>
      </c>
      <c r="Q1462" s="19">
        <v>12.821700014958649</v>
      </c>
      <c r="R1462" s="19"/>
      <c r="S1462" s="19"/>
      <c r="T1462" s="19"/>
      <c r="U1462" s="19"/>
      <c r="V1462" s="19"/>
      <c r="W1462" s="19"/>
      <c r="X1462" s="19"/>
      <c r="Y1462" s="19"/>
      <c r="AJ1462" s="9" t="s">
        <v>3452</v>
      </c>
      <c r="AK1462" s="19"/>
      <c r="AL1462" s="19"/>
      <c r="AM1462" s="19"/>
      <c r="AN1462" s="19"/>
      <c r="AO1462" s="19"/>
      <c r="AP1462" s="19"/>
      <c r="AQ1462" s="19"/>
      <c r="AR1462" s="19"/>
      <c r="AS1462" s="19"/>
      <c r="AT1462" s="19"/>
      <c r="AU1462" s="19"/>
      <c r="AV1462" s="19">
        <v>12.821700014958649</v>
      </c>
      <c r="AW1462"/>
      <c r="AX1462"/>
      <c r="AY1462"/>
      <c r="AZ1462"/>
      <c r="BA1462"/>
      <c r="BB1462"/>
    </row>
    <row r="1463" spans="16:54" ht="14.25" x14ac:dyDescent="0.2">
      <c r="P1463" s="9" t="s">
        <v>3453</v>
      </c>
      <c r="Q1463" s="19">
        <v>4</v>
      </c>
      <c r="R1463" s="19"/>
      <c r="S1463" s="19"/>
      <c r="T1463" s="19"/>
      <c r="U1463" s="19"/>
      <c r="V1463" s="19"/>
      <c r="W1463" s="19"/>
      <c r="X1463" s="19"/>
      <c r="Y1463" s="19"/>
      <c r="AJ1463" s="9" t="s">
        <v>3453</v>
      </c>
      <c r="AK1463" s="19"/>
      <c r="AL1463" s="19"/>
      <c r="AM1463" s="19"/>
      <c r="AN1463" s="19"/>
      <c r="AO1463" s="19"/>
      <c r="AP1463" s="19"/>
      <c r="AQ1463" s="19"/>
      <c r="AR1463" s="19"/>
      <c r="AS1463" s="19"/>
      <c r="AT1463" s="19"/>
      <c r="AU1463" s="19"/>
      <c r="AV1463" s="19">
        <v>4</v>
      </c>
      <c r="AW1463"/>
      <c r="AX1463"/>
      <c r="AY1463"/>
      <c r="AZ1463"/>
      <c r="BA1463"/>
      <c r="BB1463"/>
    </row>
    <row r="1464" spans="16:54" ht="14.25" x14ac:dyDescent="0.2">
      <c r="P1464" s="9" t="s">
        <v>3454</v>
      </c>
      <c r="Q1464" s="19">
        <v>42</v>
      </c>
      <c r="R1464" s="19"/>
      <c r="S1464" s="19"/>
      <c r="T1464" s="19"/>
      <c r="U1464" s="19"/>
      <c r="V1464" s="19"/>
      <c r="W1464" s="19"/>
      <c r="X1464" s="19"/>
      <c r="Y1464" s="19"/>
      <c r="AJ1464" s="9" t="s">
        <v>3454</v>
      </c>
      <c r="AK1464" s="19"/>
      <c r="AL1464" s="19">
        <v>42</v>
      </c>
      <c r="AM1464" s="19"/>
      <c r="AN1464" s="19"/>
      <c r="AO1464" s="19"/>
      <c r="AP1464" s="19"/>
      <c r="AQ1464" s="19"/>
      <c r="AR1464" s="19"/>
      <c r="AS1464" s="19"/>
      <c r="AT1464" s="19"/>
      <c r="AU1464" s="19"/>
      <c r="AV1464" s="19"/>
      <c r="AW1464"/>
      <c r="AX1464"/>
      <c r="AY1464"/>
      <c r="AZ1464"/>
      <c r="BA1464"/>
      <c r="BB1464"/>
    </row>
    <row r="1465" spans="16:54" ht="14.25" x14ac:dyDescent="0.2">
      <c r="P1465" s="9" t="s">
        <v>3455</v>
      </c>
      <c r="Q1465" s="19"/>
      <c r="R1465" s="19">
        <v>3.2</v>
      </c>
      <c r="S1465" s="19"/>
      <c r="T1465" s="19"/>
      <c r="U1465" s="19"/>
      <c r="V1465" s="19"/>
      <c r="W1465" s="19"/>
      <c r="X1465" s="19"/>
      <c r="Y1465" s="19"/>
      <c r="AJ1465" s="9" t="s">
        <v>3455</v>
      </c>
      <c r="AK1465" s="19"/>
      <c r="AL1465" s="19"/>
      <c r="AM1465" s="19"/>
      <c r="AN1465" s="19"/>
      <c r="AO1465" s="19"/>
      <c r="AP1465" s="19"/>
      <c r="AQ1465" s="19"/>
      <c r="AR1465" s="19"/>
      <c r="AS1465" s="19"/>
      <c r="AT1465" s="19"/>
      <c r="AU1465" s="19"/>
      <c r="AV1465" s="19">
        <v>3.2</v>
      </c>
      <c r="AW1465"/>
      <c r="AX1465"/>
      <c r="AY1465"/>
      <c r="AZ1465"/>
      <c r="BA1465"/>
      <c r="BB1465"/>
    </row>
    <row r="1466" spans="16:54" ht="14.25" x14ac:dyDescent="0.2">
      <c r="P1466" s="9" t="s">
        <v>3456</v>
      </c>
      <c r="Q1466" s="19">
        <v>60</v>
      </c>
      <c r="R1466" s="19"/>
      <c r="S1466" s="19"/>
      <c r="T1466" s="19"/>
      <c r="U1466" s="19"/>
      <c r="V1466" s="19"/>
      <c r="W1466" s="19"/>
      <c r="X1466" s="19"/>
      <c r="Y1466" s="19"/>
      <c r="AJ1466" s="9" t="s">
        <v>3456</v>
      </c>
      <c r="AK1466" s="19"/>
      <c r="AL1466" s="19"/>
      <c r="AM1466" s="19"/>
      <c r="AN1466" s="19"/>
      <c r="AO1466" s="19"/>
      <c r="AP1466" s="19"/>
      <c r="AQ1466" s="19"/>
      <c r="AR1466" s="19"/>
      <c r="AS1466" s="19">
        <v>60</v>
      </c>
      <c r="AT1466" s="19"/>
      <c r="AU1466" s="19"/>
      <c r="AV1466" s="19"/>
      <c r="AW1466"/>
      <c r="AX1466"/>
      <c r="AY1466"/>
      <c r="AZ1466"/>
      <c r="BA1466"/>
      <c r="BB1466"/>
    </row>
    <row r="1467" spans="16:54" ht="14.25" x14ac:dyDescent="0.2">
      <c r="P1467" s="9" t="s">
        <v>3457</v>
      </c>
      <c r="Q1467" s="19">
        <v>85</v>
      </c>
      <c r="R1467" s="19"/>
      <c r="S1467" s="19"/>
      <c r="T1467" s="19"/>
      <c r="U1467" s="19"/>
      <c r="V1467" s="19"/>
      <c r="W1467" s="19"/>
      <c r="X1467" s="19"/>
      <c r="Y1467" s="19"/>
      <c r="AJ1467" s="9" t="s">
        <v>3457</v>
      </c>
      <c r="AK1467" s="19"/>
      <c r="AL1467" s="19">
        <v>85</v>
      </c>
      <c r="AM1467" s="19"/>
      <c r="AN1467" s="19"/>
      <c r="AO1467" s="19"/>
      <c r="AP1467" s="19"/>
      <c r="AQ1467" s="19"/>
      <c r="AR1467" s="19"/>
      <c r="AS1467" s="19"/>
      <c r="AT1467" s="19"/>
      <c r="AU1467" s="19"/>
      <c r="AV1467" s="19"/>
      <c r="AW1467"/>
      <c r="AX1467"/>
      <c r="AY1467"/>
      <c r="AZ1467"/>
      <c r="BA1467"/>
      <c r="BB1467"/>
    </row>
    <row r="1468" spans="16:54" ht="14.25" x14ac:dyDescent="0.2">
      <c r="P1468" s="9" t="s">
        <v>3458</v>
      </c>
      <c r="Q1468" s="19"/>
      <c r="R1468" s="19">
        <v>109</v>
      </c>
      <c r="S1468" s="19"/>
      <c r="T1468" s="19"/>
      <c r="U1468" s="19"/>
      <c r="V1468" s="19"/>
      <c r="W1468" s="19"/>
      <c r="X1468" s="19"/>
      <c r="Y1468" s="19"/>
      <c r="AJ1468" s="9" t="s">
        <v>3458</v>
      </c>
      <c r="AK1468" s="19"/>
      <c r="AL1468" s="19">
        <v>109</v>
      </c>
      <c r="AM1468" s="19"/>
      <c r="AN1468" s="19"/>
      <c r="AO1468" s="19"/>
      <c r="AP1468" s="19"/>
      <c r="AQ1468" s="19"/>
      <c r="AR1468" s="19"/>
      <c r="AS1468" s="19"/>
      <c r="AT1468" s="19"/>
      <c r="AU1468" s="19"/>
      <c r="AV1468" s="19"/>
      <c r="AW1468"/>
      <c r="AX1468"/>
      <c r="AY1468"/>
      <c r="AZ1468"/>
      <c r="BA1468"/>
      <c r="BB1468"/>
    </row>
    <row r="1469" spans="16:54" ht="14.25" x14ac:dyDescent="0.2">
      <c r="P1469" s="9" t="s">
        <v>3459</v>
      </c>
      <c r="Q1469" s="19">
        <v>76.223966339496471</v>
      </c>
      <c r="R1469" s="19"/>
      <c r="S1469" s="19"/>
      <c r="T1469" s="19"/>
      <c r="U1469" s="19"/>
      <c r="V1469" s="19"/>
      <c r="W1469" s="19"/>
      <c r="X1469" s="19"/>
      <c r="Y1469" s="19"/>
      <c r="AJ1469" s="9" t="s">
        <v>3459</v>
      </c>
      <c r="AK1469" s="19"/>
      <c r="AL1469" s="19"/>
      <c r="AM1469" s="19"/>
      <c r="AN1469" s="19"/>
      <c r="AO1469" s="19"/>
      <c r="AP1469" s="19">
        <v>76.223966339496471</v>
      </c>
      <c r="AQ1469" s="19"/>
      <c r="AR1469" s="19"/>
      <c r="AS1469" s="19"/>
      <c r="AT1469" s="19"/>
      <c r="AU1469" s="19"/>
      <c r="AV1469" s="19"/>
      <c r="AW1469"/>
      <c r="AX1469"/>
      <c r="AY1469"/>
      <c r="AZ1469"/>
      <c r="BA1469"/>
      <c r="BB1469"/>
    </row>
    <row r="1470" spans="16:54" ht="14.25" x14ac:dyDescent="0.2">
      <c r="P1470" s="9" t="s">
        <v>3460</v>
      </c>
      <c r="Q1470" s="19"/>
      <c r="R1470" s="19"/>
      <c r="S1470" s="19"/>
      <c r="T1470" s="19"/>
      <c r="U1470" s="19"/>
      <c r="V1470" s="19"/>
      <c r="W1470" s="19">
        <v>77</v>
      </c>
      <c r="X1470" s="19"/>
      <c r="Y1470" s="19"/>
      <c r="AJ1470" s="9" t="s">
        <v>3460</v>
      </c>
      <c r="AK1470" s="19"/>
      <c r="AL1470" s="19">
        <v>77</v>
      </c>
      <c r="AM1470" s="19"/>
      <c r="AN1470" s="19"/>
      <c r="AO1470" s="19"/>
      <c r="AP1470" s="19"/>
      <c r="AQ1470" s="19"/>
      <c r="AR1470" s="19"/>
      <c r="AS1470" s="19"/>
      <c r="AT1470" s="19"/>
      <c r="AU1470" s="19"/>
      <c r="AV1470" s="19"/>
      <c r="AW1470"/>
      <c r="AX1470"/>
      <c r="AY1470"/>
      <c r="AZ1470"/>
      <c r="BA1470"/>
      <c r="BB1470"/>
    </row>
    <row r="1471" spans="16:54" ht="14.25" x14ac:dyDescent="0.2">
      <c r="P1471" s="9" t="s">
        <v>3461</v>
      </c>
      <c r="Q1471" s="19">
        <v>25</v>
      </c>
      <c r="R1471" s="19"/>
      <c r="S1471" s="19"/>
      <c r="T1471" s="19"/>
      <c r="U1471" s="19"/>
      <c r="V1471" s="19"/>
      <c r="W1471" s="19"/>
      <c r="X1471" s="19"/>
      <c r="Y1471" s="19"/>
      <c r="AJ1471" s="9" t="s">
        <v>3461</v>
      </c>
      <c r="AK1471" s="19"/>
      <c r="AL1471" s="19"/>
      <c r="AM1471" s="19"/>
      <c r="AN1471" s="19"/>
      <c r="AO1471" s="19"/>
      <c r="AP1471" s="19"/>
      <c r="AQ1471" s="19"/>
      <c r="AR1471" s="19"/>
      <c r="AS1471" s="19"/>
      <c r="AT1471" s="19"/>
      <c r="AU1471" s="19"/>
      <c r="AV1471" s="19">
        <v>25</v>
      </c>
      <c r="AW1471"/>
      <c r="AX1471"/>
      <c r="AY1471"/>
      <c r="AZ1471"/>
      <c r="BA1471"/>
      <c r="BB1471"/>
    </row>
    <row r="1472" spans="16:54" ht="14.25" x14ac:dyDescent="0.2">
      <c r="P1472" s="9" t="s">
        <v>3462</v>
      </c>
      <c r="Q1472" s="19"/>
      <c r="R1472" s="19">
        <v>64</v>
      </c>
      <c r="S1472" s="19"/>
      <c r="T1472" s="19"/>
      <c r="U1472" s="19"/>
      <c r="V1472" s="19"/>
      <c r="W1472" s="19"/>
      <c r="X1472" s="19"/>
      <c r="Y1472" s="19"/>
      <c r="AJ1472" s="9" t="s">
        <v>3462</v>
      </c>
      <c r="AK1472" s="19"/>
      <c r="AL1472" s="19">
        <v>64</v>
      </c>
      <c r="AM1472" s="19"/>
      <c r="AN1472" s="19"/>
      <c r="AO1472" s="19"/>
      <c r="AP1472" s="19"/>
      <c r="AQ1472" s="19"/>
      <c r="AR1472" s="19"/>
      <c r="AS1472" s="19"/>
      <c r="AT1472" s="19"/>
      <c r="AU1472" s="19"/>
      <c r="AV1472" s="19"/>
      <c r="AW1472"/>
      <c r="AX1472"/>
      <c r="AY1472"/>
      <c r="AZ1472"/>
      <c r="BA1472"/>
      <c r="BB1472"/>
    </row>
    <row r="1473" spans="16:54" ht="14.25" x14ac:dyDescent="0.2">
      <c r="P1473" s="9" t="s">
        <v>3463</v>
      </c>
      <c r="Q1473" s="19"/>
      <c r="R1473" s="19"/>
      <c r="S1473" s="19"/>
      <c r="T1473" s="19"/>
      <c r="U1473" s="19"/>
      <c r="V1473" s="19"/>
      <c r="W1473" s="19">
        <v>231.11974856804207</v>
      </c>
      <c r="X1473" s="19"/>
      <c r="Y1473" s="19"/>
      <c r="AJ1473" s="9" t="s">
        <v>3463</v>
      </c>
      <c r="AK1473" s="19"/>
      <c r="AL1473" s="19"/>
      <c r="AM1473" s="19"/>
      <c r="AN1473" s="19">
        <v>231.11974856804207</v>
      </c>
      <c r="AO1473" s="19"/>
      <c r="AP1473" s="19"/>
      <c r="AQ1473" s="19"/>
      <c r="AR1473" s="19"/>
      <c r="AS1473" s="19"/>
      <c r="AT1473" s="19"/>
      <c r="AU1473" s="19"/>
      <c r="AV1473" s="19"/>
      <c r="AW1473"/>
      <c r="AX1473"/>
      <c r="AY1473"/>
      <c r="AZ1473"/>
      <c r="BA1473"/>
      <c r="BB1473"/>
    </row>
    <row r="1474" spans="16:54" ht="14.25" x14ac:dyDescent="0.2">
      <c r="P1474" s="9" t="s">
        <v>3464</v>
      </c>
      <c r="Q1474" s="19">
        <v>76</v>
      </c>
      <c r="R1474" s="19"/>
      <c r="S1474" s="19"/>
      <c r="T1474" s="19"/>
      <c r="U1474" s="19"/>
      <c r="V1474" s="19"/>
      <c r="W1474" s="19"/>
      <c r="X1474" s="19"/>
      <c r="Y1474" s="19"/>
      <c r="AJ1474" s="9" t="s">
        <v>3464</v>
      </c>
      <c r="AK1474" s="19"/>
      <c r="AL1474" s="19">
        <v>76</v>
      </c>
      <c r="AM1474" s="19"/>
      <c r="AN1474" s="19"/>
      <c r="AO1474" s="19"/>
      <c r="AP1474" s="19"/>
      <c r="AQ1474" s="19"/>
      <c r="AR1474" s="19"/>
      <c r="AS1474" s="19"/>
      <c r="AT1474" s="19"/>
      <c r="AU1474" s="19"/>
      <c r="AV1474" s="19"/>
      <c r="AW1474"/>
      <c r="AX1474"/>
      <c r="AY1474"/>
      <c r="AZ1474"/>
      <c r="BA1474"/>
      <c r="BB1474"/>
    </row>
    <row r="1475" spans="16:54" ht="14.25" x14ac:dyDescent="0.2">
      <c r="P1475" s="9" t="s">
        <v>3465</v>
      </c>
      <c r="Q1475" s="19">
        <v>15.761782720672842</v>
      </c>
      <c r="R1475" s="19"/>
      <c r="S1475" s="19"/>
      <c r="T1475" s="19"/>
      <c r="U1475" s="19"/>
      <c r="V1475" s="19"/>
      <c r="W1475" s="19"/>
      <c r="X1475" s="19"/>
      <c r="Y1475" s="19"/>
      <c r="AJ1475" s="9" t="s">
        <v>3465</v>
      </c>
      <c r="AK1475" s="19"/>
      <c r="AL1475" s="19"/>
      <c r="AM1475" s="19"/>
      <c r="AN1475" s="19">
        <v>15.761782720672842</v>
      </c>
      <c r="AO1475" s="19"/>
      <c r="AP1475" s="19"/>
      <c r="AQ1475" s="19"/>
      <c r="AR1475" s="19"/>
      <c r="AS1475" s="19"/>
      <c r="AT1475" s="19"/>
      <c r="AU1475" s="19"/>
      <c r="AV1475" s="19"/>
      <c r="AW1475"/>
      <c r="AX1475"/>
      <c r="AY1475"/>
      <c r="AZ1475"/>
      <c r="BA1475"/>
      <c r="BB1475"/>
    </row>
    <row r="1476" spans="16:54" ht="14.25" x14ac:dyDescent="0.2">
      <c r="P1476" s="9" t="s">
        <v>3466</v>
      </c>
      <c r="Q1476" s="19"/>
      <c r="R1476" s="19"/>
      <c r="S1476" s="19"/>
      <c r="T1476" s="19"/>
      <c r="U1476" s="19"/>
      <c r="V1476" s="19"/>
      <c r="W1476" s="19">
        <v>168.2850933064349</v>
      </c>
      <c r="X1476" s="19"/>
      <c r="Y1476" s="19"/>
      <c r="AJ1476" s="9" t="s">
        <v>3466</v>
      </c>
      <c r="AK1476" s="19">
        <v>168.2850933064349</v>
      </c>
      <c r="AL1476" s="19"/>
      <c r="AM1476" s="19"/>
      <c r="AN1476" s="19"/>
      <c r="AO1476" s="19"/>
      <c r="AP1476" s="19"/>
      <c r="AQ1476" s="19"/>
      <c r="AR1476" s="19"/>
      <c r="AS1476" s="19"/>
      <c r="AT1476" s="19"/>
      <c r="AU1476" s="19"/>
      <c r="AV1476" s="19"/>
      <c r="AW1476"/>
      <c r="AX1476"/>
      <c r="AY1476"/>
      <c r="AZ1476"/>
      <c r="BA1476"/>
      <c r="BB1476"/>
    </row>
    <row r="1477" spans="16:54" ht="14.25" x14ac:dyDescent="0.2">
      <c r="P1477" s="9" t="s">
        <v>3467</v>
      </c>
      <c r="Q1477" s="19">
        <v>50</v>
      </c>
      <c r="R1477" s="19"/>
      <c r="S1477" s="19"/>
      <c r="T1477" s="19"/>
      <c r="U1477" s="19"/>
      <c r="V1477" s="19"/>
      <c r="W1477" s="19"/>
      <c r="X1477" s="19"/>
      <c r="Y1477" s="19"/>
      <c r="AJ1477" s="9" t="s">
        <v>3467</v>
      </c>
      <c r="AK1477" s="19"/>
      <c r="AL1477" s="19"/>
      <c r="AM1477" s="19"/>
      <c r="AN1477" s="19"/>
      <c r="AO1477" s="19"/>
      <c r="AP1477" s="19"/>
      <c r="AQ1477" s="19"/>
      <c r="AR1477" s="19"/>
      <c r="AS1477" s="19">
        <v>50</v>
      </c>
      <c r="AT1477" s="19"/>
      <c r="AU1477" s="19"/>
      <c r="AV1477" s="19"/>
      <c r="AW1477"/>
      <c r="AX1477"/>
      <c r="AY1477"/>
      <c r="AZ1477"/>
      <c r="BA1477"/>
      <c r="BB1477"/>
    </row>
    <row r="1478" spans="16:54" ht="14.25" x14ac:dyDescent="0.2">
      <c r="P1478" s="9" t="s">
        <v>3468</v>
      </c>
      <c r="Q1478" s="19"/>
      <c r="R1478" s="19"/>
      <c r="S1478" s="19"/>
      <c r="T1478" s="19"/>
      <c r="U1478" s="19"/>
      <c r="V1478" s="19">
        <v>7.2</v>
      </c>
      <c r="W1478" s="19"/>
      <c r="X1478" s="19"/>
      <c r="Y1478" s="19"/>
      <c r="AJ1478" s="9" t="s">
        <v>3468</v>
      </c>
      <c r="AK1478" s="19"/>
      <c r="AL1478" s="19"/>
      <c r="AM1478" s="19"/>
      <c r="AN1478" s="19"/>
      <c r="AO1478" s="19"/>
      <c r="AP1478" s="19"/>
      <c r="AQ1478" s="19"/>
      <c r="AR1478" s="19"/>
      <c r="AS1478" s="19"/>
      <c r="AT1478" s="19">
        <v>7.2</v>
      </c>
      <c r="AU1478" s="19"/>
      <c r="AV1478" s="19"/>
      <c r="AW1478"/>
      <c r="AX1478"/>
      <c r="AY1478"/>
      <c r="AZ1478"/>
      <c r="BA1478"/>
      <c r="BB1478"/>
    </row>
    <row r="1479" spans="16:54" ht="14.25" x14ac:dyDescent="0.2">
      <c r="P1479" s="9" t="s">
        <v>3469</v>
      </c>
      <c r="Q1479" s="19"/>
      <c r="R1479" s="19"/>
      <c r="S1479" s="19"/>
      <c r="T1479" s="19"/>
      <c r="U1479" s="19">
        <v>53.356776437647525</v>
      </c>
      <c r="V1479" s="19"/>
      <c r="W1479" s="19"/>
      <c r="X1479" s="19"/>
      <c r="Y1479" s="19"/>
      <c r="AJ1479" s="9" t="s">
        <v>3469</v>
      </c>
      <c r="AK1479" s="19"/>
      <c r="AL1479" s="19"/>
      <c r="AM1479" s="19"/>
      <c r="AN1479" s="19"/>
      <c r="AO1479" s="19"/>
      <c r="AP1479" s="19">
        <v>53.356776437647525</v>
      </c>
      <c r="AQ1479" s="19"/>
      <c r="AR1479" s="19"/>
      <c r="AS1479" s="19"/>
      <c r="AT1479" s="19"/>
      <c r="AU1479" s="19"/>
      <c r="AV1479" s="19"/>
      <c r="AW1479"/>
      <c r="AX1479"/>
      <c r="AY1479"/>
      <c r="AZ1479"/>
      <c r="BA1479"/>
      <c r="BB1479"/>
    </row>
    <row r="1480" spans="16:54" ht="14.25" x14ac:dyDescent="0.2">
      <c r="P1480" s="9" t="s">
        <v>3470</v>
      </c>
      <c r="Q1480" s="19"/>
      <c r="R1480" s="19"/>
      <c r="S1480" s="19"/>
      <c r="T1480" s="19"/>
      <c r="U1480" s="19"/>
      <c r="V1480" s="19"/>
      <c r="W1480" s="19"/>
      <c r="X1480" s="19">
        <v>45</v>
      </c>
      <c r="Y1480" s="19"/>
      <c r="AJ1480" s="9" t="s">
        <v>3470</v>
      </c>
      <c r="AK1480" s="19"/>
      <c r="AL1480" s="19">
        <v>45</v>
      </c>
      <c r="AM1480" s="19"/>
      <c r="AN1480" s="19"/>
      <c r="AO1480" s="19"/>
      <c r="AP1480" s="19"/>
      <c r="AQ1480" s="19"/>
      <c r="AR1480" s="19"/>
      <c r="AS1480" s="19"/>
      <c r="AT1480" s="19"/>
      <c r="AU1480" s="19"/>
      <c r="AV1480" s="19"/>
      <c r="AW1480"/>
      <c r="AX1480"/>
      <c r="AY1480"/>
      <c r="AZ1480"/>
      <c r="BA1480"/>
      <c r="BB1480"/>
    </row>
    <row r="1481" spans="16:54" ht="14.25" x14ac:dyDescent="0.2">
      <c r="P1481" s="9" t="s">
        <v>3471</v>
      </c>
      <c r="Q1481" s="19"/>
      <c r="R1481" s="19">
        <v>5</v>
      </c>
      <c r="S1481" s="19"/>
      <c r="T1481" s="19"/>
      <c r="U1481" s="19"/>
      <c r="V1481" s="19"/>
      <c r="W1481" s="19"/>
      <c r="X1481" s="19"/>
      <c r="Y1481" s="19"/>
      <c r="AJ1481" s="9" t="s">
        <v>3471</v>
      </c>
      <c r="AK1481" s="19"/>
      <c r="AL1481" s="19"/>
      <c r="AM1481" s="19"/>
      <c r="AN1481" s="19"/>
      <c r="AO1481" s="19"/>
      <c r="AP1481" s="19"/>
      <c r="AQ1481" s="19"/>
      <c r="AR1481" s="19"/>
      <c r="AS1481" s="19"/>
      <c r="AT1481" s="19"/>
      <c r="AU1481" s="19"/>
      <c r="AV1481" s="19">
        <v>5</v>
      </c>
      <c r="AW1481"/>
      <c r="AX1481"/>
      <c r="AY1481"/>
      <c r="AZ1481"/>
      <c r="BA1481"/>
      <c r="BB1481"/>
    </row>
    <row r="1482" spans="16:54" ht="14.25" x14ac:dyDescent="0.2">
      <c r="P1482" s="9" t="s">
        <v>3472</v>
      </c>
      <c r="Q1482" s="19">
        <v>75.473314573795037</v>
      </c>
      <c r="R1482" s="19"/>
      <c r="S1482" s="19"/>
      <c r="T1482" s="19"/>
      <c r="U1482" s="19"/>
      <c r="V1482" s="19"/>
      <c r="W1482" s="19"/>
      <c r="X1482" s="19"/>
      <c r="Y1482" s="19"/>
      <c r="AJ1482" s="9" t="s">
        <v>3472</v>
      </c>
      <c r="AK1482" s="19">
        <v>75.473314573795037</v>
      </c>
      <c r="AL1482" s="19"/>
      <c r="AM1482" s="19"/>
      <c r="AN1482" s="19"/>
      <c r="AO1482" s="19"/>
      <c r="AP1482" s="19"/>
      <c r="AQ1482" s="19"/>
      <c r="AR1482" s="19"/>
      <c r="AS1482" s="19"/>
      <c r="AT1482" s="19"/>
      <c r="AU1482" s="19"/>
      <c r="AV1482" s="19"/>
      <c r="AW1482"/>
      <c r="AX1482"/>
      <c r="AY1482"/>
      <c r="AZ1482"/>
      <c r="BA1482"/>
      <c r="BB1482"/>
    </row>
    <row r="1483" spans="16:54" ht="14.25" x14ac:dyDescent="0.2">
      <c r="P1483" s="9" t="s">
        <v>3473</v>
      </c>
      <c r="Q1483" s="19"/>
      <c r="R1483" s="19">
        <v>15</v>
      </c>
      <c r="S1483" s="19"/>
      <c r="T1483" s="19"/>
      <c r="U1483" s="19"/>
      <c r="V1483" s="19"/>
      <c r="W1483" s="19"/>
      <c r="X1483" s="19"/>
      <c r="Y1483" s="19"/>
      <c r="AJ1483" s="9" t="s">
        <v>3473</v>
      </c>
      <c r="AK1483" s="19"/>
      <c r="AL1483" s="19"/>
      <c r="AM1483" s="19"/>
      <c r="AN1483" s="19"/>
      <c r="AO1483" s="19">
        <v>15</v>
      </c>
      <c r="AP1483" s="19"/>
      <c r="AQ1483" s="19"/>
      <c r="AR1483" s="19"/>
      <c r="AS1483" s="19"/>
      <c r="AT1483" s="19"/>
      <c r="AU1483" s="19"/>
      <c r="AV1483" s="19"/>
      <c r="AW1483"/>
      <c r="AX1483"/>
      <c r="AY1483"/>
      <c r="AZ1483"/>
      <c r="BA1483"/>
      <c r="BB1483"/>
    </row>
    <row r="1484" spans="16:54" ht="14.25" x14ac:dyDescent="0.2">
      <c r="P1484" s="9" t="s">
        <v>3474</v>
      </c>
      <c r="Q1484" s="19"/>
      <c r="R1484" s="19"/>
      <c r="S1484" s="19"/>
      <c r="T1484" s="19"/>
      <c r="U1484" s="19"/>
      <c r="V1484" s="19">
        <v>42.558381206218861</v>
      </c>
      <c r="W1484" s="19"/>
      <c r="X1484" s="19"/>
      <c r="Y1484" s="19"/>
      <c r="AJ1484" s="9" t="s">
        <v>3474</v>
      </c>
      <c r="AK1484" s="19"/>
      <c r="AL1484" s="19"/>
      <c r="AM1484" s="19"/>
      <c r="AN1484" s="19"/>
      <c r="AO1484" s="19"/>
      <c r="AP1484" s="19">
        <v>42.558381206218861</v>
      </c>
      <c r="AQ1484" s="19"/>
      <c r="AR1484" s="19"/>
      <c r="AS1484" s="19"/>
      <c r="AT1484" s="19"/>
      <c r="AU1484" s="19"/>
      <c r="AV1484" s="19"/>
      <c r="AW1484"/>
      <c r="AX1484"/>
      <c r="AY1484"/>
      <c r="AZ1484"/>
      <c r="BA1484"/>
      <c r="BB1484"/>
    </row>
    <row r="1485" spans="16:54" ht="14.25" x14ac:dyDescent="0.2">
      <c r="P1485" s="9" t="s">
        <v>3475</v>
      </c>
      <c r="Q1485" s="19">
        <v>61</v>
      </c>
      <c r="R1485" s="19"/>
      <c r="S1485" s="19"/>
      <c r="T1485" s="19"/>
      <c r="U1485" s="19"/>
      <c r="V1485" s="19"/>
      <c r="W1485" s="19"/>
      <c r="X1485" s="19"/>
      <c r="Y1485" s="19"/>
      <c r="AJ1485" s="9" t="s">
        <v>3475</v>
      </c>
      <c r="AK1485" s="19"/>
      <c r="AL1485" s="19">
        <v>61</v>
      </c>
      <c r="AM1485" s="19"/>
      <c r="AN1485" s="19"/>
      <c r="AO1485" s="19"/>
      <c r="AP1485" s="19"/>
      <c r="AQ1485" s="19"/>
      <c r="AR1485" s="19"/>
      <c r="AS1485" s="19"/>
      <c r="AT1485" s="19"/>
      <c r="AU1485" s="19"/>
      <c r="AV1485" s="19"/>
      <c r="AW1485"/>
      <c r="AX1485"/>
      <c r="AY1485"/>
      <c r="AZ1485"/>
      <c r="BA1485"/>
      <c r="BB1485"/>
    </row>
    <row r="1486" spans="16:54" ht="14.25" x14ac:dyDescent="0.2">
      <c r="P1486" s="9" t="s">
        <v>3476</v>
      </c>
      <c r="Q1486" s="19">
        <v>66</v>
      </c>
      <c r="R1486" s="19"/>
      <c r="S1486" s="19"/>
      <c r="T1486" s="19"/>
      <c r="U1486" s="19"/>
      <c r="V1486" s="19"/>
      <c r="W1486" s="19"/>
      <c r="X1486" s="19"/>
      <c r="Y1486" s="19"/>
      <c r="AJ1486" s="9" t="s">
        <v>3476</v>
      </c>
      <c r="AK1486" s="19"/>
      <c r="AL1486" s="19">
        <v>66</v>
      </c>
      <c r="AM1486" s="19"/>
      <c r="AN1486" s="19"/>
      <c r="AO1486" s="19"/>
      <c r="AP1486" s="19"/>
      <c r="AQ1486" s="19"/>
      <c r="AR1486" s="19"/>
      <c r="AS1486" s="19"/>
      <c r="AT1486" s="19"/>
      <c r="AU1486" s="19"/>
      <c r="AV1486" s="19"/>
      <c r="AW1486"/>
      <c r="AX1486"/>
      <c r="AY1486"/>
      <c r="AZ1486"/>
      <c r="BA1486"/>
      <c r="BB1486"/>
    </row>
    <row r="1487" spans="16:54" ht="14.25" x14ac:dyDescent="0.2">
      <c r="P1487" s="9" t="s">
        <v>3477</v>
      </c>
      <c r="Q1487" s="19"/>
      <c r="R1487" s="19"/>
      <c r="S1487" s="19"/>
      <c r="T1487" s="19"/>
      <c r="U1487" s="19"/>
      <c r="V1487" s="19"/>
      <c r="W1487" s="19"/>
      <c r="X1487" s="19"/>
      <c r="Y1487" s="19">
        <v>4.9506008391090335</v>
      </c>
      <c r="AJ1487" s="9" t="s">
        <v>3477</v>
      </c>
      <c r="AK1487" s="19"/>
      <c r="AL1487" s="19"/>
      <c r="AM1487" s="19"/>
      <c r="AN1487" s="19"/>
      <c r="AO1487" s="19"/>
      <c r="AP1487" s="19"/>
      <c r="AQ1487" s="19"/>
      <c r="AR1487" s="19"/>
      <c r="AS1487" s="19"/>
      <c r="AT1487" s="19"/>
      <c r="AU1487" s="19"/>
      <c r="AV1487" s="19">
        <v>4.9506008391090335</v>
      </c>
      <c r="AW1487"/>
      <c r="AX1487"/>
      <c r="AY1487"/>
      <c r="AZ1487"/>
      <c r="BA1487"/>
      <c r="BB1487"/>
    </row>
    <row r="1488" spans="16:54" ht="14.25" x14ac:dyDescent="0.2">
      <c r="P1488" s="9" t="s">
        <v>3478</v>
      </c>
      <c r="Q1488" s="19"/>
      <c r="R1488" s="19">
        <v>55</v>
      </c>
      <c r="S1488" s="19"/>
      <c r="T1488" s="19"/>
      <c r="U1488" s="19"/>
      <c r="V1488" s="19"/>
      <c r="W1488" s="19"/>
      <c r="X1488" s="19"/>
      <c r="Y1488" s="19"/>
      <c r="AJ1488" s="9" t="s">
        <v>3478</v>
      </c>
      <c r="AK1488" s="19"/>
      <c r="AL1488" s="19">
        <v>55</v>
      </c>
      <c r="AM1488" s="19"/>
      <c r="AN1488" s="19"/>
      <c r="AO1488" s="19"/>
      <c r="AP1488" s="19"/>
      <c r="AQ1488" s="19"/>
      <c r="AR1488" s="19"/>
      <c r="AS1488" s="19"/>
      <c r="AT1488" s="19"/>
      <c r="AU1488" s="19"/>
      <c r="AV1488" s="19"/>
      <c r="AW1488"/>
      <c r="AX1488"/>
      <c r="AY1488"/>
      <c r="AZ1488"/>
      <c r="BA1488"/>
      <c r="BB1488"/>
    </row>
    <row r="1489" spans="16:54" ht="14.25" x14ac:dyDescent="0.2">
      <c r="P1489" s="9" t="s">
        <v>3479</v>
      </c>
      <c r="Q1489" s="19"/>
      <c r="R1489" s="19"/>
      <c r="S1489" s="19"/>
      <c r="T1489" s="19"/>
      <c r="U1489" s="19"/>
      <c r="V1489" s="19"/>
      <c r="W1489" s="19"/>
      <c r="X1489" s="19"/>
      <c r="Y1489" s="19">
        <v>32</v>
      </c>
      <c r="AJ1489" s="9" t="s">
        <v>3479</v>
      </c>
      <c r="AK1489" s="19"/>
      <c r="AL1489" s="19">
        <v>32</v>
      </c>
      <c r="AM1489" s="19"/>
      <c r="AN1489" s="19"/>
      <c r="AO1489" s="19"/>
      <c r="AP1489" s="19"/>
      <c r="AQ1489" s="19"/>
      <c r="AR1489" s="19"/>
      <c r="AS1489" s="19"/>
      <c r="AT1489" s="19"/>
      <c r="AU1489" s="19"/>
      <c r="AV1489" s="19"/>
      <c r="AW1489"/>
      <c r="AX1489"/>
      <c r="AY1489"/>
      <c r="AZ1489"/>
      <c r="BA1489"/>
      <c r="BB1489"/>
    </row>
    <row r="1490" spans="16:54" ht="14.25" x14ac:dyDescent="0.2">
      <c r="P1490" s="9" t="s">
        <v>3480</v>
      </c>
      <c r="Q1490" s="19">
        <v>18</v>
      </c>
      <c r="R1490" s="19"/>
      <c r="S1490" s="19"/>
      <c r="T1490" s="19"/>
      <c r="U1490" s="19"/>
      <c r="V1490" s="19"/>
      <c r="W1490" s="19"/>
      <c r="X1490" s="19"/>
      <c r="Y1490" s="19"/>
      <c r="AJ1490" s="9" t="s">
        <v>3480</v>
      </c>
      <c r="AK1490" s="19"/>
      <c r="AL1490" s="19"/>
      <c r="AM1490" s="19"/>
      <c r="AN1490" s="19"/>
      <c r="AO1490" s="19"/>
      <c r="AP1490" s="19"/>
      <c r="AQ1490" s="19"/>
      <c r="AR1490" s="19"/>
      <c r="AS1490" s="19"/>
      <c r="AT1490" s="19"/>
      <c r="AU1490" s="19"/>
      <c r="AV1490" s="19">
        <v>18</v>
      </c>
      <c r="AW1490"/>
      <c r="AX1490"/>
      <c r="AY1490"/>
      <c r="AZ1490"/>
      <c r="BA1490"/>
      <c r="BB1490"/>
    </row>
    <row r="1491" spans="16:54" ht="14.25" x14ac:dyDescent="0.2">
      <c r="P1491" s="9" t="s">
        <v>3481</v>
      </c>
      <c r="Q1491" s="19">
        <v>11.575145846837669</v>
      </c>
      <c r="R1491" s="19"/>
      <c r="S1491" s="19"/>
      <c r="T1491" s="19"/>
      <c r="U1491" s="19"/>
      <c r="V1491" s="19"/>
      <c r="W1491" s="19"/>
      <c r="X1491" s="19"/>
      <c r="Y1491" s="19"/>
      <c r="AJ1491" s="9" t="s">
        <v>3481</v>
      </c>
      <c r="AK1491" s="19"/>
      <c r="AL1491" s="19"/>
      <c r="AM1491" s="19"/>
      <c r="AN1491" s="19"/>
      <c r="AO1491" s="19"/>
      <c r="AP1491" s="19"/>
      <c r="AQ1491" s="19"/>
      <c r="AR1491" s="19"/>
      <c r="AS1491" s="19"/>
      <c r="AT1491" s="19"/>
      <c r="AU1491" s="19"/>
      <c r="AV1491" s="19">
        <v>11.575145846837669</v>
      </c>
      <c r="AW1491"/>
      <c r="AX1491"/>
      <c r="AY1491"/>
      <c r="AZ1491"/>
      <c r="BA1491"/>
      <c r="BB1491"/>
    </row>
    <row r="1492" spans="16:54" ht="14.25" x14ac:dyDescent="0.2">
      <c r="P1492" s="9" t="s">
        <v>3482</v>
      </c>
      <c r="Q1492" s="19"/>
      <c r="R1492" s="19"/>
      <c r="S1492" s="19"/>
      <c r="T1492" s="19">
        <v>63.519971949580388</v>
      </c>
      <c r="U1492" s="19"/>
      <c r="V1492" s="19"/>
      <c r="W1492" s="19"/>
      <c r="X1492" s="19"/>
      <c r="Y1492" s="19"/>
      <c r="AJ1492" s="9" t="s">
        <v>3482</v>
      </c>
      <c r="AK1492" s="19"/>
      <c r="AL1492" s="19"/>
      <c r="AM1492" s="19"/>
      <c r="AN1492" s="19"/>
      <c r="AO1492" s="19"/>
      <c r="AP1492" s="19">
        <v>63.519971949580388</v>
      </c>
      <c r="AQ1492" s="19"/>
      <c r="AR1492" s="19"/>
      <c r="AS1492" s="19"/>
      <c r="AT1492" s="19"/>
      <c r="AU1492" s="19"/>
      <c r="AV1492" s="19"/>
      <c r="AW1492"/>
      <c r="AX1492"/>
      <c r="AY1492"/>
      <c r="AZ1492"/>
      <c r="BA1492"/>
      <c r="BB1492"/>
    </row>
    <row r="1493" spans="16:54" ht="14.25" x14ac:dyDescent="0.2">
      <c r="P1493" s="9" t="s">
        <v>3483</v>
      </c>
      <c r="Q1493" s="19"/>
      <c r="R1493" s="19"/>
      <c r="S1493" s="19"/>
      <c r="T1493" s="19"/>
      <c r="U1493" s="19"/>
      <c r="V1493" s="19"/>
      <c r="W1493" s="19"/>
      <c r="X1493" s="19">
        <v>71.23166674977027</v>
      </c>
      <c r="Y1493" s="19"/>
      <c r="AJ1493" s="9" t="s">
        <v>3483</v>
      </c>
      <c r="AK1493" s="19"/>
      <c r="AL1493" s="19"/>
      <c r="AM1493" s="19"/>
      <c r="AN1493" s="19"/>
      <c r="AO1493" s="19"/>
      <c r="AP1493" s="19"/>
      <c r="AQ1493" s="19"/>
      <c r="AR1493" s="19"/>
      <c r="AS1493" s="19"/>
      <c r="AT1493" s="19"/>
      <c r="AU1493" s="19"/>
      <c r="AV1493" s="19">
        <v>71.23166674977027</v>
      </c>
      <c r="AW1493"/>
      <c r="AX1493"/>
      <c r="AY1493"/>
      <c r="AZ1493"/>
      <c r="BA1493"/>
      <c r="BB1493"/>
    </row>
    <row r="1494" spans="16:54" ht="14.25" x14ac:dyDescent="0.2">
      <c r="P1494" s="9" t="s">
        <v>3484</v>
      </c>
      <c r="Q1494" s="19">
        <v>10</v>
      </c>
      <c r="R1494" s="19"/>
      <c r="S1494" s="19"/>
      <c r="T1494" s="19"/>
      <c r="U1494" s="19"/>
      <c r="V1494" s="19"/>
      <c r="W1494" s="19"/>
      <c r="X1494" s="19"/>
      <c r="Y1494" s="19"/>
      <c r="AJ1494" s="9" t="s">
        <v>3484</v>
      </c>
      <c r="AK1494" s="19"/>
      <c r="AL1494" s="19"/>
      <c r="AM1494" s="19"/>
      <c r="AN1494" s="19"/>
      <c r="AO1494" s="19"/>
      <c r="AP1494" s="19"/>
      <c r="AQ1494" s="19"/>
      <c r="AR1494" s="19"/>
      <c r="AS1494" s="19"/>
      <c r="AT1494" s="19">
        <v>10</v>
      </c>
      <c r="AU1494" s="19"/>
      <c r="AV1494" s="19"/>
      <c r="AW1494"/>
      <c r="AX1494"/>
      <c r="AY1494"/>
      <c r="AZ1494"/>
      <c r="BA1494"/>
      <c r="BB1494"/>
    </row>
    <row r="1495" spans="16:54" ht="14.25" x14ac:dyDescent="0.2">
      <c r="P1495" s="9" t="s">
        <v>3485</v>
      </c>
      <c r="Q1495" s="19">
        <v>74.3</v>
      </c>
      <c r="R1495" s="19"/>
      <c r="S1495" s="19"/>
      <c r="T1495" s="19"/>
      <c r="U1495" s="19"/>
      <c r="V1495" s="19"/>
      <c r="W1495" s="19"/>
      <c r="X1495" s="19"/>
      <c r="Y1495" s="19"/>
      <c r="AJ1495" s="9" t="s">
        <v>3485</v>
      </c>
      <c r="AK1495" s="19"/>
      <c r="AL1495" s="19">
        <v>74.3</v>
      </c>
      <c r="AM1495" s="19"/>
      <c r="AN1495" s="19"/>
      <c r="AO1495" s="19"/>
      <c r="AP1495" s="19"/>
      <c r="AQ1495" s="19"/>
      <c r="AR1495" s="19"/>
      <c r="AS1495" s="19"/>
      <c r="AT1495" s="19"/>
      <c r="AU1495" s="19"/>
      <c r="AV1495" s="19"/>
      <c r="AW1495"/>
      <c r="AX1495"/>
      <c r="AY1495"/>
      <c r="AZ1495"/>
      <c r="BA1495"/>
      <c r="BB1495"/>
    </row>
    <row r="1496" spans="16:54" ht="14.25" x14ac:dyDescent="0.2">
      <c r="P1496" s="9" t="s">
        <v>3486</v>
      </c>
      <c r="Q1496" s="19"/>
      <c r="R1496" s="19"/>
      <c r="S1496" s="19"/>
      <c r="T1496" s="19"/>
      <c r="U1496" s="19">
        <v>26.711875031163849</v>
      </c>
      <c r="V1496" s="19"/>
      <c r="W1496" s="19"/>
      <c r="X1496" s="19"/>
      <c r="Y1496" s="19"/>
      <c r="AJ1496" s="9" t="s">
        <v>3486</v>
      </c>
      <c r="AK1496" s="19"/>
      <c r="AL1496" s="19"/>
      <c r="AM1496" s="19"/>
      <c r="AN1496" s="19"/>
      <c r="AO1496" s="19"/>
      <c r="AP1496" s="19"/>
      <c r="AQ1496" s="19"/>
      <c r="AR1496" s="19"/>
      <c r="AS1496" s="19"/>
      <c r="AT1496" s="19"/>
      <c r="AU1496" s="19"/>
      <c r="AV1496" s="19">
        <v>26.711875031163849</v>
      </c>
      <c r="AW1496"/>
      <c r="AX1496"/>
      <c r="AY1496"/>
      <c r="AZ1496"/>
      <c r="BA1496"/>
      <c r="BB1496"/>
    </row>
    <row r="1497" spans="16:54" ht="14.25" x14ac:dyDescent="0.2">
      <c r="P1497" s="9" t="s">
        <v>3487</v>
      </c>
      <c r="Q1497" s="19"/>
      <c r="R1497" s="19">
        <v>9.5450433444692173</v>
      </c>
      <c r="S1497" s="19"/>
      <c r="T1497" s="19"/>
      <c r="U1497" s="19"/>
      <c r="V1497" s="19"/>
      <c r="W1497" s="19"/>
      <c r="X1497" s="19"/>
      <c r="Y1497" s="19"/>
      <c r="AJ1497" s="9" t="s">
        <v>3487</v>
      </c>
      <c r="AK1497" s="19"/>
      <c r="AL1497" s="19"/>
      <c r="AM1497" s="19"/>
      <c r="AN1497" s="19"/>
      <c r="AO1497" s="19"/>
      <c r="AP1497" s="19"/>
      <c r="AQ1497" s="19"/>
      <c r="AR1497" s="19"/>
      <c r="AS1497" s="19"/>
      <c r="AT1497" s="19"/>
      <c r="AU1497" s="19"/>
      <c r="AV1497" s="19">
        <v>9.5450433444692173</v>
      </c>
      <c r="AW1497"/>
      <c r="AX1497"/>
      <c r="AY1497"/>
      <c r="AZ1497"/>
      <c r="BA1497"/>
      <c r="BB1497"/>
    </row>
    <row r="1498" spans="16:54" ht="14.25" x14ac:dyDescent="0.2">
      <c r="P1498" s="9" t="s">
        <v>3488</v>
      </c>
      <c r="Q1498" s="19">
        <v>95</v>
      </c>
      <c r="R1498" s="19"/>
      <c r="S1498" s="19"/>
      <c r="T1498" s="19"/>
      <c r="U1498" s="19"/>
      <c r="V1498" s="19"/>
      <c r="W1498" s="19"/>
      <c r="X1498" s="19"/>
      <c r="Y1498" s="19"/>
      <c r="AJ1498" s="9" t="s">
        <v>3488</v>
      </c>
      <c r="AK1498" s="19"/>
      <c r="AL1498" s="19">
        <v>95</v>
      </c>
      <c r="AM1498" s="19"/>
      <c r="AN1498" s="19"/>
      <c r="AO1498" s="19"/>
      <c r="AP1498" s="19"/>
      <c r="AQ1498" s="19"/>
      <c r="AR1498" s="19"/>
      <c r="AS1498" s="19"/>
      <c r="AT1498" s="19"/>
      <c r="AU1498" s="19"/>
      <c r="AV1498" s="19"/>
      <c r="AW1498"/>
      <c r="AX1498"/>
      <c r="AY1498"/>
      <c r="AZ1498"/>
      <c r="BA1498"/>
      <c r="BB1498"/>
    </row>
    <row r="1499" spans="16:54" ht="14.25" x14ac:dyDescent="0.2">
      <c r="P1499" s="9" t="s">
        <v>3489</v>
      </c>
      <c r="Q1499" s="19"/>
      <c r="R1499" s="19"/>
      <c r="S1499" s="19"/>
      <c r="T1499" s="19">
        <v>64.3</v>
      </c>
      <c r="U1499" s="19"/>
      <c r="V1499" s="19"/>
      <c r="W1499" s="19"/>
      <c r="X1499" s="19"/>
      <c r="Y1499" s="19"/>
      <c r="AJ1499" s="9" t="s">
        <v>3489</v>
      </c>
      <c r="AK1499" s="19"/>
      <c r="AL1499" s="19">
        <v>64.3</v>
      </c>
      <c r="AM1499" s="19"/>
      <c r="AN1499" s="19"/>
      <c r="AO1499" s="19"/>
      <c r="AP1499" s="19"/>
      <c r="AQ1499" s="19"/>
      <c r="AR1499" s="19"/>
      <c r="AS1499" s="19"/>
      <c r="AT1499" s="19"/>
      <c r="AU1499" s="19"/>
      <c r="AV1499" s="19"/>
      <c r="AW1499"/>
      <c r="AX1499"/>
      <c r="AY1499"/>
      <c r="AZ1499"/>
      <c r="BA1499"/>
      <c r="BB1499"/>
    </row>
    <row r="1500" spans="16:54" ht="14.25" x14ac:dyDescent="0.2">
      <c r="P1500" s="9" t="s">
        <v>3490</v>
      </c>
      <c r="Q1500" s="19"/>
      <c r="R1500" s="19"/>
      <c r="S1500" s="19"/>
      <c r="T1500" s="19"/>
      <c r="U1500" s="19">
        <v>250</v>
      </c>
      <c r="V1500" s="19"/>
      <c r="W1500" s="19"/>
      <c r="X1500" s="19"/>
      <c r="Y1500" s="19"/>
      <c r="AJ1500" s="9" t="s">
        <v>3490</v>
      </c>
      <c r="AK1500" s="19"/>
      <c r="AL1500" s="19">
        <v>250</v>
      </c>
      <c r="AM1500" s="19"/>
      <c r="AN1500" s="19"/>
      <c r="AO1500" s="19"/>
      <c r="AP1500" s="19"/>
      <c r="AQ1500" s="19"/>
      <c r="AR1500" s="19"/>
      <c r="AS1500" s="19"/>
      <c r="AT1500" s="19"/>
      <c r="AU1500" s="19"/>
      <c r="AV1500" s="19"/>
      <c r="AW1500"/>
      <c r="AX1500"/>
      <c r="AY1500"/>
      <c r="AZ1500"/>
      <c r="BA1500"/>
      <c r="BB1500"/>
    </row>
    <row r="1501" spans="16:54" ht="14.25" x14ac:dyDescent="0.2">
      <c r="P1501" s="9" t="s">
        <v>3491</v>
      </c>
      <c r="Q1501" s="19"/>
      <c r="R1501" s="19">
        <v>89</v>
      </c>
      <c r="S1501" s="19"/>
      <c r="T1501" s="19"/>
      <c r="U1501" s="19"/>
      <c r="V1501" s="19"/>
      <c r="W1501" s="19"/>
      <c r="X1501" s="19"/>
      <c r="Y1501" s="19"/>
      <c r="AJ1501" s="9" t="s">
        <v>3491</v>
      </c>
      <c r="AK1501" s="19"/>
      <c r="AL1501" s="19">
        <v>89</v>
      </c>
      <c r="AM1501" s="19"/>
      <c r="AN1501" s="19"/>
      <c r="AO1501" s="19"/>
      <c r="AP1501" s="19"/>
      <c r="AQ1501" s="19"/>
      <c r="AR1501" s="19"/>
      <c r="AS1501" s="19"/>
      <c r="AT1501" s="19"/>
      <c r="AU1501" s="19"/>
      <c r="AV1501" s="19"/>
      <c r="AW1501"/>
      <c r="AX1501"/>
      <c r="AY1501"/>
      <c r="AZ1501"/>
      <c r="BA1501"/>
      <c r="BB1501"/>
    </row>
    <row r="1502" spans="16:54" ht="14.25" x14ac:dyDescent="0.2">
      <c r="P1502" s="9" t="s">
        <v>3492</v>
      </c>
      <c r="Q1502" s="19">
        <v>75</v>
      </c>
      <c r="R1502" s="19"/>
      <c r="S1502" s="19"/>
      <c r="T1502" s="19"/>
      <c r="U1502" s="19"/>
      <c r="V1502" s="19"/>
      <c r="W1502" s="19"/>
      <c r="X1502" s="19"/>
      <c r="Y1502" s="19"/>
      <c r="AJ1502" s="9" t="s">
        <v>3492</v>
      </c>
      <c r="AK1502" s="19"/>
      <c r="AL1502" s="19">
        <v>75</v>
      </c>
      <c r="AM1502" s="19"/>
      <c r="AN1502" s="19"/>
      <c r="AO1502" s="19"/>
      <c r="AP1502" s="19"/>
      <c r="AQ1502" s="19"/>
      <c r="AR1502" s="19"/>
      <c r="AS1502" s="19"/>
      <c r="AT1502" s="19"/>
      <c r="AU1502" s="19"/>
      <c r="AV1502" s="19"/>
      <c r="AW1502"/>
      <c r="AX1502"/>
      <c r="AY1502"/>
      <c r="AZ1502"/>
      <c r="BA1502"/>
      <c r="BB1502"/>
    </row>
    <row r="1503" spans="16:54" ht="14.25" x14ac:dyDescent="0.2">
      <c r="P1503" s="9" t="s">
        <v>3493</v>
      </c>
      <c r="Q1503" s="19">
        <v>45</v>
      </c>
      <c r="R1503" s="19"/>
      <c r="S1503" s="19"/>
      <c r="T1503" s="19"/>
      <c r="U1503" s="19"/>
      <c r="V1503" s="19"/>
      <c r="W1503" s="19"/>
      <c r="X1503" s="19"/>
      <c r="Y1503" s="19"/>
      <c r="AJ1503" s="9" t="s">
        <v>3493</v>
      </c>
      <c r="AK1503" s="19"/>
      <c r="AL1503" s="19">
        <v>45</v>
      </c>
      <c r="AM1503" s="19"/>
      <c r="AN1503" s="19"/>
      <c r="AO1503" s="19"/>
      <c r="AP1503" s="19"/>
      <c r="AQ1503" s="19"/>
      <c r="AR1503" s="19"/>
      <c r="AS1503" s="19"/>
      <c r="AT1503" s="19"/>
      <c r="AU1503" s="19"/>
      <c r="AV1503" s="19"/>
      <c r="AW1503"/>
      <c r="AX1503"/>
      <c r="AY1503"/>
      <c r="AZ1503"/>
      <c r="BA1503"/>
      <c r="BB1503"/>
    </row>
    <row r="1504" spans="16:54" ht="14.25" x14ac:dyDescent="0.2">
      <c r="P1504" s="9" t="s">
        <v>3494</v>
      </c>
      <c r="Q1504" s="19"/>
      <c r="R1504" s="19"/>
      <c r="S1504" s="19">
        <v>127.5</v>
      </c>
      <c r="T1504" s="19"/>
      <c r="U1504" s="19"/>
      <c r="V1504" s="19"/>
      <c r="W1504" s="19"/>
      <c r="X1504" s="19"/>
      <c r="Y1504" s="19"/>
      <c r="AJ1504" s="9" t="s">
        <v>3494</v>
      </c>
      <c r="AK1504" s="19"/>
      <c r="AL1504" s="19">
        <v>127.5</v>
      </c>
      <c r="AM1504" s="19"/>
      <c r="AN1504" s="19"/>
      <c r="AO1504" s="19"/>
      <c r="AP1504" s="19"/>
      <c r="AQ1504" s="19"/>
      <c r="AR1504" s="19"/>
      <c r="AS1504" s="19"/>
      <c r="AT1504" s="19"/>
      <c r="AU1504" s="19"/>
      <c r="AV1504" s="19"/>
      <c r="AW1504"/>
      <c r="AX1504"/>
      <c r="AY1504"/>
      <c r="AZ1504"/>
      <c r="BA1504"/>
      <c r="BB1504"/>
    </row>
    <row r="1505" spans="16:54" ht="14.25" x14ac:dyDescent="0.2">
      <c r="P1505" s="9" t="s">
        <v>3495</v>
      </c>
      <c r="Q1505" s="19"/>
      <c r="R1505" s="19"/>
      <c r="S1505" s="19">
        <v>170</v>
      </c>
      <c r="T1505" s="19"/>
      <c r="U1505" s="19"/>
      <c r="V1505" s="19"/>
      <c r="W1505" s="19"/>
      <c r="X1505" s="19"/>
      <c r="Y1505" s="19"/>
      <c r="AJ1505" s="9" t="s">
        <v>3495</v>
      </c>
      <c r="AK1505" s="19"/>
      <c r="AL1505" s="19">
        <v>170</v>
      </c>
      <c r="AM1505" s="19"/>
      <c r="AN1505" s="19"/>
      <c r="AO1505" s="19"/>
      <c r="AP1505" s="19"/>
      <c r="AQ1505" s="19"/>
      <c r="AR1505" s="19"/>
      <c r="AS1505" s="19"/>
      <c r="AT1505" s="19"/>
      <c r="AU1505" s="19"/>
      <c r="AV1505" s="19"/>
      <c r="AW1505"/>
      <c r="AX1505"/>
      <c r="AY1505"/>
      <c r="AZ1505"/>
      <c r="BA1505"/>
      <c r="BB1505"/>
    </row>
    <row r="1506" spans="16:54" ht="14.25" x14ac:dyDescent="0.2">
      <c r="P1506" s="9" t="s">
        <v>3496</v>
      </c>
      <c r="Q1506" s="19">
        <v>9.6</v>
      </c>
      <c r="R1506" s="19"/>
      <c r="S1506" s="19"/>
      <c r="T1506" s="19"/>
      <c r="U1506" s="19"/>
      <c r="V1506" s="19"/>
      <c r="W1506" s="19"/>
      <c r="X1506" s="19"/>
      <c r="Y1506" s="19"/>
      <c r="AJ1506" s="9" t="s">
        <v>3496</v>
      </c>
      <c r="AK1506" s="19"/>
      <c r="AL1506" s="19"/>
      <c r="AM1506" s="19"/>
      <c r="AN1506" s="19"/>
      <c r="AO1506" s="19"/>
      <c r="AP1506" s="19"/>
      <c r="AQ1506" s="19"/>
      <c r="AR1506" s="19"/>
      <c r="AS1506" s="19"/>
      <c r="AT1506" s="19">
        <v>9.6</v>
      </c>
      <c r="AU1506" s="19"/>
      <c r="AV1506" s="19"/>
      <c r="AW1506"/>
      <c r="AX1506"/>
      <c r="AY1506"/>
      <c r="AZ1506"/>
      <c r="BA1506"/>
      <c r="BB1506"/>
    </row>
    <row r="1507" spans="16:54" ht="14.25" x14ac:dyDescent="0.2">
      <c r="P1507" s="9" t="s">
        <v>3497</v>
      </c>
      <c r="Q1507" s="19">
        <v>62</v>
      </c>
      <c r="R1507" s="19"/>
      <c r="S1507" s="19"/>
      <c r="T1507" s="19"/>
      <c r="U1507" s="19"/>
      <c r="V1507" s="19"/>
      <c r="W1507" s="19"/>
      <c r="X1507" s="19"/>
      <c r="Y1507" s="19"/>
      <c r="AJ1507" s="9" t="s">
        <v>3497</v>
      </c>
      <c r="AK1507" s="19"/>
      <c r="AL1507" s="19">
        <v>62</v>
      </c>
      <c r="AM1507" s="19"/>
      <c r="AN1507" s="19"/>
      <c r="AO1507" s="19"/>
      <c r="AP1507" s="19"/>
      <c r="AQ1507" s="19"/>
      <c r="AR1507" s="19"/>
      <c r="AS1507" s="19"/>
      <c r="AT1507" s="19"/>
      <c r="AU1507" s="19"/>
      <c r="AV1507" s="19"/>
      <c r="AW1507"/>
      <c r="AX1507"/>
      <c r="AY1507"/>
      <c r="AZ1507"/>
      <c r="BA1507"/>
      <c r="BB1507"/>
    </row>
    <row r="1508" spans="16:54" ht="14.25" x14ac:dyDescent="0.2">
      <c r="P1508" s="9" t="s">
        <v>3498</v>
      </c>
      <c r="Q1508" s="19"/>
      <c r="R1508" s="19">
        <v>22</v>
      </c>
      <c r="S1508" s="19"/>
      <c r="T1508" s="19"/>
      <c r="U1508" s="19"/>
      <c r="V1508" s="19"/>
      <c r="W1508" s="19"/>
      <c r="X1508" s="19"/>
      <c r="Y1508" s="19"/>
      <c r="AJ1508" s="9" t="s">
        <v>3498</v>
      </c>
      <c r="AK1508" s="19"/>
      <c r="AL1508" s="19">
        <v>22</v>
      </c>
      <c r="AM1508" s="19"/>
      <c r="AN1508" s="19"/>
      <c r="AO1508" s="19"/>
      <c r="AP1508" s="19"/>
      <c r="AQ1508" s="19"/>
      <c r="AR1508" s="19"/>
      <c r="AS1508" s="19"/>
      <c r="AT1508" s="19"/>
      <c r="AU1508" s="19"/>
      <c r="AV1508" s="19"/>
      <c r="AW1508"/>
      <c r="AX1508"/>
      <c r="AY1508"/>
      <c r="AZ1508"/>
      <c r="BA1508"/>
      <c r="BB1508"/>
    </row>
    <row r="1509" spans="16:54" ht="14.25" x14ac:dyDescent="0.2">
      <c r="P1509" s="9" t="s">
        <v>3499</v>
      </c>
      <c r="Q1509" s="19">
        <v>45</v>
      </c>
      <c r="R1509" s="19"/>
      <c r="S1509" s="19"/>
      <c r="T1509" s="19"/>
      <c r="U1509" s="19"/>
      <c r="V1509" s="19"/>
      <c r="W1509" s="19"/>
      <c r="X1509" s="19"/>
      <c r="Y1509" s="19"/>
      <c r="AJ1509" s="9" t="s">
        <v>3499</v>
      </c>
      <c r="AK1509" s="19"/>
      <c r="AL1509" s="19">
        <v>45</v>
      </c>
      <c r="AM1509" s="19"/>
      <c r="AN1509" s="19"/>
      <c r="AO1509" s="19"/>
      <c r="AP1509" s="19"/>
      <c r="AQ1509" s="19"/>
      <c r="AR1509" s="19"/>
      <c r="AS1509" s="19"/>
      <c r="AT1509" s="19"/>
      <c r="AU1509" s="19"/>
      <c r="AV1509" s="19"/>
      <c r="AW1509"/>
      <c r="AX1509"/>
      <c r="AY1509"/>
      <c r="AZ1509"/>
      <c r="BA1509"/>
      <c r="BB1509"/>
    </row>
    <row r="1510" spans="16:54" ht="14.25" x14ac:dyDescent="0.2">
      <c r="P1510" s="9" t="s">
        <v>3500</v>
      </c>
      <c r="Q1510" s="19">
        <v>145</v>
      </c>
      <c r="R1510" s="19"/>
      <c r="S1510" s="19"/>
      <c r="T1510" s="19"/>
      <c r="U1510" s="19"/>
      <c r="V1510" s="19"/>
      <c r="W1510" s="19"/>
      <c r="X1510" s="19"/>
      <c r="Y1510" s="19"/>
      <c r="AJ1510" s="9" t="s">
        <v>3500</v>
      </c>
      <c r="AK1510" s="19"/>
      <c r="AL1510" s="19">
        <v>145</v>
      </c>
      <c r="AM1510" s="19"/>
      <c r="AN1510" s="19"/>
      <c r="AO1510" s="19"/>
      <c r="AP1510" s="19"/>
      <c r="AQ1510" s="19"/>
      <c r="AR1510" s="19"/>
      <c r="AS1510" s="19"/>
      <c r="AT1510" s="19"/>
      <c r="AU1510" s="19"/>
      <c r="AV1510" s="19"/>
      <c r="AW1510"/>
      <c r="AX1510"/>
      <c r="AY1510"/>
      <c r="AZ1510"/>
      <c r="BA1510"/>
      <c r="BB1510"/>
    </row>
    <row r="1511" spans="16:54" ht="14.25" x14ac:dyDescent="0.2">
      <c r="P1511" s="9" t="s">
        <v>3501</v>
      </c>
      <c r="Q1511" s="19">
        <v>89</v>
      </c>
      <c r="R1511" s="19"/>
      <c r="S1511" s="19"/>
      <c r="T1511" s="19"/>
      <c r="U1511" s="19"/>
      <c r="V1511" s="19"/>
      <c r="W1511" s="19"/>
      <c r="X1511" s="19"/>
      <c r="Y1511" s="19"/>
      <c r="AJ1511" s="9" t="s">
        <v>3501</v>
      </c>
      <c r="AK1511" s="19"/>
      <c r="AL1511" s="19">
        <v>89</v>
      </c>
      <c r="AM1511" s="19"/>
      <c r="AN1511" s="19"/>
      <c r="AO1511" s="19"/>
      <c r="AP1511" s="19"/>
      <c r="AQ1511" s="19"/>
      <c r="AR1511" s="19"/>
      <c r="AS1511" s="19"/>
      <c r="AT1511" s="19"/>
      <c r="AU1511" s="19"/>
      <c r="AV1511" s="19"/>
      <c r="AW1511"/>
      <c r="AX1511"/>
      <c r="AY1511"/>
      <c r="AZ1511"/>
      <c r="BA1511"/>
      <c r="BB1511"/>
    </row>
    <row r="1512" spans="16:54" ht="14.25" x14ac:dyDescent="0.2">
      <c r="P1512" s="9" t="s">
        <v>3502</v>
      </c>
      <c r="Q1512" s="19"/>
      <c r="R1512" s="19"/>
      <c r="S1512" s="19"/>
      <c r="T1512" s="19">
        <v>38</v>
      </c>
      <c r="U1512" s="19"/>
      <c r="V1512" s="19"/>
      <c r="W1512" s="19"/>
      <c r="X1512" s="19"/>
      <c r="Y1512" s="19"/>
      <c r="AJ1512" s="9" t="s">
        <v>3502</v>
      </c>
      <c r="AK1512" s="19"/>
      <c r="AL1512" s="19">
        <v>38</v>
      </c>
      <c r="AM1512" s="19"/>
      <c r="AN1512" s="19"/>
      <c r="AO1512" s="19"/>
      <c r="AP1512" s="19"/>
      <c r="AQ1512" s="19"/>
      <c r="AR1512" s="19"/>
      <c r="AS1512" s="19"/>
      <c r="AT1512" s="19"/>
      <c r="AU1512" s="19"/>
      <c r="AV1512" s="19"/>
      <c r="AW1512"/>
      <c r="AX1512"/>
      <c r="AY1512"/>
      <c r="AZ1512"/>
      <c r="BA1512"/>
      <c r="BB1512"/>
    </row>
    <row r="1513" spans="16:54" ht="14.25" x14ac:dyDescent="0.2">
      <c r="P1513" s="9" t="s">
        <v>3503</v>
      </c>
      <c r="Q1513" s="19">
        <v>49.168076151516345</v>
      </c>
      <c r="R1513" s="19"/>
      <c r="S1513" s="19"/>
      <c r="T1513" s="19"/>
      <c r="U1513" s="19"/>
      <c r="V1513" s="19"/>
      <c r="W1513" s="19"/>
      <c r="X1513" s="19"/>
      <c r="Y1513" s="19"/>
      <c r="AJ1513" s="9" t="s">
        <v>3503</v>
      </c>
      <c r="AK1513" s="19"/>
      <c r="AL1513" s="19"/>
      <c r="AM1513" s="19">
        <v>49.168076151516345</v>
      </c>
      <c r="AN1513" s="19"/>
      <c r="AO1513" s="19"/>
      <c r="AP1513" s="19"/>
      <c r="AQ1513" s="19"/>
      <c r="AR1513" s="19"/>
      <c r="AS1513" s="19"/>
      <c r="AT1513" s="19"/>
      <c r="AU1513" s="19"/>
      <c r="AV1513" s="19"/>
      <c r="AW1513"/>
      <c r="AX1513"/>
      <c r="AY1513"/>
      <c r="AZ1513"/>
      <c r="BA1513"/>
      <c r="BB1513"/>
    </row>
    <row r="1514" spans="16:54" ht="14.25" x14ac:dyDescent="0.2">
      <c r="P1514" s="9" t="s">
        <v>3504</v>
      </c>
      <c r="Q1514" s="19">
        <v>8.9039583437212837</v>
      </c>
      <c r="R1514" s="19"/>
      <c r="S1514" s="19"/>
      <c r="T1514" s="19"/>
      <c r="U1514" s="19"/>
      <c r="V1514" s="19"/>
      <c r="W1514" s="19"/>
      <c r="X1514" s="19"/>
      <c r="Y1514" s="19"/>
      <c r="AJ1514" s="9" t="s">
        <v>3504</v>
      </c>
      <c r="AK1514" s="19"/>
      <c r="AL1514" s="19"/>
      <c r="AM1514" s="19"/>
      <c r="AN1514" s="19"/>
      <c r="AO1514" s="19"/>
      <c r="AP1514" s="19"/>
      <c r="AQ1514" s="19"/>
      <c r="AR1514" s="19"/>
      <c r="AS1514" s="19"/>
      <c r="AT1514" s="19"/>
      <c r="AU1514" s="19"/>
      <c r="AV1514" s="19">
        <v>8.9039583437212837</v>
      </c>
      <c r="AW1514"/>
      <c r="AX1514"/>
      <c r="AY1514"/>
      <c r="AZ1514"/>
      <c r="BA1514"/>
      <c r="BB1514"/>
    </row>
    <row r="1515" spans="16:54" ht="14.25" x14ac:dyDescent="0.2">
      <c r="P1515" s="9" t="s">
        <v>3505</v>
      </c>
      <c r="Q1515" s="19"/>
      <c r="R1515" s="19">
        <v>10</v>
      </c>
      <c r="S1515" s="19"/>
      <c r="T1515" s="19"/>
      <c r="U1515" s="19"/>
      <c r="V1515" s="19"/>
      <c r="W1515" s="19"/>
      <c r="X1515" s="19"/>
      <c r="Y1515" s="19"/>
      <c r="AJ1515" s="9" t="s">
        <v>3505</v>
      </c>
      <c r="AK1515" s="19"/>
      <c r="AL1515" s="19"/>
      <c r="AM1515" s="19"/>
      <c r="AN1515" s="19"/>
      <c r="AO1515" s="19"/>
      <c r="AP1515" s="19"/>
      <c r="AQ1515" s="19"/>
      <c r="AR1515" s="19"/>
      <c r="AS1515" s="19"/>
      <c r="AT1515" s="19"/>
      <c r="AU1515" s="19">
        <v>10</v>
      </c>
      <c r="AV1515" s="19"/>
      <c r="AW1515"/>
      <c r="AX1515"/>
      <c r="AY1515"/>
      <c r="AZ1515"/>
      <c r="BA1515"/>
      <c r="BB1515"/>
    </row>
    <row r="1516" spans="16:54" ht="14.25" x14ac:dyDescent="0.2">
      <c r="P1516" s="9" t="s">
        <v>3506</v>
      </c>
      <c r="Q1516" s="19"/>
      <c r="R1516" s="19">
        <v>105</v>
      </c>
      <c r="S1516" s="19"/>
      <c r="T1516" s="19"/>
      <c r="U1516" s="19"/>
      <c r="V1516" s="19"/>
      <c r="W1516" s="19"/>
      <c r="X1516" s="19"/>
      <c r="Y1516" s="19"/>
      <c r="AJ1516" s="9" t="s">
        <v>3506</v>
      </c>
      <c r="AK1516" s="19"/>
      <c r="AL1516" s="19">
        <v>105</v>
      </c>
      <c r="AM1516" s="19"/>
      <c r="AN1516" s="19"/>
      <c r="AO1516" s="19"/>
      <c r="AP1516" s="19"/>
      <c r="AQ1516" s="19"/>
      <c r="AR1516" s="19"/>
      <c r="AS1516" s="19"/>
      <c r="AT1516" s="19"/>
      <c r="AU1516" s="19"/>
      <c r="AV1516" s="19"/>
      <c r="AW1516"/>
      <c r="AX1516"/>
      <c r="AY1516"/>
      <c r="AZ1516"/>
      <c r="BA1516"/>
      <c r="BB1516"/>
    </row>
    <row r="1517" spans="16:54" ht="14.25" x14ac:dyDescent="0.2">
      <c r="P1517" s="9" t="s">
        <v>3508</v>
      </c>
      <c r="Q1517" s="19"/>
      <c r="R1517" s="19"/>
      <c r="S1517" s="19"/>
      <c r="T1517" s="19">
        <v>3.5615833374885137</v>
      </c>
      <c r="U1517" s="19"/>
      <c r="V1517" s="19"/>
      <c r="W1517" s="19"/>
      <c r="X1517" s="19"/>
      <c r="Y1517" s="19"/>
      <c r="AJ1517" s="9" t="s">
        <v>3508</v>
      </c>
      <c r="AK1517" s="19"/>
      <c r="AL1517" s="19"/>
      <c r="AM1517" s="19"/>
      <c r="AN1517" s="19"/>
      <c r="AO1517" s="19"/>
      <c r="AP1517" s="19"/>
      <c r="AQ1517" s="19"/>
      <c r="AR1517" s="19"/>
      <c r="AS1517" s="19"/>
      <c r="AT1517" s="19"/>
      <c r="AU1517" s="19"/>
      <c r="AV1517" s="19">
        <v>3.5615833374885137</v>
      </c>
      <c r="AW1517"/>
      <c r="AX1517"/>
      <c r="AY1517"/>
      <c r="AZ1517"/>
      <c r="BA1517"/>
      <c r="BB1517"/>
    </row>
    <row r="1518" spans="16:54" ht="14.25" x14ac:dyDescent="0.2">
      <c r="P1518" s="9" t="s">
        <v>3509</v>
      </c>
      <c r="Q1518" s="19">
        <v>86.692320794224045</v>
      </c>
      <c r="R1518" s="19"/>
      <c r="S1518" s="19"/>
      <c r="T1518" s="19"/>
      <c r="U1518" s="19"/>
      <c r="V1518" s="19"/>
      <c r="W1518" s="19"/>
      <c r="X1518" s="19"/>
      <c r="Y1518" s="19"/>
      <c r="AJ1518" s="9" t="s">
        <v>3509</v>
      </c>
      <c r="AK1518" s="19">
        <v>86.692320794224045</v>
      </c>
      <c r="AL1518" s="19"/>
      <c r="AM1518" s="19"/>
      <c r="AN1518" s="19"/>
      <c r="AO1518" s="19"/>
      <c r="AP1518" s="19"/>
      <c r="AQ1518" s="19"/>
      <c r="AR1518" s="19"/>
      <c r="AS1518" s="19"/>
      <c r="AT1518" s="19"/>
      <c r="AU1518" s="19"/>
      <c r="AV1518" s="19"/>
      <c r="AW1518"/>
      <c r="AX1518"/>
      <c r="AY1518"/>
      <c r="AZ1518"/>
      <c r="BA1518"/>
      <c r="BB1518"/>
    </row>
    <row r="1519" spans="16:54" ht="14.25" x14ac:dyDescent="0.2">
      <c r="P1519" s="9" t="s">
        <v>3510</v>
      </c>
      <c r="Q1519" s="19"/>
      <c r="R1519" s="19"/>
      <c r="S1519" s="19">
        <v>8</v>
      </c>
      <c r="T1519" s="19"/>
      <c r="U1519" s="19"/>
      <c r="V1519" s="19"/>
      <c r="W1519" s="19"/>
      <c r="X1519" s="19"/>
      <c r="Y1519" s="19"/>
      <c r="AJ1519" s="9" t="s">
        <v>3510</v>
      </c>
      <c r="AK1519" s="19"/>
      <c r="AL1519" s="19"/>
      <c r="AM1519" s="19"/>
      <c r="AN1519" s="19"/>
      <c r="AO1519" s="19"/>
      <c r="AP1519" s="19"/>
      <c r="AQ1519" s="19"/>
      <c r="AR1519" s="19"/>
      <c r="AS1519" s="19"/>
      <c r="AT1519" s="19"/>
      <c r="AU1519" s="19"/>
      <c r="AV1519" s="19">
        <v>8</v>
      </c>
      <c r="AW1519"/>
      <c r="AX1519"/>
      <c r="AY1519"/>
      <c r="AZ1519"/>
      <c r="BA1519"/>
      <c r="BB1519"/>
    </row>
    <row r="1520" spans="16:54" ht="14.25" x14ac:dyDescent="0.2">
      <c r="P1520" s="9" t="s">
        <v>3511</v>
      </c>
      <c r="Q1520" s="19">
        <v>6.7670083412281752</v>
      </c>
      <c r="R1520" s="19"/>
      <c r="S1520" s="19"/>
      <c r="T1520" s="19"/>
      <c r="U1520" s="19"/>
      <c r="V1520" s="19"/>
      <c r="W1520" s="19"/>
      <c r="X1520" s="19"/>
      <c r="Y1520" s="19"/>
      <c r="AJ1520" s="9" t="s">
        <v>3511</v>
      </c>
      <c r="AK1520" s="19"/>
      <c r="AL1520" s="19"/>
      <c r="AM1520" s="19"/>
      <c r="AN1520" s="19"/>
      <c r="AO1520" s="19"/>
      <c r="AP1520" s="19"/>
      <c r="AQ1520" s="19"/>
      <c r="AR1520" s="19"/>
      <c r="AS1520" s="19"/>
      <c r="AT1520" s="19"/>
      <c r="AU1520" s="19"/>
      <c r="AV1520" s="19">
        <v>6.7670083412281752</v>
      </c>
      <c r="AW1520"/>
      <c r="AX1520"/>
      <c r="AY1520"/>
      <c r="AZ1520"/>
      <c r="BA1520"/>
      <c r="BB1520"/>
    </row>
    <row r="1521" spans="16:54" ht="14.25" x14ac:dyDescent="0.2">
      <c r="P1521" s="9" t="s">
        <v>3512</v>
      </c>
      <c r="Q1521" s="19"/>
      <c r="R1521" s="19"/>
      <c r="S1521" s="19"/>
      <c r="T1521" s="19"/>
      <c r="U1521" s="19">
        <v>48.073437298052163</v>
      </c>
      <c r="V1521" s="19"/>
      <c r="W1521" s="19"/>
      <c r="X1521" s="19"/>
      <c r="Y1521" s="19"/>
      <c r="AJ1521" s="9" t="s">
        <v>3512</v>
      </c>
      <c r="AK1521" s="19"/>
      <c r="AL1521" s="19"/>
      <c r="AM1521" s="19"/>
      <c r="AN1521" s="19">
        <v>48.073437298052163</v>
      </c>
      <c r="AO1521" s="19"/>
      <c r="AP1521" s="19"/>
      <c r="AQ1521" s="19"/>
      <c r="AR1521" s="19"/>
      <c r="AS1521" s="19"/>
      <c r="AT1521" s="19"/>
      <c r="AU1521" s="19"/>
      <c r="AV1521" s="19"/>
      <c r="AW1521"/>
      <c r="AX1521"/>
      <c r="AY1521"/>
      <c r="AZ1521"/>
      <c r="BA1521"/>
      <c r="BB1521"/>
    </row>
    <row r="1522" spans="16:54" ht="14.25" x14ac:dyDescent="0.2">
      <c r="P1522" s="9" t="s">
        <v>3513</v>
      </c>
      <c r="Q1522" s="19"/>
      <c r="R1522" s="19">
        <v>76.223966339496471</v>
      </c>
      <c r="S1522" s="19"/>
      <c r="T1522" s="19"/>
      <c r="U1522" s="19"/>
      <c r="V1522" s="19"/>
      <c r="W1522" s="19"/>
      <c r="X1522" s="19"/>
      <c r="Y1522" s="19"/>
      <c r="AJ1522" s="9" t="s">
        <v>3513</v>
      </c>
      <c r="AK1522" s="19"/>
      <c r="AL1522" s="19"/>
      <c r="AM1522" s="19"/>
      <c r="AN1522" s="19"/>
      <c r="AO1522" s="19"/>
      <c r="AP1522" s="19">
        <v>76.223966339496471</v>
      </c>
      <c r="AQ1522" s="19"/>
      <c r="AR1522" s="19"/>
      <c r="AS1522" s="19"/>
      <c r="AT1522" s="19"/>
      <c r="AU1522" s="19"/>
      <c r="AV1522" s="19"/>
      <c r="AW1522"/>
      <c r="AX1522"/>
      <c r="AY1522"/>
      <c r="AZ1522"/>
      <c r="BA1522"/>
      <c r="BB1522"/>
    </row>
    <row r="1523" spans="16:54" ht="14.25" x14ac:dyDescent="0.2">
      <c r="P1523" s="9" t="s">
        <v>3514</v>
      </c>
      <c r="Q1523" s="19"/>
      <c r="R1523" s="19">
        <v>85.333333333333329</v>
      </c>
      <c r="S1523" s="19"/>
      <c r="T1523" s="19"/>
      <c r="U1523" s="19"/>
      <c r="V1523" s="19"/>
      <c r="W1523" s="19"/>
      <c r="X1523" s="19"/>
      <c r="Y1523" s="19"/>
      <c r="AJ1523" s="9" t="s">
        <v>3514</v>
      </c>
      <c r="AK1523" s="19"/>
      <c r="AL1523" s="19"/>
      <c r="AM1523" s="19"/>
      <c r="AN1523" s="19"/>
      <c r="AO1523" s="19"/>
      <c r="AP1523" s="19"/>
      <c r="AQ1523" s="19"/>
      <c r="AR1523" s="19"/>
      <c r="AS1523" s="19">
        <v>85.333333333333329</v>
      </c>
      <c r="AT1523" s="19"/>
      <c r="AU1523" s="19"/>
      <c r="AV1523" s="19"/>
      <c r="AW1523"/>
      <c r="AX1523"/>
      <c r="AY1523"/>
      <c r="AZ1523"/>
      <c r="BA1523"/>
      <c r="BB1523"/>
    </row>
    <row r="1524" spans="16:54" ht="14.25" x14ac:dyDescent="0.2">
      <c r="P1524" s="9" t="s">
        <v>3515</v>
      </c>
      <c r="Q1524" s="19"/>
      <c r="R1524" s="19">
        <v>76.223981237173859</v>
      </c>
      <c r="S1524" s="19"/>
      <c r="T1524" s="19"/>
      <c r="U1524" s="19"/>
      <c r="V1524" s="19"/>
      <c r="W1524" s="19"/>
      <c r="X1524" s="19"/>
      <c r="Y1524" s="19"/>
      <c r="AJ1524" s="9" t="s">
        <v>3515</v>
      </c>
      <c r="AK1524" s="19"/>
      <c r="AL1524" s="19"/>
      <c r="AM1524" s="19"/>
      <c r="AN1524" s="19">
        <v>76.223981237173859</v>
      </c>
      <c r="AO1524" s="19"/>
      <c r="AP1524" s="19"/>
      <c r="AQ1524" s="19"/>
      <c r="AR1524" s="19"/>
      <c r="AS1524" s="19"/>
      <c r="AT1524" s="19"/>
      <c r="AU1524" s="19"/>
      <c r="AV1524" s="19"/>
      <c r="AW1524"/>
      <c r="AX1524"/>
      <c r="AY1524"/>
      <c r="AZ1524"/>
      <c r="BA1524"/>
      <c r="BB1524"/>
    </row>
    <row r="1525" spans="16:54" ht="14.25" x14ac:dyDescent="0.2">
      <c r="P1525" s="9" t="s">
        <v>3516</v>
      </c>
      <c r="Q1525" s="19"/>
      <c r="R1525" s="19">
        <v>30</v>
      </c>
      <c r="S1525" s="19"/>
      <c r="T1525" s="19"/>
      <c r="U1525" s="19"/>
      <c r="V1525" s="19"/>
      <c r="W1525" s="19"/>
      <c r="X1525" s="19"/>
      <c r="Y1525" s="19"/>
      <c r="AJ1525" s="9" t="s">
        <v>3516</v>
      </c>
      <c r="AK1525" s="19"/>
      <c r="AL1525" s="19"/>
      <c r="AM1525" s="19"/>
      <c r="AN1525" s="19"/>
      <c r="AO1525" s="19"/>
      <c r="AP1525" s="19"/>
      <c r="AQ1525" s="19"/>
      <c r="AR1525" s="19"/>
      <c r="AS1525" s="19"/>
      <c r="AT1525" s="19"/>
      <c r="AU1525" s="19">
        <v>30</v>
      </c>
      <c r="AV1525" s="19"/>
      <c r="AW1525"/>
      <c r="AX1525"/>
      <c r="AY1525"/>
      <c r="AZ1525"/>
      <c r="BA1525"/>
      <c r="BB1525"/>
    </row>
    <row r="1526" spans="16:54" ht="14.25" x14ac:dyDescent="0.2">
      <c r="P1526" s="9" t="s">
        <v>3517</v>
      </c>
      <c r="Q1526" s="19">
        <v>34</v>
      </c>
      <c r="R1526" s="19"/>
      <c r="S1526" s="19"/>
      <c r="T1526" s="19"/>
      <c r="U1526" s="19"/>
      <c r="V1526" s="19"/>
      <c r="W1526" s="19"/>
      <c r="X1526" s="19"/>
      <c r="Y1526" s="19"/>
      <c r="AJ1526" s="9" t="s">
        <v>3517</v>
      </c>
      <c r="AK1526" s="19"/>
      <c r="AL1526" s="19"/>
      <c r="AM1526" s="19"/>
      <c r="AN1526" s="19"/>
      <c r="AO1526" s="19"/>
      <c r="AP1526" s="19"/>
      <c r="AQ1526" s="19"/>
      <c r="AR1526" s="19"/>
      <c r="AS1526" s="19"/>
      <c r="AT1526" s="19"/>
      <c r="AU1526" s="19"/>
      <c r="AV1526" s="19">
        <v>34</v>
      </c>
      <c r="AW1526"/>
      <c r="AX1526"/>
      <c r="AY1526"/>
      <c r="AZ1526"/>
      <c r="BA1526"/>
      <c r="BB1526"/>
    </row>
    <row r="1527" spans="16:54" ht="14.25" x14ac:dyDescent="0.2">
      <c r="P1527" s="9" t="s">
        <v>3518</v>
      </c>
      <c r="Q1527" s="19"/>
      <c r="R1527" s="19">
        <v>3.2054250037396623</v>
      </c>
      <c r="S1527" s="19"/>
      <c r="T1527" s="19"/>
      <c r="U1527" s="19"/>
      <c r="V1527" s="19"/>
      <c r="W1527" s="19"/>
      <c r="X1527" s="19"/>
      <c r="Y1527" s="19"/>
      <c r="AJ1527" s="9" t="s">
        <v>3518</v>
      </c>
      <c r="AK1527" s="19"/>
      <c r="AL1527" s="19"/>
      <c r="AM1527" s="19"/>
      <c r="AN1527" s="19"/>
      <c r="AO1527" s="19"/>
      <c r="AP1527" s="19"/>
      <c r="AQ1527" s="19"/>
      <c r="AR1527" s="19"/>
      <c r="AS1527" s="19"/>
      <c r="AT1527" s="19"/>
      <c r="AU1527" s="19"/>
      <c r="AV1527" s="19">
        <v>3.2054250037396623</v>
      </c>
      <c r="AW1527"/>
      <c r="AX1527"/>
      <c r="AY1527"/>
      <c r="AZ1527"/>
      <c r="BA1527"/>
      <c r="BB1527"/>
    </row>
    <row r="1528" spans="16:54" ht="14.25" x14ac:dyDescent="0.2">
      <c r="P1528" s="9" t="s">
        <v>3519</v>
      </c>
      <c r="Q1528" s="19"/>
      <c r="R1528" s="19">
        <v>45</v>
      </c>
      <c r="S1528" s="19"/>
      <c r="T1528" s="19"/>
      <c r="U1528" s="19"/>
      <c r="V1528" s="19"/>
      <c r="W1528" s="19"/>
      <c r="X1528" s="19"/>
      <c r="Y1528" s="19"/>
      <c r="AJ1528" s="9" t="s">
        <v>3519</v>
      </c>
      <c r="AK1528" s="19"/>
      <c r="AL1528" s="19"/>
      <c r="AM1528" s="19"/>
      <c r="AN1528" s="19"/>
      <c r="AO1528" s="19"/>
      <c r="AP1528" s="19">
        <v>45</v>
      </c>
      <c r="AQ1528" s="19"/>
      <c r="AR1528" s="19"/>
      <c r="AS1528" s="19"/>
      <c r="AT1528" s="19"/>
      <c r="AU1528" s="19"/>
      <c r="AV1528" s="19"/>
      <c r="AW1528"/>
      <c r="AX1528"/>
      <c r="AY1528"/>
      <c r="AZ1528"/>
      <c r="BA1528"/>
      <c r="BB1528"/>
    </row>
    <row r="1529" spans="16:54" ht="14.25" x14ac:dyDescent="0.2">
      <c r="P1529" s="9" t="s">
        <v>3520</v>
      </c>
      <c r="Q1529" s="19"/>
      <c r="R1529" s="19">
        <v>24.864000000000001</v>
      </c>
      <c r="S1529" s="19"/>
      <c r="T1529" s="19"/>
      <c r="U1529" s="19"/>
      <c r="V1529" s="19"/>
      <c r="W1529" s="19"/>
      <c r="X1529" s="19"/>
      <c r="Y1529" s="19"/>
      <c r="AJ1529" s="9" t="s">
        <v>3520</v>
      </c>
      <c r="AK1529" s="19"/>
      <c r="AL1529" s="19"/>
      <c r="AM1529" s="19"/>
      <c r="AN1529" s="19"/>
      <c r="AO1529" s="19"/>
      <c r="AP1529" s="19"/>
      <c r="AQ1529" s="19"/>
      <c r="AR1529" s="19">
        <v>24.864000000000001</v>
      </c>
      <c r="AS1529" s="19"/>
      <c r="AT1529" s="19"/>
      <c r="AU1529" s="19"/>
      <c r="AV1529" s="19"/>
      <c r="AW1529"/>
      <c r="AX1529"/>
      <c r="AY1529"/>
      <c r="AZ1529"/>
      <c r="BA1529"/>
      <c r="BB1529"/>
    </row>
    <row r="1530" spans="16:54" ht="14.25" x14ac:dyDescent="0.2">
      <c r="P1530" s="9" t="s">
        <v>3521</v>
      </c>
      <c r="Q1530" s="19">
        <v>47.285348162018529</v>
      </c>
      <c r="R1530" s="19"/>
      <c r="S1530" s="19"/>
      <c r="T1530" s="19"/>
      <c r="U1530" s="19"/>
      <c r="V1530" s="19"/>
      <c r="W1530" s="19"/>
      <c r="X1530" s="19"/>
      <c r="Y1530" s="19"/>
      <c r="AJ1530" s="9" t="s">
        <v>3521</v>
      </c>
      <c r="AK1530" s="19"/>
      <c r="AL1530" s="19"/>
      <c r="AM1530" s="19"/>
      <c r="AN1530" s="19">
        <v>47.285348162018529</v>
      </c>
      <c r="AO1530" s="19"/>
      <c r="AP1530" s="19"/>
      <c r="AQ1530" s="19"/>
      <c r="AR1530" s="19"/>
      <c r="AS1530" s="19"/>
      <c r="AT1530" s="19"/>
      <c r="AU1530" s="19"/>
      <c r="AV1530" s="19"/>
      <c r="AW1530"/>
      <c r="AX1530"/>
      <c r="AY1530"/>
      <c r="AZ1530"/>
      <c r="BA1530"/>
      <c r="BB1530"/>
    </row>
    <row r="1531" spans="16:54" ht="14.25" x14ac:dyDescent="0.2">
      <c r="P1531" s="9" t="s">
        <v>3522</v>
      </c>
      <c r="Q1531" s="19">
        <v>17.807916687442567</v>
      </c>
      <c r="R1531" s="19"/>
      <c r="S1531" s="19"/>
      <c r="T1531" s="19"/>
      <c r="U1531" s="19"/>
      <c r="V1531" s="19"/>
      <c r="W1531" s="19"/>
      <c r="X1531" s="19"/>
      <c r="Y1531" s="19"/>
      <c r="AJ1531" s="9" t="s">
        <v>3522</v>
      </c>
      <c r="AK1531" s="19"/>
      <c r="AL1531" s="19"/>
      <c r="AM1531" s="19"/>
      <c r="AN1531" s="19"/>
      <c r="AO1531" s="19"/>
      <c r="AP1531" s="19"/>
      <c r="AQ1531" s="19"/>
      <c r="AR1531" s="19"/>
      <c r="AS1531" s="19"/>
      <c r="AT1531" s="19"/>
      <c r="AU1531" s="19"/>
      <c r="AV1531" s="19">
        <v>17.807916687442567</v>
      </c>
      <c r="AW1531"/>
      <c r="AX1531"/>
      <c r="AY1531"/>
      <c r="AZ1531"/>
      <c r="BA1531"/>
      <c r="BB1531"/>
    </row>
    <row r="1532" spans="16:54" ht="14.25" x14ac:dyDescent="0.2">
      <c r="P1532" s="9" t="s">
        <v>3523</v>
      </c>
      <c r="Q1532" s="19">
        <v>55.16623952235495</v>
      </c>
      <c r="R1532" s="19"/>
      <c r="S1532" s="19"/>
      <c r="T1532" s="19"/>
      <c r="U1532" s="19"/>
      <c r="V1532" s="19"/>
      <c r="W1532" s="19"/>
      <c r="X1532" s="19"/>
      <c r="Y1532" s="19"/>
      <c r="AJ1532" s="9" t="s">
        <v>3523</v>
      </c>
      <c r="AK1532" s="19"/>
      <c r="AL1532" s="19"/>
      <c r="AM1532" s="19"/>
      <c r="AN1532" s="19">
        <v>55.16623952235495</v>
      </c>
      <c r="AO1532" s="19"/>
      <c r="AP1532" s="19"/>
      <c r="AQ1532" s="19"/>
      <c r="AR1532" s="19"/>
      <c r="AS1532" s="19"/>
      <c r="AT1532" s="19"/>
      <c r="AU1532" s="19"/>
      <c r="AV1532" s="19"/>
      <c r="AW1532"/>
      <c r="AX1532"/>
      <c r="AY1532"/>
      <c r="AZ1532"/>
      <c r="BA1532"/>
      <c r="BB1532"/>
    </row>
    <row r="1533" spans="16:54" ht="14.25" x14ac:dyDescent="0.2">
      <c r="P1533" s="9" t="s">
        <v>3524</v>
      </c>
      <c r="Q1533" s="19"/>
      <c r="R1533" s="19">
        <v>69.871969144538426</v>
      </c>
      <c r="S1533" s="19"/>
      <c r="T1533" s="19"/>
      <c r="U1533" s="19"/>
      <c r="V1533" s="19"/>
      <c r="W1533" s="19"/>
      <c r="X1533" s="19"/>
      <c r="Y1533" s="19"/>
      <c r="AJ1533" s="9" t="s">
        <v>3524</v>
      </c>
      <c r="AK1533" s="19"/>
      <c r="AL1533" s="19"/>
      <c r="AM1533" s="19"/>
      <c r="AN1533" s="19"/>
      <c r="AO1533" s="19"/>
      <c r="AP1533" s="19">
        <v>69.871969144538426</v>
      </c>
      <c r="AQ1533" s="19"/>
      <c r="AR1533" s="19"/>
      <c r="AS1533" s="19"/>
      <c r="AT1533" s="19"/>
      <c r="AU1533" s="19"/>
      <c r="AV1533" s="19"/>
      <c r="AW1533"/>
      <c r="AX1533"/>
      <c r="AY1533"/>
      <c r="AZ1533"/>
      <c r="BA1533"/>
      <c r="BB1533"/>
    </row>
    <row r="1534" spans="16:54" ht="14.25" x14ac:dyDescent="0.2">
      <c r="P1534" s="9" t="s">
        <v>3525</v>
      </c>
      <c r="Q1534" s="19">
        <v>70.97</v>
      </c>
      <c r="R1534" s="19"/>
      <c r="S1534" s="19"/>
      <c r="T1534" s="19"/>
      <c r="U1534" s="19"/>
      <c r="V1534" s="19"/>
      <c r="W1534" s="19"/>
      <c r="X1534" s="19"/>
      <c r="Y1534" s="19"/>
      <c r="AJ1534" s="9" t="s">
        <v>3525</v>
      </c>
      <c r="AK1534" s="19"/>
      <c r="AL1534" s="19">
        <v>70.97</v>
      </c>
      <c r="AM1534" s="19"/>
      <c r="AN1534" s="19"/>
      <c r="AO1534" s="19"/>
      <c r="AP1534" s="19"/>
      <c r="AQ1534" s="19"/>
      <c r="AR1534" s="19"/>
      <c r="AS1534" s="19"/>
      <c r="AT1534" s="19"/>
      <c r="AU1534" s="19"/>
      <c r="AV1534" s="19"/>
      <c r="AW1534"/>
      <c r="AX1534"/>
      <c r="AY1534"/>
      <c r="AZ1534"/>
      <c r="BA1534"/>
      <c r="BB1534"/>
    </row>
    <row r="1535" spans="16:54" ht="14.25" x14ac:dyDescent="0.2">
      <c r="P1535" s="9" t="s">
        <v>3526</v>
      </c>
      <c r="Q1535" s="19"/>
      <c r="R1535" s="19"/>
      <c r="S1535" s="19"/>
      <c r="T1535" s="19"/>
      <c r="U1535" s="19"/>
      <c r="V1535" s="19"/>
      <c r="W1535" s="19">
        <v>76.223966339496471</v>
      </c>
      <c r="X1535" s="19"/>
      <c r="Y1535" s="19"/>
      <c r="AJ1535" s="9" t="s">
        <v>3526</v>
      </c>
      <c r="AK1535" s="19"/>
      <c r="AL1535" s="19"/>
      <c r="AM1535" s="19"/>
      <c r="AN1535" s="19"/>
      <c r="AO1535" s="19"/>
      <c r="AP1535" s="19">
        <v>76.223966339496471</v>
      </c>
      <c r="AQ1535" s="19"/>
      <c r="AR1535" s="19"/>
      <c r="AS1535" s="19"/>
      <c r="AT1535" s="19"/>
      <c r="AU1535" s="19"/>
      <c r="AV1535" s="19"/>
      <c r="AW1535"/>
      <c r="AX1535"/>
      <c r="AY1535"/>
      <c r="AZ1535"/>
      <c r="BA1535"/>
      <c r="BB1535"/>
    </row>
    <row r="1536" spans="16:54" ht="14.25" x14ac:dyDescent="0.2">
      <c r="P1536" s="9" t="s">
        <v>3527</v>
      </c>
      <c r="Q1536" s="19"/>
      <c r="R1536" s="19"/>
      <c r="S1536" s="19"/>
      <c r="T1536" s="19"/>
      <c r="U1536" s="19"/>
      <c r="V1536" s="19">
        <v>110</v>
      </c>
      <c r="W1536" s="19"/>
      <c r="X1536" s="19"/>
      <c r="Y1536" s="19"/>
      <c r="AJ1536" s="9" t="s">
        <v>3527</v>
      </c>
      <c r="AK1536" s="19"/>
      <c r="AL1536" s="19"/>
      <c r="AM1536" s="19"/>
      <c r="AN1536" s="19"/>
      <c r="AO1536" s="19">
        <v>110</v>
      </c>
      <c r="AP1536" s="19"/>
      <c r="AQ1536" s="19"/>
      <c r="AR1536" s="19"/>
      <c r="AS1536" s="19"/>
      <c r="AT1536" s="19"/>
      <c r="AU1536" s="19"/>
      <c r="AV1536" s="19"/>
      <c r="AW1536"/>
      <c r="AX1536"/>
      <c r="AY1536"/>
      <c r="AZ1536"/>
      <c r="BA1536"/>
      <c r="BB1536"/>
    </row>
    <row r="1537" spans="16:54" ht="14.25" x14ac:dyDescent="0.2">
      <c r="P1537" s="9" t="s">
        <v>3528</v>
      </c>
      <c r="Q1537" s="19">
        <v>14.4</v>
      </c>
      <c r="R1537" s="19"/>
      <c r="S1537" s="19"/>
      <c r="T1537" s="19"/>
      <c r="U1537" s="19"/>
      <c r="V1537" s="19"/>
      <c r="W1537" s="19"/>
      <c r="X1537" s="19"/>
      <c r="Y1537" s="19"/>
      <c r="AJ1537" s="9" t="s">
        <v>3528</v>
      </c>
      <c r="AK1537" s="19"/>
      <c r="AL1537" s="19"/>
      <c r="AM1537" s="19"/>
      <c r="AN1537" s="19"/>
      <c r="AO1537" s="19"/>
      <c r="AP1537" s="19"/>
      <c r="AQ1537" s="19">
        <v>14.4</v>
      </c>
      <c r="AR1537" s="19"/>
      <c r="AS1537" s="19"/>
      <c r="AT1537" s="19"/>
      <c r="AU1537" s="19"/>
      <c r="AV1537" s="19"/>
      <c r="AW1537"/>
      <c r="AX1537"/>
      <c r="AY1537"/>
      <c r="AZ1537"/>
      <c r="BA1537"/>
      <c r="BB1537"/>
    </row>
    <row r="1538" spans="16:54" ht="14.25" x14ac:dyDescent="0.2">
      <c r="P1538" s="9" t="s">
        <v>3529</v>
      </c>
      <c r="Q1538" s="19"/>
      <c r="R1538" s="19"/>
      <c r="S1538" s="19"/>
      <c r="T1538" s="19"/>
      <c r="U1538" s="19">
        <v>125</v>
      </c>
      <c r="V1538" s="19"/>
      <c r="W1538" s="19"/>
      <c r="X1538" s="19"/>
      <c r="Y1538" s="19"/>
      <c r="AJ1538" s="9" t="s">
        <v>3529</v>
      </c>
      <c r="AK1538" s="19"/>
      <c r="AL1538" s="19">
        <v>125</v>
      </c>
      <c r="AM1538" s="19"/>
      <c r="AN1538" s="19"/>
      <c r="AO1538" s="19"/>
      <c r="AP1538" s="19"/>
      <c r="AQ1538" s="19"/>
      <c r="AR1538" s="19"/>
      <c r="AS1538" s="19"/>
      <c r="AT1538" s="19"/>
      <c r="AU1538" s="19"/>
      <c r="AV1538" s="19"/>
      <c r="AW1538"/>
      <c r="AX1538"/>
      <c r="AY1538"/>
      <c r="AZ1538"/>
      <c r="BA1538"/>
      <c r="BB1538"/>
    </row>
    <row r="1539" spans="16:54" ht="14.25" x14ac:dyDescent="0.2">
      <c r="P1539" s="9" t="s">
        <v>3530</v>
      </c>
      <c r="Q1539" s="19">
        <v>72.768752704244193</v>
      </c>
      <c r="R1539" s="19"/>
      <c r="S1539" s="19"/>
      <c r="T1539" s="19"/>
      <c r="U1539" s="19"/>
      <c r="V1539" s="19"/>
      <c r="W1539" s="19"/>
      <c r="X1539" s="19"/>
      <c r="Y1539" s="19"/>
      <c r="AJ1539" s="9" t="s">
        <v>3530</v>
      </c>
      <c r="AK1539" s="19"/>
      <c r="AL1539" s="19"/>
      <c r="AM1539" s="19">
        <v>72.768752704244193</v>
      </c>
      <c r="AN1539" s="19"/>
      <c r="AO1539" s="19"/>
      <c r="AP1539" s="19"/>
      <c r="AQ1539" s="19"/>
      <c r="AR1539" s="19"/>
      <c r="AS1539" s="19"/>
      <c r="AT1539" s="19"/>
      <c r="AU1539" s="19"/>
      <c r="AV1539" s="19"/>
      <c r="AW1539"/>
      <c r="AX1539"/>
      <c r="AY1539"/>
      <c r="AZ1539"/>
      <c r="BA1539"/>
      <c r="BB1539"/>
    </row>
    <row r="1540" spans="16:54" ht="14.25" x14ac:dyDescent="0.2">
      <c r="P1540" s="9" t="s">
        <v>3531</v>
      </c>
      <c r="Q1540" s="19"/>
      <c r="R1540" s="19">
        <v>59</v>
      </c>
      <c r="S1540" s="19"/>
      <c r="T1540" s="19"/>
      <c r="U1540" s="19"/>
      <c r="V1540" s="19"/>
      <c r="W1540" s="19"/>
      <c r="X1540" s="19"/>
      <c r="Y1540" s="19"/>
      <c r="AJ1540" s="9" t="s">
        <v>3531</v>
      </c>
      <c r="AK1540" s="19"/>
      <c r="AL1540" s="19">
        <v>59</v>
      </c>
      <c r="AM1540" s="19"/>
      <c r="AN1540" s="19"/>
      <c r="AO1540" s="19"/>
      <c r="AP1540" s="19"/>
      <c r="AQ1540" s="19"/>
      <c r="AR1540" s="19"/>
      <c r="AS1540" s="19"/>
      <c r="AT1540" s="19"/>
      <c r="AU1540" s="19"/>
      <c r="AV1540" s="19"/>
      <c r="AW1540"/>
      <c r="AX1540"/>
      <c r="AY1540"/>
      <c r="AZ1540"/>
      <c r="BA1540"/>
      <c r="BB1540"/>
    </row>
    <row r="1541" spans="16:54" ht="14.25" x14ac:dyDescent="0.2">
      <c r="P1541" s="9" t="s">
        <v>3532</v>
      </c>
      <c r="Q1541" s="19">
        <v>71.5</v>
      </c>
      <c r="R1541" s="19"/>
      <c r="S1541" s="19"/>
      <c r="T1541" s="19"/>
      <c r="U1541" s="19"/>
      <c r="V1541" s="19"/>
      <c r="W1541" s="19"/>
      <c r="X1541" s="19"/>
      <c r="Y1541" s="19"/>
      <c r="AJ1541" s="9" t="s">
        <v>3532</v>
      </c>
      <c r="AK1541" s="19"/>
      <c r="AL1541" s="19">
        <v>71.5</v>
      </c>
      <c r="AM1541" s="19"/>
      <c r="AN1541" s="19"/>
      <c r="AO1541" s="19"/>
      <c r="AP1541" s="19"/>
      <c r="AQ1541" s="19"/>
      <c r="AR1541" s="19"/>
      <c r="AS1541" s="19"/>
      <c r="AT1541" s="19"/>
      <c r="AU1541" s="19"/>
      <c r="AV1541" s="19"/>
      <c r="AW1541"/>
      <c r="AX1541"/>
      <c r="AY1541"/>
      <c r="AZ1541"/>
      <c r="BA1541"/>
      <c r="BB1541"/>
    </row>
    <row r="1542" spans="16:54" ht="14.25" x14ac:dyDescent="0.2">
      <c r="P1542" s="9" t="s">
        <v>3533</v>
      </c>
      <c r="Q1542" s="19"/>
      <c r="R1542" s="19"/>
      <c r="S1542" s="19"/>
      <c r="T1542" s="19"/>
      <c r="U1542" s="19"/>
      <c r="V1542" s="19"/>
      <c r="W1542" s="19"/>
      <c r="X1542" s="19"/>
      <c r="Y1542" s="19">
        <v>39.404456801682102</v>
      </c>
      <c r="AJ1542" s="9" t="s">
        <v>3533</v>
      </c>
      <c r="AK1542" s="19"/>
      <c r="AL1542" s="19"/>
      <c r="AM1542" s="19"/>
      <c r="AN1542" s="19">
        <v>39.404456801682102</v>
      </c>
      <c r="AO1542" s="19"/>
      <c r="AP1542" s="19"/>
      <c r="AQ1542" s="19"/>
      <c r="AR1542" s="19"/>
      <c r="AS1542" s="19"/>
      <c r="AT1542" s="19"/>
      <c r="AU1542" s="19"/>
      <c r="AV1542" s="19"/>
      <c r="AW1542"/>
      <c r="AX1542"/>
      <c r="AY1542"/>
      <c r="AZ1542"/>
      <c r="BA1542"/>
      <c r="BB1542"/>
    </row>
    <row r="1543" spans="16:54" ht="14.25" x14ac:dyDescent="0.2">
      <c r="P1543" s="9" t="s">
        <v>3534</v>
      </c>
      <c r="Q1543" s="19"/>
      <c r="R1543" s="19"/>
      <c r="S1543" s="19"/>
      <c r="T1543" s="19"/>
      <c r="U1543" s="19"/>
      <c r="V1543" s="19"/>
      <c r="W1543" s="19"/>
      <c r="X1543" s="19">
        <v>88.927960729412547</v>
      </c>
      <c r="Y1543" s="19"/>
      <c r="AJ1543" s="9" t="s">
        <v>3534</v>
      </c>
      <c r="AK1543" s="19"/>
      <c r="AL1543" s="19"/>
      <c r="AM1543" s="19"/>
      <c r="AN1543" s="19"/>
      <c r="AO1543" s="19"/>
      <c r="AP1543" s="19">
        <v>88.927960729412547</v>
      </c>
      <c r="AQ1543" s="19"/>
      <c r="AR1543" s="19"/>
      <c r="AS1543" s="19"/>
      <c r="AT1543" s="19"/>
      <c r="AU1543" s="19"/>
      <c r="AV1543" s="19"/>
      <c r="AW1543"/>
      <c r="AX1543"/>
      <c r="AY1543"/>
      <c r="AZ1543"/>
      <c r="BA1543"/>
      <c r="BB1543"/>
    </row>
    <row r="1544" spans="16:54" ht="14.25" x14ac:dyDescent="0.2">
      <c r="P1544" s="9" t="s">
        <v>3535</v>
      </c>
      <c r="Q1544" s="19"/>
      <c r="R1544" s="19">
        <v>90</v>
      </c>
      <c r="S1544" s="19"/>
      <c r="T1544" s="19"/>
      <c r="U1544" s="19"/>
      <c r="V1544" s="19"/>
      <c r="W1544" s="19"/>
      <c r="X1544" s="19"/>
      <c r="Y1544" s="19"/>
      <c r="AJ1544" s="9" t="s">
        <v>3535</v>
      </c>
      <c r="AK1544" s="19"/>
      <c r="AL1544" s="19">
        <v>90</v>
      </c>
      <c r="AM1544" s="19"/>
      <c r="AN1544" s="19"/>
      <c r="AO1544" s="19"/>
      <c r="AP1544" s="19"/>
      <c r="AQ1544" s="19"/>
      <c r="AR1544" s="19"/>
      <c r="AS1544" s="19"/>
      <c r="AT1544" s="19"/>
      <c r="AU1544" s="19"/>
      <c r="AV1544" s="19"/>
      <c r="AW1544"/>
      <c r="AX1544"/>
      <c r="AY1544"/>
      <c r="AZ1544"/>
      <c r="BA1544"/>
      <c r="BB1544"/>
    </row>
    <row r="1545" spans="16:54" ht="14.25" x14ac:dyDescent="0.2">
      <c r="P1545" s="9" t="s">
        <v>3536</v>
      </c>
      <c r="Q1545" s="19"/>
      <c r="R1545" s="19">
        <v>12.465541681209798</v>
      </c>
      <c r="S1545" s="19"/>
      <c r="T1545" s="19"/>
      <c r="U1545" s="19"/>
      <c r="V1545" s="19"/>
      <c r="W1545" s="19"/>
      <c r="X1545" s="19"/>
      <c r="Y1545" s="19"/>
      <c r="AJ1545" s="9" t="s">
        <v>3536</v>
      </c>
      <c r="AK1545" s="19"/>
      <c r="AL1545" s="19"/>
      <c r="AM1545" s="19"/>
      <c r="AN1545" s="19"/>
      <c r="AO1545" s="19"/>
      <c r="AP1545" s="19"/>
      <c r="AQ1545" s="19"/>
      <c r="AR1545" s="19"/>
      <c r="AS1545" s="19"/>
      <c r="AT1545" s="19"/>
      <c r="AU1545" s="19"/>
      <c r="AV1545" s="19">
        <v>12.465541681209798</v>
      </c>
      <c r="AW1545"/>
      <c r="AX1545"/>
      <c r="AY1545"/>
      <c r="AZ1545"/>
      <c r="BA1545"/>
      <c r="BB1545"/>
    </row>
    <row r="1546" spans="16:54" ht="14.25" x14ac:dyDescent="0.2">
      <c r="P1546" s="9" t="s">
        <v>3537</v>
      </c>
      <c r="Q1546" s="19">
        <v>40</v>
      </c>
      <c r="R1546" s="19"/>
      <c r="S1546" s="19"/>
      <c r="T1546" s="19"/>
      <c r="U1546" s="19"/>
      <c r="V1546" s="19"/>
      <c r="W1546" s="19"/>
      <c r="X1546" s="19"/>
      <c r="Y1546" s="19"/>
      <c r="AJ1546" s="9" t="s">
        <v>3537</v>
      </c>
      <c r="AK1546" s="19"/>
      <c r="AL1546" s="19">
        <v>40</v>
      </c>
      <c r="AM1546" s="19"/>
      <c r="AN1546" s="19"/>
      <c r="AO1546" s="19"/>
      <c r="AP1546" s="19"/>
      <c r="AQ1546" s="19"/>
      <c r="AR1546" s="19"/>
      <c r="AS1546" s="19"/>
      <c r="AT1546" s="19"/>
      <c r="AU1546" s="19"/>
      <c r="AV1546" s="19"/>
      <c r="AW1546"/>
      <c r="AX1546"/>
      <c r="AY1546"/>
      <c r="AZ1546"/>
      <c r="BA1546"/>
      <c r="BB1546"/>
    </row>
    <row r="1547" spans="16:54" ht="14.25" x14ac:dyDescent="0.2">
      <c r="P1547" s="9" t="s">
        <v>3538</v>
      </c>
      <c r="Q1547" s="19">
        <v>30</v>
      </c>
      <c r="R1547" s="19"/>
      <c r="S1547" s="19"/>
      <c r="T1547" s="19"/>
      <c r="U1547" s="19"/>
      <c r="V1547" s="19"/>
      <c r="W1547" s="19"/>
      <c r="X1547" s="19"/>
      <c r="Y1547" s="19"/>
      <c r="AJ1547" s="9" t="s">
        <v>3538</v>
      </c>
      <c r="AK1547" s="19"/>
      <c r="AL1547" s="19"/>
      <c r="AM1547" s="19"/>
      <c r="AN1547" s="19"/>
      <c r="AO1547" s="19"/>
      <c r="AP1547" s="19"/>
      <c r="AQ1547" s="19"/>
      <c r="AR1547" s="19"/>
      <c r="AS1547" s="19"/>
      <c r="AT1547" s="19"/>
      <c r="AU1547" s="19"/>
      <c r="AV1547" s="19">
        <v>30</v>
      </c>
      <c r="AW1547"/>
      <c r="AX1547"/>
      <c r="AY1547"/>
      <c r="AZ1547"/>
      <c r="BA1547"/>
      <c r="BB1547"/>
    </row>
    <row r="1548" spans="16:54" ht="14.25" x14ac:dyDescent="0.2">
      <c r="P1548" s="9" t="s">
        <v>3539</v>
      </c>
      <c r="Q1548" s="19"/>
      <c r="R1548" s="19"/>
      <c r="S1548" s="19"/>
      <c r="T1548" s="19"/>
      <c r="U1548" s="19"/>
      <c r="V1548" s="19">
        <v>46.325000000000003</v>
      </c>
      <c r="W1548" s="19"/>
      <c r="X1548" s="19"/>
      <c r="Y1548" s="19"/>
      <c r="AJ1548" s="9" t="s">
        <v>3539</v>
      </c>
      <c r="AK1548" s="19"/>
      <c r="AL1548" s="19">
        <v>46.325000000000003</v>
      </c>
      <c r="AM1548" s="19"/>
      <c r="AN1548" s="19"/>
      <c r="AO1548" s="19"/>
      <c r="AP1548" s="19"/>
      <c r="AQ1548" s="19"/>
      <c r="AR1548" s="19"/>
      <c r="AS1548" s="19"/>
      <c r="AT1548" s="19"/>
      <c r="AU1548" s="19"/>
      <c r="AV1548" s="19"/>
      <c r="AW1548"/>
      <c r="AX1548"/>
      <c r="AY1548"/>
      <c r="AZ1548"/>
      <c r="BA1548"/>
      <c r="BB1548"/>
    </row>
    <row r="1549" spans="16:54" ht="14.25" x14ac:dyDescent="0.2">
      <c r="P1549" s="9" t="s">
        <v>3540</v>
      </c>
      <c r="Q1549" s="19">
        <v>15</v>
      </c>
      <c r="R1549" s="19"/>
      <c r="S1549" s="19"/>
      <c r="T1549" s="19"/>
      <c r="U1549" s="19"/>
      <c r="V1549" s="19"/>
      <c r="W1549" s="19"/>
      <c r="X1549" s="19"/>
      <c r="Y1549" s="19"/>
      <c r="AJ1549" s="9" t="s">
        <v>3540</v>
      </c>
      <c r="AK1549" s="19"/>
      <c r="AL1549" s="19">
        <v>15</v>
      </c>
      <c r="AM1549" s="19"/>
      <c r="AN1549" s="19"/>
      <c r="AO1549" s="19"/>
      <c r="AP1549" s="19"/>
      <c r="AQ1549" s="19"/>
      <c r="AR1549" s="19"/>
      <c r="AS1549" s="19"/>
      <c r="AT1549" s="19"/>
      <c r="AU1549" s="19"/>
      <c r="AV1549" s="19"/>
      <c r="AW1549"/>
      <c r="AX1549"/>
      <c r="AY1549"/>
      <c r="AZ1549"/>
      <c r="BA1549"/>
      <c r="BB1549"/>
    </row>
    <row r="1550" spans="16:54" ht="14.25" x14ac:dyDescent="0.2">
      <c r="P1550" s="9" t="s">
        <v>3541</v>
      </c>
      <c r="Q1550" s="19">
        <v>31.2</v>
      </c>
      <c r="R1550" s="19"/>
      <c r="S1550" s="19"/>
      <c r="T1550" s="19"/>
      <c r="U1550" s="19"/>
      <c r="V1550" s="19"/>
      <c r="W1550" s="19"/>
      <c r="X1550" s="19"/>
      <c r="Y1550" s="19"/>
      <c r="AJ1550" s="9" t="s">
        <v>3541</v>
      </c>
      <c r="AK1550" s="19"/>
      <c r="AL1550" s="19">
        <v>31.2</v>
      </c>
      <c r="AM1550" s="19"/>
      <c r="AN1550" s="19"/>
      <c r="AO1550" s="19"/>
      <c r="AP1550" s="19"/>
      <c r="AQ1550" s="19"/>
      <c r="AR1550" s="19"/>
      <c r="AS1550" s="19"/>
      <c r="AT1550" s="19"/>
      <c r="AU1550" s="19"/>
      <c r="AV1550" s="19"/>
      <c r="AW1550"/>
      <c r="AX1550"/>
      <c r="AY1550"/>
      <c r="AZ1550"/>
      <c r="BA1550"/>
      <c r="BB1550"/>
    </row>
    <row r="1551" spans="16:54" ht="14.25" x14ac:dyDescent="0.2">
      <c r="P1551" s="9" t="s">
        <v>3542</v>
      </c>
      <c r="Q1551" s="19">
        <v>8.9039583437212837</v>
      </c>
      <c r="R1551" s="19"/>
      <c r="S1551" s="19"/>
      <c r="T1551" s="19"/>
      <c r="U1551" s="19"/>
      <c r="V1551" s="19"/>
      <c r="W1551" s="19"/>
      <c r="X1551" s="19"/>
      <c r="Y1551" s="19"/>
      <c r="AJ1551" s="9" t="s">
        <v>3542</v>
      </c>
      <c r="AK1551" s="19"/>
      <c r="AL1551" s="19"/>
      <c r="AM1551" s="19"/>
      <c r="AN1551" s="19"/>
      <c r="AO1551" s="19"/>
      <c r="AP1551" s="19"/>
      <c r="AQ1551" s="19"/>
      <c r="AR1551" s="19"/>
      <c r="AS1551" s="19"/>
      <c r="AT1551" s="19"/>
      <c r="AU1551" s="19"/>
      <c r="AV1551" s="19">
        <v>8.9039583437212837</v>
      </c>
      <c r="AW1551"/>
      <c r="AX1551"/>
      <c r="AY1551"/>
      <c r="AZ1551"/>
      <c r="BA1551"/>
      <c r="BB1551"/>
    </row>
    <row r="1552" spans="16:54" ht="14.25" x14ac:dyDescent="0.2">
      <c r="P1552" s="9" t="s">
        <v>3543</v>
      </c>
      <c r="Q1552" s="19">
        <v>15.84</v>
      </c>
      <c r="R1552" s="19"/>
      <c r="S1552" s="19"/>
      <c r="T1552" s="19"/>
      <c r="U1552" s="19"/>
      <c r="V1552" s="19"/>
      <c r="W1552" s="19"/>
      <c r="X1552" s="19"/>
      <c r="Y1552" s="19"/>
      <c r="AJ1552" s="9" t="s">
        <v>3543</v>
      </c>
      <c r="AK1552" s="19"/>
      <c r="AL1552" s="19"/>
      <c r="AM1552" s="19"/>
      <c r="AN1552" s="19"/>
      <c r="AO1552" s="19"/>
      <c r="AP1552" s="19"/>
      <c r="AQ1552" s="19"/>
      <c r="AR1552" s="19"/>
      <c r="AS1552" s="19"/>
      <c r="AT1552" s="19">
        <v>15.84</v>
      </c>
      <c r="AU1552" s="19"/>
      <c r="AV1552" s="19"/>
      <c r="AW1552"/>
      <c r="AX1552"/>
      <c r="AY1552"/>
      <c r="AZ1552"/>
      <c r="BA1552"/>
      <c r="BB1552"/>
    </row>
    <row r="1553" spans="16:54" ht="14.25" x14ac:dyDescent="0.2">
      <c r="P1553" s="9" t="s">
        <v>3544</v>
      </c>
      <c r="Q1553" s="19">
        <v>15.136729184326184</v>
      </c>
      <c r="R1553" s="19"/>
      <c r="S1553" s="19"/>
      <c r="T1553" s="19"/>
      <c r="U1553" s="19"/>
      <c r="V1553" s="19"/>
      <c r="W1553" s="19"/>
      <c r="X1553" s="19"/>
      <c r="Y1553" s="19"/>
      <c r="AJ1553" s="9" t="s">
        <v>3544</v>
      </c>
      <c r="AK1553" s="19"/>
      <c r="AL1553" s="19"/>
      <c r="AM1553" s="19"/>
      <c r="AN1553" s="19"/>
      <c r="AO1553" s="19"/>
      <c r="AP1553" s="19"/>
      <c r="AQ1553" s="19"/>
      <c r="AR1553" s="19"/>
      <c r="AS1553" s="19"/>
      <c r="AT1553" s="19"/>
      <c r="AU1553" s="19"/>
      <c r="AV1553" s="19">
        <v>15.136729184326184</v>
      </c>
      <c r="AW1553"/>
      <c r="AX1553"/>
      <c r="AY1553"/>
      <c r="AZ1553"/>
      <c r="BA1553"/>
      <c r="BB1553"/>
    </row>
    <row r="1554" spans="16:54" ht="14.25" x14ac:dyDescent="0.2">
      <c r="P1554" s="9" t="s">
        <v>3545</v>
      </c>
      <c r="Q1554" s="19"/>
      <c r="R1554" s="19"/>
      <c r="S1554" s="19"/>
      <c r="T1554" s="19"/>
      <c r="U1554" s="19">
        <v>41</v>
      </c>
      <c r="V1554" s="19"/>
      <c r="W1554" s="19"/>
      <c r="X1554" s="19"/>
      <c r="Y1554" s="19"/>
      <c r="AJ1554" s="9" t="s">
        <v>3545</v>
      </c>
      <c r="AK1554" s="19"/>
      <c r="AL1554" s="19">
        <v>41</v>
      </c>
      <c r="AM1554" s="19"/>
      <c r="AN1554" s="19"/>
      <c r="AO1554" s="19"/>
      <c r="AP1554" s="19"/>
      <c r="AQ1554" s="19"/>
      <c r="AR1554" s="19"/>
      <c r="AS1554" s="19"/>
      <c r="AT1554" s="19"/>
      <c r="AU1554" s="19"/>
      <c r="AV1554" s="19"/>
      <c r="AW1554"/>
      <c r="AX1554"/>
      <c r="AY1554"/>
      <c r="AZ1554"/>
      <c r="BA1554"/>
      <c r="BB1554"/>
    </row>
    <row r="1555" spans="16:54" ht="14.25" x14ac:dyDescent="0.2">
      <c r="P1555" s="9" t="s">
        <v>3546</v>
      </c>
      <c r="Q1555" s="19"/>
      <c r="R1555" s="19">
        <v>11</v>
      </c>
      <c r="S1555" s="19"/>
      <c r="T1555" s="19"/>
      <c r="U1555" s="19"/>
      <c r="V1555" s="19"/>
      <c r="W1555" s="19"/>
      <c r="X1555" s="19"/>
      <c r="Y1555" s="19"/>
      <c r="AJ1555" s="9" t="s">
        <v>3546</v>
      </c>
      <c r="AK1555" s="19"/>
      <c r="AL1555" s="19"/>
      <c r="AM1555" s="19"/>
      <c r="AN1555" s="19"/>
      <c r="AO1555" s="19"/>
      <c r="AP1555" s="19"/>
      <c r="AQ1555" s="19"/>
      <c r="AR1555" s="19"/>
      <c r="AS1555" s="19"/>
      <c r="AT1555" s="19">
        <v>11</v>
      </c>
      <c r="AU1555" s="19"/>
      <c r="AV1555" s="19"/>
      <c r="AW1555"/>
      <c r="AX1555"/>
      <c r="AY1555"/>
      <c r="AZ1555"/>
      <c r="BA1555"/>
      <c r="BB1555"/>
    </row>
    <row r="1556" spans="16:54" ht="14.25" x14ac:dyDescent="0.2">
      <c r="P1556" s="9" t="s">
        <v>3547</v>
      </c>
      <c r="Q1556" s="19"/>
      <c r="R1556" s="19"/>
      <c r="S1556" s="19">
        <v>55.16623952235495</v>
      </c>
      <c r="T1556" s="19"/>
      <c r="U1556" s="19"/>
      <c r="V1556" s="19"/>
      <c r="W1556" s="19"/>
      <c r="X1556" s="19"/>
      <c r="Y1556" s="19"/>
      <c r="AJ1556" s="9" t="s">
        <v>3547</v>
      </c>
      <c r="AK1556" s="19"/>
      <c r="AL1556" s="19"/>
      <c r="AM1556" s="19"/>
      <c r="AN1556" s="19">
        <v>55.16623952235495</v>
      </c>
      <c r="AO1556" s="19"/>
      <c r="AP1556" s="19"/>
      <c r="AQ1556" s="19"/>
      <c r="AR1556" s="19"/>
      <c r="AS1556" s="19"/>
      <c r="AT1556" s="19"/>
      <c r="AU1556" s="19"/>
      <c r="AV1556" s="19"/>
      <c r="AW1556"/>
      <c r="AX1556"/>
      <c r="AY1556"/>
      <c r="AZ1556"/>
      <c r="BA1556"/>
      <c r="BB1556"/>
    </row>
    <row r="1557" spans="16:54" ht="14.25" x14ac:dyDescent="0.2">
      <c r="P1557" s="9" t="s">
        <v>3548</v>
      </c>
      <c r="Q1557" s="19"/>
      <c r="R1557" s="19">
        <v>5.6892125418690487</v>
      </c>
      <c r="S1557" s="19"/>
      <c r="T1557" s="19"/>
      <c r="U1557" s="19"/>
      <c r="V1557" s="19"/>
      <c r="W1557" s="19"/>
      <c r="X1557" s="19"/>
      <c r="Y1557" s="19"/>
      <c r="AJ1557" s="9" t="s">
        <v>3548</v>
      </c>
      <c r="AK1557" s="19"/>
      <c r="AL1557" s="19"/>
      <c r="AM1557" s="19"/>
      <c r="AN1557" s="19"/>
      <c r="AO1557" s="19"/>
      <c r="AP1557" s="19"/>
      <c r="AQ1557" s="19"/>
      <c r="AR1557" s="19"/>
      <c r="AS1557" s="19"/>
      <c r="AT1557" s="19"/>
      <c r="AU1557" s="19">
        <v>5.6892125418690487</v>
      </c>
      <c r="AV1557" s="19"/>
      <c r="AW1557"/>
      <c r="AX1557"/>
      <c r="AY1557"/>
      <c r="AZ1557"/>
      <c r="BA1557"/>
      <c r="BB1557"/>
    </row>
    <row r="1558" spans="16:54" ht="14.25" x14ac:dyDescent="0.2">
      <c r="P1558" s="9" t="s">
        <v>3549</v>
      </c>
      <c r="Q1558" s="19">
        <v>17.728000000000002</v>
      </c>
      <c r="R1558" s="19"/>
      <c r="S1558" s="19"/>
      <c r="T1558" s="19"/>
      <c r="U1558" s="19"/>
      <c r="V1558" s="19"/>
      <c r="W1558" s="19"/>
      <c r="X1558" s="19"/>
      <c r="Y1558" s="19"/>
      <c r="AJ1558" s="9" t="s">
        <v>3549</v>
      </c>
      <c r="AK1558" s="19"/>
      <c r="AL1558" s="19"/>
      <c r="AM1558" s="19"/>
      <c r="AN1558" s="19"/>
      <c r="AO1558" s="19"/>
      <c r="AP1558" s="19"/>
      <c r="AQ1558" s="19"/>
      <c r="AR1558" s="19"/>
      <c r="AS1558" s="19"/>
      <c r="AT1558" s="19">
        <v>17.728000000000002</v>
      </c>
      <c r="AU1558" s="19"/>
      <c r="AV1558" s="19"/>
      <c r="AW1558"/>
      <c r="AX1558"/>
      <c r="AY1558"/>
      <c r="AZ1558"/>
      <c r="BA1558"/>
      <c r="BB1558"/>
    </row>
    <row r="1559" spans="16:54" ht="14.25" x14ac:dyDescent="0.2">
      <c r="P1559" s="9" t="s">
        <v>3550</v>
      </c>
      <c r="Q1559" s="19"/>
      <c r="R1559" s="19"/>
      <c r="S1559" s="19"/>
      <c r="T1559" s="19"/>
      <c r="U1559" s="19"/>
      <c r="V1559" s="19">
        <v>13.745704467353951</v>
      </c>
      <c r="W1559" s="19"/>
      <c r="X1559" s="19"/>
      <c r="Y1559" s="19"/>
      <c r="AJ1559" s="9" t="s">
        <v>3550</v>
      </c>
      <c r="AK1559" s="19"/>
      <c r="AL1559" s="19"/>
      <c r="AM1559" s="19"/>
      <c r="AN1559" s="19"/>
      <c r="AO1559" s="19"/>
      <c r="AP1559" s="19"/>
      <c r="AQ1559" s="19"/>
      <c r="AR1559" s="19">
        <v>13.745704467353951</v>
      </c>
      <c r="AS1559" s="19"/>
      <c r="AT1559" s="19"/>
      <c r="AU1559" s="19"/>
      <c r="AV1559" s="19"/>
      <c r="AW1559"/>
      <c r="AX1559"/>
      <c r="AY1559"/>
      <c r="AZ1559"/>
      <c r="BA1559"/>
      <c r="BB1559"/>
    </row>
    <row r="1560" spans="16:54" ht="14.25" x14ac:dyDescent="0.2">
      <c r="P1560" s="9" t="s">
        <v>3551</v>
      </c>
      <c r="Q1560" s="19"/>
      <c r="R1560" s="19"/>
      <c r="S1560" s="19"/>
      <c r="T1560" s="19">
        <v>50</v>
      </c>
      <c r="U1560" s="19"/>
      <c r="V1560" s="19"/>
      <c r="W1560" s="19"/>
      <c r="X1560" s="19"/>
      <c r="Y1560" s="19"/>
      <c r="AJ1560" s="9" t="s">
        <v>3551</v>
      </c>
      <c r="AK1560" s="19"/>
      <c r="AL1560" s="19">
        <v>50</v>
      </c>
      <c r="AM1560" s="19"/>
      <c r="AN1560" s="19"/>
      <c r="AO1560" s="19"/>
      <c r="AP1560" s="19"/>
      <c r="AQ1560" s="19"/>
      <c r="AR1560" s="19"/>
      <c r="AS1560" s="19"/>
      <c r="AT1560" s="19"/>
      <c r="AU1560" s="19"/>
      <c r="AV1560" s="19"/>
      <c r="AW1560"/>
      <c r="AX1560"/>
      <c r="AY1560"/>
      <c r="AZ1560"/>
      <c r="BA1560"/>
      <c r="BB1560"/>
    </row>
    <row r="1561" spans="16:54" ht="14.25" x14ac:dyDescent="0.2">
      <c r="P1561" s="9" t="s">
        <v>3552</v>
      </c>
      <c r="Q1561" s="19">
        <v>78.668921842426144</v>
      </c>
      <c r="R1561" s="19"/>
      <c r="S1561" s="19"/>
      <c r="T1561" s="19"/>
      <c r="U1561" s="19"/>
      <c r="V1561" s="19"/>
      <c r="W1561" s="19"/>
      <c r="X1561" s="19"/>
      <c r="Y1561" s="19"/>
      <c r="AJ1561" s="9" t="s">
        <v>3552</v>
      </c>
      <c r="AK1561" s="19"/>
      <c r="AL1561" s="19"/>
      <c r="AM1561" s="19">
        <v>78.668921842426144</v>
      </c>
      <c r="AN1561" s="19"/>
      <c r="AO1561" s="19"/>
      <c r="AP1561" s="19"/>
      <c r="AQ1561" s="19"/>
      <c r="AR1561" s="19"/>
      <c r="AS1561" s="19"/>
      <c r="AT1561" s="19"/>
      <c r="AU1561" s="19"/>
      <c r="AV1561" s="19"/>
      <c r="AW1561"/>
      <c r="AX1561"/>
      <c r="AY1561"/>
      <c r="AZ1561"/>
      <c r="BA1561"/>
      <c r="BB1561"/>
    </row>
    <row r="1562" spans="16:54" ht="14.25" x14ac:dyDescent="0.2">
      <c r="P1562" s="9" t="s">
        <v>3553</v>
      </c>
      <c r="Q1562" s="19"/>
      <c r="R1562" s="19"/>
      <c r="S1562" s="19"/>
      <c r="T1562" s="19"/>
      <c r="U1562" s="19"/>
      <c r="V1562" s="19"/>
      <c r="W1562" s="19"/>
      <c r="X1562" s="19"/>
      <c r="Y1562" s="19">
        <v>85</v>
      </c>
      <c r="AJ1562" s="9" t="s">
        <v>3553</v>
      </c>
      <c r="AK1562" s="19"/>
      <c r="AL1562" s="19">
        <v>85</v>
      </c>
      <c r="AM1562" s="19"/>
      <c r="AN1562" s="19"/>
      <c r="AO1562" s="19"/>
      <c r="AP1562" s="19"/>
      <c r="AQ1562" s="19"/>
      <c r="AR1562" s="19"/>
      <c r="AS1562" s="19"/>
      <c r="AT1562" s="19"/>
      <c r="AU1562" s="19"/>
      <c r="AV1562" s="19"/>
      <c r="AW1562"/>
      <c r="AX1562"/>
      <c r="AY1562"/>
      <c r="AZ1562"/>
      <c r="BA1562"/>
      <c r="BB1562"/>
    </row>
    <row r="1563" spans="16:54" ht="14.25" x14ac:dyDescent="0.2">
      <c r="P1563" s="9" t="s">
        <v>3554</v>
      </c>
      <c r="Q1563" s="19"/>
      <c r="R1563" s="19">
        <v>101.99096564026357</v>
      </c>
      <c r="S1563" s="19"/>
      <c r="T1563" s="19"/>
      <c r="U1563" s="19"/>
      <c r="V1563" s="19"/>
      <c r="W1563" s="19"/>
      <c r="X1563" s="19"/>
      <c r="Y1563" s="19"/>
      <c r="AJ1563" s="9" t="s">
        <v>3554</v>
      </c>
      <c r="AK1563" s="19">
        <v>101.99096564026357</v>
      </c>
      <c r="AL1563" s="19"/>
      <c r="AM1563" s="19"/>
      <c r="AN1563" s="19"/>
      <c r="AO1563" s="19"/>
      <c r="AP1563" s="19"/>
      <c r="AQ1563" s="19"/>
      <c r="AR1563" s="19"/>
      <c r="AS1563" s="19"/>
      <c r="AT1563" s="19"/>
      <c r="AU1563" s="19"/>
      <c r="AV1563" s="19"/>
      <c r="AW1563"/>
      <c r="AX1563"/>
      <c r="AY1563"/>
      <c r="AZ1563"/>
      <c r="BA1563"/>
      <c r="BB1563"/>
    </row>
    <row r="1564" spans="16:54" ht="14.25" x14ac:dyDescent="0.2">
      <c r="P1564" s="9" t="s">
        <v>3555</v>
      </c>
      <c r="Q1564" s="19"/>
      <c r="R1564" s="19"/>
      <c r="S1564" s="19"/>
      <c r="T1564" s="19"/>
      <c r="U1564" s="19"/>
      <c r="V1564" s="19"/>
      <c r="W1564" s="19"/>
      <c r="X1564" s="19"/>
      <c r="Y1564" s="19">
        <v>100.61472928405051</v>
      </c>
      <c r="AJ1564" s="9" t="s">
        <v>3555</v>
      </c>
      <c r="AK1564" s="19"/>
      <c r="AL1564" s="19"/>
      <c r="AM1564" s="19"/>
      <c r="AN1564" s="19"/>
      <c r="AO1564" s="19"/>
      <c r="AP1564" s="19"/>
      <c r="AQ1564" s="19"/>
      <c r="AR1564" s="19"/>
      <c r="AS1564" s="19"/>
      <c r="AT1564" s="19"/>
      <c r="AU1564" s="19"/>
      <c r="AV1564" s="19">
        <v>100.61472928405051</v>
      </c>
      <c r="AW1564"/>
      <c r="AX1564"/>
      <c r="AY1564"/>
      <c r="AZ1564"/>
      <c r="BA1564"/>
      <c r="BB1564"/>
    </row>
    <row r="1565" spans="16:54" ht="14.25" x14ac:dyDescent="0.2">
      <c r="P1565" s="9" t="s">
        <v>3556</v>
      </c>
      <c r="Q1565" s="19">
        <v>86.692320794224045</v>
      </c>
      <c r="R1565" s="19"/>
      <c r="S1565" s="19"/>
      <c r="T1565" s="19"/>
      <c r="U1565" s="19"/>
      <c r="V1565" s="19"/>
      <c r="W1565" s="19"/>
      <c r="X1565" s="19"/>
      <c r="Y1565" s="19"/>
      <c r="AJ1565" s="9" t="s">
        <v>3556</v>
      </c>
      <c r="AK1565" s="19">
        <v>86.692320794224045</v>
      </c>
      <c r="AL1565" s="19"/>
      <c r="AM1565" s="19"/>
      <c r="AN1565" s="19"/>
      <c r="AO1565" s="19"/>
      <c r="AP1565" s="19"/>
      <c r="AQ1565" s="19"/>
      <c r="AR1565" s="19"/>
      <c r="AS1565" s="19"/>
      <c r="AT1565" s="19"/>
      <c r="AU1565" s="19"/>
      <c r="AV1565" s="19"/>
      <c r="AW1565"/>
      <c r="AX1565"/>
      <c r="AY1565"/>
      <c r="AZ1565"/>
      <c r="BA1565"/>
      <c r="BB1565"/>
    </row>
    <row r="1566" spans="16:54" ht="14.25" x14ac:dyDescent="0.2">
      <c r="P1566" s="9" t="s">
        <v>3557</v>
      </c>
      <c r="Q1566" s="19">
        <v>122.38915876831629</v>
      </c>
      <c r="R1566" s="19"/>
      <c r="S1566" s="19"/>
      <c r="T1566" s="19"/>
      <c r="U1566" s="19"/>
      <c r="V1566" s="19"/>
      <c r="W1566" s="19"/>
      <c r="X1566" s="19"/>
      <c r="Y1566" s="19"/>
      <c r="AJ1566" s="9" t="s">
        <v>3557</v>
      </c>
      <c r="AK1566" s="19">
        <v>122.38915876831629</v>
      </c>
      <c r="AL1566" s="19"/>
      <c r="AM1566" s="19"/>
      <c r="AN1566" s="19"/>
      <c r="AO1566" s="19"/>
      <c r="AP1566" s="19"/>
      <c r="AQ1566" s="19"/>
      <c r="AR1566" s="19"/>
      <c r="AS1566" s="19"/>
      <c r="AT1566" s="19"/>
      <c r="AU1566" s="19"/>
      <c r="AV1566" s="19"/>
      <c r="AW1566"/>
      <c r="AX1566"/>
      <c r="AY1566"/>
      <c r="AZ1566"/>
      <c r="BA1566"/>
      <c r="BB1566"/>
    </row>
    <row r="1567" spans="16:54" ht="14.25" x14ac:dyDescent="0.2">
      <c r="P1567" s="9" t="s">
        <v>3558</v>
      </c>
      <c r="Q1567" s="19"/>
      <c r="R1567" s="19">
        <v>6.4108500074793247</v>
      </c>
      <c r="S1567" s="19"/>
      <c r="T1567" s="19"/>
      <c r="U1567" s="19"/>
      <c r="V1567" s="19"/>
      <c r="W1567" s="19"/>
      <c r="X1567" s="19"/>
      <c r="Y1567" s="19"/>
      <c r="AJ1567" s="9" t="s">
        <v>3558</v>
      </c>
      <c r="AK1567" s="19"/>
      <c r="AL1567" s="19"/>
      <c r="AM1567" s="19"/>
      <c r="AN1567" s="19"/>
      <c r="AO1567" s="19"/>
      <c r="AP1567" s="19"/>
      <c r="AQ1567" s="19"/>
      <c r="AR1567" s="19"/>
      <c r="AS1567" s="19"/>
      <c r="AT1567" s="19"/>
      <c r="AU1567" s="19"/>
      <c r="AV1567" s="19">
        <v>6.4108500074793247</v>
      </c>
      <c r="AW1567"/>
      <c r="AX1567"/>
      <c r="AY1567"/>
      <c r="AZ1567"/>
      <c r="BA1567"/>
      <c r="BB1567"/>
    </row>
    <row r="1568" spans="16:54" ht="14.25" x14ac:dyDescent="0.2">
      <c r="P1568" s="9" t="s">
        <v>3559</v>
      </c>
      <c r="Q1568" s="19">
        <v>44</v>
      </c>
      <c r="R1568" s="19"/>
      <c r="S1568" s="19"/>
      <c r="T1568" s="19"/>
      <c r="U1568" s="19"/>
      <c r="V1568" s="19"/>
      <c r="W1568" s="19"/>
      <c r="X1568" s="19"/>
      <c r="Y1568" s="19"/>
      <c r="AJ1568" s="9" t="s">
        <v>3559</v>
      </c>
      <c r="AK1568" s="19"/>
      <c r="AL1568" s="19">
        <v>44</v>
      </c>
      <c r="AM1568" s="19"/>
      <c r="AN1568" s="19"/>
      <c r="AO1568" s="19"/>
      <c r="AP1568" s="19"/>
      <c r="AQ1568" s="19"/>
      <c r="AR1568" s="19"/>
      <c r="AS1568" s="19"/>
      <c r="AT1568" s="19"/>
      <c r="AU1568" s="19"/>
      <c r="AV1568" s="19"/>
      <c r="AW1568"/>
      <c r="AX1568"/>
      <c r="AY1568"/>
      <c r="AZ1568"/>
      <c r="BA1568"/>
      <c r="BB1568"/>
    </row>
    <row r="1569" spans="16:54" ht="14.25" x14ac:dyDescent="0.2">
      <c r="P1569" s="9" t="s">
        <v>3560</v>
      </c>
      <c r="Q1569" s="19"/>
      <c r="R1569" s="19"/>
      <c r="S1569" s="19"/>
      <c r="T1569" s="19"/>
      <c r="U1569" s="19"/>
      <c r="V1569" s="19"/>
      <c r="W1569" s="19">
        <v>4.4519791718606418</v>
      </c>
      <c r="X1569" s="19"/>
      <c r="Y1569" s="19"/>
      <c r="AJ1569" s="9" t="s">
        <v>3560</v>
      </c>
      <c r="AK1569" s="19"/>
      <c r="AL1569" s="19"/>
      <c r="AM1569" s="19"/>
      <c r="AN1569" s="19"/>
      <c r="AO1569" s="19"/>
      <c r="AP1569" s="19"/>
      <c r="AQ1569" s="19"/>
      <c r="AR1569" s="19"/>
      <c r="AS1569" s="19"/>
      <c r="AT1569" s="19"/>
      <c r="AU1569" s="19"/>
      <c r="AV1569" s="19">
        <v>4.4519791718606418</v>
      </c>
      <c r="AW1569"/>
      <c r="AX1569"/>
      <c r="AY1569"/>
      <c r="AZ1569"/>
      <c r="BA1569"/>
      <c r="BB1569"/>
    </row>
    <row r="1570" spans="16:54" ht="14.25" x14ac:dyDescent="0.2">
      <c r="P1570" s="9" t="s">
        <v>3561</v>
      </c>
      <c r="Q1570" s="19">
        <v>4.5</v>
      </c>
      <c r="R1570" s="19"/>
      <c r="S1570" s="19"/>
      <c r="T1570" s="19"/>
      <c r="U1570" s="19"/>
      <c r="V1570" s="19"/>
      <c r="W1570" s="19"/>
      <c r="X1570" s="19"/>
      <c r="Y1570" s="19"/>
      <c r="AJ1570" s="9" t="s">
        <v>3561</v>
      </c>
      <c r="AK1570" s="19"/>
      <c r="AL1570" s="19"/>
      <c r="AM1570" s="19"/>
      <c r="AN1570" s="19"/>
      <c r="AO1570" s="19"/>
      <c r="AP1570" s="19"/>
      <c r="AQ1570" s="19"/>
      <c r="AR1570" s="19"/>
      <c r="AS1570" s="19"/>
      <c r="AT1570" s="19"/>
      <c r="AU1570" s="19">
        <v>4.5</v>
      </c>
      <c r="AV1570" s="19"/>
      <c r="AW1570"/>
      <c r="AX1570"/>
      <c r="AY1570"/>
      <c r="AZ1570"/>
      <c r="BA1570"/>
      <c r="BB1570"/>
    </row>
    <row r="1571" spans="16:54" ht="14.25" x14ac:dyDescent="0.2">
      <c r="P1571" s="9" t="s">
        <v>3562</v>
      </c>
      <c r="Q1571" s="19"/>
      <c r="R1571" s="19"/>
      <c r="S1571" s="19">
        <v>30.273458368652367</v>
      </c>
      <c r="T1571" s="19"/>
      <c r="U1571" s="19"/>
      <c r="V1571" s="19"/>
      <c r="W1571" s="19"/>
      <c r="X1571" s="19"/>
      <c r="Y1571" s="19"/>
      <c r="AJ1571" s="9" t="s">
        <v>3562</v>
      </c>
      <c r="AK1571" s="19"/>
      <c r="AL1571" s="19"/>
      <c r="AM1571" s="19"/>
      <c r="AN1571" s="19"/>
      <c r="AO1571" s="19"/>
      <c r="AP1571" s="19"/>
      <c r="AQ1571" s="19"/>
      <c r="AR1571" s="19"/>
      <c r="AS1571" s="19"/>
      <c r="AT1571" s="19"/>
      <c r="AU1571" s="19"/>
      <c r="AV1571" s="19">
        <v>30.273458368652367</v>
      </c>
      <c r="AW1571"/>
      <c r="AX1571"/>
      <c r="AY1571"/>
      <c r="AZ1571"/>
      <c r="BA1571"/>
      <c r="BB1571"/>
    </row>
    <row r="1572" spans="16:54" ht="14.25" x14ac:dyDescent="0.2">
      <c r="P1572" s="9" t="s">
        <v>3563</v>
      </c>
      <c r="Q1572" s="19">
        <v>52</v>
      </c>
      <c r="R1572" s="19"/>
      <c r="S1572" s="19"/>
      <c r="T1572" s="19"/>
      <c r="U1572" s="19"/>
      <c r="V1572" s="19"/>
      <c r="W1572" s="19"/>
      <c r="X1572" s="19"/>
      <c r="Y1572" s="19"/>
      <c r="AJ1572" s="9" t="s">
        <v>3563</v>
      </c>
      <c r="AK1572" s="19"/>
      <c r="AL1572" s="19">
        <v>52</v>
      </c>
      <c r="AM1572" s="19"/>
      <c r="AN1572" s="19"/>
      <c r="AO1572" s="19"/>
      <c r="AP1572" s="19"/>
      <c r="AQ1572" s="19"/>
      <c r="AR1572" s="19"/>
      <c r="AS1572" s="19"/>
      <c r="AT1572" s="19"/>
      <c r="AU1572" s="19"/>
      <c r="AV1572" s="19"/>
      <c r="AW1572"/>
      <c r="AX1572"/>
      <c r="AY1572"/>
      <c r="AZ1572"/>
      <c r="BA1572"/>
      <c r="BB1572"/>
    </row>
    <row r="1573" spans="16:54" ht="14.25" x14ac:dyDescent="0.2">
      <c r="P1573" s="9" t="s">
        <v>3564</v>
      </c>
      <c r="Q1573" s="19"/>
      <c r="R1573" s="19"/>
      <c r="S1573" s="19"/>
      <c r="T1573" s="19"/>
      <c r="U1573" s="19">
        <v>75</v>
      </c>
      <c r="V1573" s="19"/>
      <c r="W1573" s="19"/>
      <c r="X1573" s="19"/>
      <c r="Y1573" s="19"/>
      <c r="AJ1573" s="9" t="s">
        <v>3564</v>
      </c>
      <c r="AK1573" s="19"/>
      <c r="AL1573" s="19"/>
      <c r="AM1573" s="19"/>
      <c r="AN1573" s="19"/>
      <c r="AO1573" s="19"/>
      <c r="AP1573" s="19">
        <v>75</v>
      </c>
      <c r="AQ1573" s="19"/>
      <c r="AR1573" s="19"/>
      <c r="AS1573" s="19"/>
      <c r="AT1573" s="19"/>
      <c r="AU1573" s="19"/>
      <c r="AV1573" s="19"/>
      <c r="AW1573"/>
      <c r="AX1573"/>
      <c r="AY1573"/>
      <c r="AZ1573"/>
      <c r="BA1573"/>
      <c r="BB1573"/>
    </row>
    <row r="1574" spans="16:54" ht="14.25" x14ac:dyDescent="0.2">
      <c r="P1574" s="9" t="s">
        <v>3565</v>
      </c>
      <c r="Q1574" s="19">
        <v>17.807916687442567</v>
      </c>
      <c r="R1574" s="19"/>
      <c r="S1574" s="19"/>
      <c r="T1574" s="19"/>
      <c r="U1574" s="19"/>
      <c r="V1574" s="19"/>
      <c r="W1574" s="19"/>
      <c r="X1574" s="19"/>
      <c r="Y1574" s="19"/>
      <c r="AJ1574" s="9" t="s">
        <v>3565</v>
      </c>
      <c r="AK1574" s="19"/>
      <c r="AL1574" s="19"/>
      <c r="AM1574" s="19"/>
      <c r="AN1574" s="19"/>
      <c r="AO1574" s="19"/>
      <c r="AP1574" s="19"/>
      <c r="AQ1574" s="19"/>
      <c r="AR1574" s="19"/>
      <c r="AS1574" s="19"/>
      <c r="AT1574" s="19"/>
      <c r="AU1574" s="19"/>
      <c r="AV1574" s="19">
        <v>17.807916687442567</v>
      </c>
      <c r="AW1574"/>
      <c r="AX1574"/>
      <c r="AY1574"/>
      <c r="AZ1574"/>
      <c r="BA1574"/>
      <c r="BB1574"/>
    </row>
    <row r="1575" spans="16:54" ht="14.25" x14ac:dyDescent="0.2">
      <c r="P1575" s="9" t="s">
        <v>3566</v>
      </c>
      <c r="Q1575" s="19"/>
      <c r="R1575" s="19"/>
      <c r="S1575" s="19"/>
      <c r="T1575" s="19">
        <v>177.6</v>
      </c>
      <c r="U1575" s="19"/>
      <c r="V1575" s="19"/>
      <c r="W1575" s="19"/>
      <c r="X1575" s="19"/>
      <c r="Y1575" s="19"/>
      <c r="AJ1575" s="9" t="s">
        <v>3566</v>
      </c>
      <c r="AK1575" s="19"/>
      <c r="AL1575" s="19"/>
      <c r="AM1575" s="19"/>
      <c r="AN1575" s="19"/>
      <c r="AO1575" s="19"/>
      <c r="AP1575" s="19"/>
      <c r="AQ1575" s="19"/>
      <c r="AR1575" s="19">
        <v>177.6</v>
      </c>
      <c r="AS1575" s="19"/>
      <c r="AT1575" s="19"/>
      <c r="AU1575" s="19"/>
      <c r="AV1575" s="19"/>
      <c r="AW1575"/>
      <c r="AX1575"/>
      <c r="AY1575"/>
      <c r="AZ1575"/>
      <c r="BA1575"/>
      <c r="BB1575"/>
    </row>
    <row r="1576" spans="16:54" ht="14.25" x14ac:dyDescent="0.2">
      <c r="P1576" s="9" t="s">
        <v>3567</v>
      </c>
      <c r="Q1576" s="19">
        <v>11.575145846837669</v>
      </c>
      <c r="R1576" s="19"/>
      <c r="S1576" s="19"/>
      <c r="T1576" s="19"/>
      <c r="U1576" s="19"/>
      <c r="V1576" s="19"/>
      <c r="W1576" s="19"/>
      <c r="X1576" s="19"/>
      <c r="Y1576" s="19"/>
      <c r="AJ1576" s="9" t="s">
        <v>3567</v>
      </c>
      <c r="AK1576" s="19"/>
      <c r="AL1576" s="19"/>
      <c r="AM1576" s="19"/>
      <c r="AN1576" s="19"/>
      <c r="AO1576" s="19"/>
      <c r="AP1576" s="19"/>
      <c r="AQ1576" s="19"/>
      <c r="AR1576" s="19"/>
      <c r="AS1576" s="19"/>
      <c r="AT1576" s="19"/>
      <c r="AU1576" s="19"/>
      <c r="AV1576" s="19">
        <v>11.575145846837669</v>
      </c>
      <c r="AW1576"/>
      <c r="AX1576"/>
      <c r="AY1576"/>
      <c r="AZ1576"/>
      <c r="BA1576"/>
      <c r="BB1576"/>
    </row>
    <row r="1577" spans="16:54" ht="14.25" x14ac:dyDescent="0.2">
      <c r="P1577" s="9" t="s">
        <v>3568</v>
      </c>
      <c r="Q1577" s="19"/>
      <c r="R1577" s="19">
        <v>26.678388218823763</v>
      </c>
      <c r="S1577" s="19"/>
      <c r="T1577" s="19"/>
      <c r="U1577" s="19"/>
      <c r="V1577" s="19"/>
      <c r="W1577" s="19"/>
      <c r="X1577" s="19"/>
      <c r="Y1577" s="19"/>
      <c r="AJ1577" s="9" t="s">
        <v>3568</v>
      </c>
      <c r="AK1577" s="19"/>
      <c r="AL1577" s="19"/>
      <c r="AM1577" s="19"/>
      <c r="AN1577" s="19"/>
      <c r="AO1577" s="19"/>
      <c r="AP1577" s="19">
        <v>26.678388218823763</v>
      </c>
      <c r="AQ1577" s="19"/>
      <c r="AR1577" s="19"/>
      <c r="AS1577" s="19"/>
      <c r="AT1577" s="19"/>
      <c r="AU1577" s="19"/>
      <c r="AV1577" s="19"/>
      <c r="AW1577"/>
      <c r="AX1577"/>
      <c r="AY1577"/>
      <c r="AZ1577"/>
      <c r="BA1577"/>
      <c r="BB1577"/>
    </row>
    <row r="1578" spans="16:54" ht="14.25" x14ac:dyDescent="0.2">
      <c r="P1578" s="9" t="s">
        <v>3569</v>
      </c>
      <c r="Q1578" s="19"/>
      <c r="R1578" s="19"/>
      <c r="S1578" s="19"/>
      <c r="T1578" s="19"/>
      <c r="U1578" s="19">
        <v>126.09426176538274</v>
      </c>
      <c r="V1578" s="19"/>
      <c r="W1578" s="19"/>
      <c r="X1578" s="19"/>
      <c r="Y1578" s="19"/>
      <c r="AJ1578" s="9" t="s">
        <v>3569</v>
      </c>
      <c r="AK1578" s="19"/>
      <c r="AL1578" s="19"/>
      <c r="AM1578" s="19"/>
      <c r="AN1578" s="19">
        <v>126.09426176538274</v>
      </c>
      <c r="AO1578" s="19"/>
      <c r="AP1578" s="19"/>
      <c r="AQ1578" s="19"/>
      <c r="AR1578" s="19"/>
      <c r="AS1578" s="19"/>
      <c r="AT1578" s="19"/>
      <c r="AU1578" s="19"/>
      <c r="AV1578" s="19"/>
      <c r="AW1578"/>
      <c r="AX1578"/>
      <c r="AY1578"/>
      <c r="AZ1578"/>
      <c r="BA1578"/>
      <c r="BB1578"/>
    </row>
    <row r="1579" spans="16:54" ht="14.25" x14ac:dyDescent="0.2">
      <c r="P1579" s="9" t="s">
        <v>3570</v>
      </c>
      <c r="Q1579" s="19">
        <v>6</v>
      </c>
      <c r="R1579" s="19"/>
      <c r="S1579" s="19"/>
      <c r="T1579" s="19"/>
      <c r="U1579" s="19"/>
      <c r="V1579" s="19"/>
      <c r="W1579" s="19"/>
      <c r="X1579" s="19"/>
      <c r="Y1579" s="19"/>
      <c r="AJ1579" s="9" t="s">
        <v>3570</v>
      </c>
      <c r="AK1579" s="19"/>
      <c r="AL1579" s="19"/>
      <c r="AM1579" s="19"/>
      <c r="AN1579" s="19"/>
      <c r="AO1579" s="19"/>
      <c r="AP1579" s="19"/>
      <c r="AQ1579" s="19"/>
      <c r="AR1579" s="19"/>
      <c r="AS1579" s="19"/>
      <c r="AT1579" s="19"/>
      <c r="AU1579" s="19"/>
      <c r="AV1579" s="19">
        <v>6</v>
      </c>
      <c r="AW1579"/>
      <c r="AX1579"/>
      <c r="AY1579"/>
      <c r="AZ1579"/>
      <c r="BA1579"/>
      <c r="BB1579"/>
    </row>
    <row r="1580" spans="16:54" ht="14.25" x14ac:dyDescent="0.2">
      <c r="P1580" s="9" t="s">
        <v>3571</v>
      </c>
      <c r="Q1580" s="19"/>
      <c r="R1580" s="19"/>
      <c r="S1580" s="19"/>
      <c r="T1580" s="19"/>
      <c r="U1580" s="19"/>
      <c r="V1580" s="19"/>
      <c r="W1580" s="19"/>
      <c r="X1580" s="19"/>
      <c r="Y1580" s="19">
        <v>10</v>
      </c>
      <c r="AJ1580" s="9" t="s">
        <v>3571</v>
      </c>
      <c r="AK1580" s="19"/>
      <c r="AL1580" s="19"/>
      <c r="AM1580" s="19"/>
      <c r="AN1580" s="19"/>
      <c r="AO1580" s="19"/>
      <c r="AP1580" s="19"/>
      <c r="AQ1580" s="19"/>
      <c r="AR1580" s="19"/>
      <c r="AS1580" s="19"/>
      <c r="AT1580" s="19"/>
      <c r="AU1580" s="19"/>
      <c r="AV1580" s="19">
        <v>10</v>
      </c>
      <c r="AW1580"/>
      <c r="AX1580"/>
      <c r="AY1580"/>
      <c r="AZ1580"/>
      <c r="BA1580"/>
      <c r="BB1580"/>
    </row>
    <row r="1581" spans="16:54" ht="14.25" x14ac:dyDescent="0.2">
      <c r="P1581" s="9" t="s">
        <v>3572</v>
      </c>
      <c r="Q1581" s="19">
        <v>50</v>
      </c>
      <c r="R1581" s="19"/>
      <c r="S1581" s="19"/>
      <c r="T1581" s="19"/>
      <c r="U1581" s="19"/>
      <c r="V1581" s="19"/>
      <c r="W1581" s="19"/>
      <c r="X1581" s="19"/>
      <c r="Y1581" s="19"/>
      <c r="AJ1581" s="9" t="s">
        <v>3572</v>
      </c>
      <c r="AK1581" s="19"/>
      <c r="AL1581" s="19">
        <v>50</v>
      </c>
      <c r="AM1581" s="19"/>
      <c r="AN1581" s="19"/>
      <c r="AO1581" s="19"/>
      <c r="AP1581" s="19"/>
      <c r="AQ1581" s="19"/>
      <c r="AR1581" s="19"/>
      <c r="AS1581" s="19"/>
      <c r="AT1581" s="19"/>
      <c r="AU1581" s="19"/>
      <c r="AV1581" s="19"/>
      <c r="AW1581"/>
      <c r="AX1581"/>
      <c r="AY1581"/>
      <c r="AZ1581"/>
      <c r="BA1581"/>
      <c r="BB1581"/>
    </row>
    <row r="1582" spans="16:54" ht="14.25" x14ac:dyDescent="0.2">
      <c r="P1582" s="9" t="s">
        <v>3573</v>
      </c>
      <c r="Q1582" s="19"/>
      <c r="R1582" s="19">
        <v>10</v>
      </c>
      <c r="S1582" s="19"/>
      <c r="T1582" s="19"/>
      <c r="U1582" s="19"/>
      <c r="V1582" s="19"/>
      <c r="W1582" s="19"/>
      <c r="X1582" s="19"/>
      <c r="Y1582" s="19"/>
      <c r="AJ1582" s="9" t="s">
        <v>3573</v>
      </c>
      <c r="AK1582" s="19"/>
      <c r="AL1582" s="19"/>
      <c r="AM1582" s="19"/>
      <c r="AN1582" s="19"/>
      <c r="AO1582" s="19"/>
      <c r="AP1582" s="19"/>
      <c r="AQ1582" s="19"/>
      <c r="AR1582" s="19"/>
      <c r="AS1582" s="19"/>
      <c r="AT1582" s="19"/>
      <c r="AU1582" s="19"/>
      <c r="AV1582" s="19">
        <v>10</v>
      </c>
      <c r="AW1582"/>
      <c r="AX1582"/>
      <c r="AY1582"/>
      <c r="AZ1582"/>
      <c r="BA1582"/>
      <c r="BB1582"/>
    </row>
    <row r="1583" spans="16:54" ht="14.25" x14ac:dyDescent="0.2">
      <c r="P1583" s="9" t="s">
        <v>3574</v>
      </c>
      <c r="Q1583" s="19">
        <v>50</v>
      </c>
      <c r="R1583" s="19"/>
      <c r="S1583" s="19"/>
      <c r="T1583" s="19"/>
      <c r="U1583" s="19"/>
      <c r="V1583" s="19"/>
      <c r="W1583" s="19"/>
      <c r="X1583" s="19"/>
      <c r="Y1583" s="19"/>
      <c r="AJ1583" s="9" t="s">
        <v>3574</v>
      </c>
      <c r="AK1583" s="19"/>
      <c r="AL1583" s="19">
        <v>50</v>
      </c>
      <c r="AM1583" s="19"/>
      <c r="AN1583" s="19"/>
      <c r="AO1583" s="19"/>
      <c r="AP1583" s="19"/>
      <c r="AQ1583" s="19"/>
      <c r="AR1583" s="19"/>
      <c r="AS1583" s="19"/>
      <c r="AT1583" s="19"/>
      <c r="AU1583" s="19"/>
      <c r="AV1583" s="19"/>
      <c r="AW1583"/>
      <c r="AX1583"/>
      <c r="AY1583"/>
      <c r="AZ1583"/>
      <c r="BA1583"/>
      <c r="BB1583"/>
    </row>
    <row r="1584" spans="16:54" ht="14.25" x14ac:dyDescent="0.2">
      <c r="P1584" s="9" t="s">
        <v>3575</v>
      </c>
      <c r="Q1584" s="19"/>
      <c r="R1584" s="19">
        <v>20</v>
      </c>
      <c r="S1584" s="19"/>
      <c r="T1584" s="19"/>
      <c r="U1584" s="19"/>
      <c r="V1584" s="19"/>
      <c r="W1584" s="19"/>
      <c r="X1584" s="19"/>
      <c r="Y1584" s="19"/>
      <c r="AJ1584" s="9" t="s">
        <v>3575</v>
      </c>
      <c r="AK1584" s="19"/>
      <c r="AL1584" s="19"/>
      <c r="AM1584" s="19"/>
      <c r="AN1584" s="19"/>
      <c r="AO1584" s="19"/>
      <c r="AP1584" s="19"/>
      <c r="AQ1584" s="19"/>
      <c r="AR1584" s="19"/>
      <c r="AS1584" s="19"/>
      <c r="AT1584" s="19"/>
      <c r="AU1584" s="19"/>
      <c r="AV1584" s="19">
        <v>20</v>
      </c>
      <c r="AW1584"/>
      <c r="AX1584"/>
      <c r="AY1584"/>
      <c r="AZ1584"/>
      <c r="BA1584"/>
      <c r="BB1584"/>
    </row>
    <row r="1585" spans="16:54" ht="14.25" x14ac:dyDescent="0.2">
      <c r="P1585" s="9" t="s">
        <v>3576</v>
      </c>
      <c r="Q1585" s="19">
        <v>31.523565441345685</v>
      </c>
      <c r="R1585" s="19"/>
      <c r="S1585" s="19"/>
      <c r="T1585" s="19"/>
      <c r="U1585" s="19"/>
      <c r="V1585" s="19"/>
      <c r="W1585" s="19"/>
      <c r="X1585" s="19"/>
      <c r="Y1585" s="19"/>
      <c r="AJ1585" s="9" t="s">
        <v>3576</v>
      </c>
      <c r="AK1585" s="19"/>
      <c r="AL1585" s="19"/>
      <c r="AM1585" s="19"/>
      <c r="AN1585" s="19">
        <v>31.523565441345685</v>
      </c>
      <c r="AO1585" s="19"/>
      <c r="AP1585" s="19"/>
      <c r="AQ1585" s="19"/>
      <c r="AR1585" s="19"/>
      <c r="AS1585" s="19"/>
      <c r="AT1585" s="19"/>
      <c r="AU1585" s="19"/>
      <c r="AV1585" s="19"/>
      <c r="AW1585"/>
      <c r="AX1585"/>
      <c r="AY1585"/>
      <c r="AZ1585"/>
      <c r="BA1585"/>
      <c r="BB1585"/>
    </row>
    <row r="1586" spans="16:54" ht="14.25" x14ac:dyDescent="0.2">
      <c r="P1586" s="9" t="s">
        <v>3577</v>
      </c>
      <c r="Q1586" s="19"/>
      <c r="R1586" s="19"/>
      <c r="S1586" s="19"/>
      <c r="T1586" s="19"/>
      <c r="U1586" s="19"/>
      <c r="V1586" s="19">
        <v>63.519971949580388</v>
      </c>
      <c r="W1586" s="19"/>
      <c r="X1586" s="19"/>
      <c r="Y1586" s="19"/>
      <c r="AJ1586" s="9" t="s">
        <v>3577</v>
      </c>
      <c r="AK1586" s="19"/>
      <c r="AL1586" s="19"/>
      <c r="AM1586" s="19"/>
      <c r="AN1586" s="19"/>
      <c r="AO1586" s="19"/>
      <c r="AP1586" s="19">
        <v>63.519971949580388</v>
      </c>
      <c r="AQ1586" s="19"/>
      <c r="AR1586" s="19"/>
      <c r="AS1586" s="19"/>
      <c r="AT1586" s="19"/>
      <c r="AU1586" s="19"/>
      <c r="AV1586" s="19"/>
      <c r="AW1586"/>
      <c r="AX1586"/>
      <c r="AY1586"/>
      <c r="AZ1586"/>
      <c r="BA1586"/>
      <c r="BB1586"/>
    </row>
    <row r="1587" spans="16:54" ht="14.25" x14ac:dyDescent="0.2">
      <c r="P1587" s="9" t="s">
        <v>3578</v>
      </c>
      <c r="Q1587" s="19"/>
      <c r="R1587" s="19"/>
      <c r="S1587" s="19"/>
      <c r="T1587" s="19"/>
      <c r="U1587" s="19"/>
      <c r="V1587" s="19">
        <v>35.063024516168376</v>
      </c>
      <c r="W1587" s="19"/>
      <c r="X1587" s="19"/>
      <c r="Y1587" s="19"/>
      <c r="AJ1587" s="9" t="s">
        <v>3578</v>
      </c>
      <c r="AK1587" s="19"/>
      <c r="AL1587" s="19"/>
      <c r="AM1587" s="19"/>
      <c r="AN1587" s="19"/>
      <c r="AO1587" s="19">
        <v>35.063024516168376</v>
      </c>
      <c r="AP1587" s="19"/>
      <c r="AQ1587" s="19"/>
      <c r="AR1587" s="19"/>
      <c r="AS1587" s="19"/>
      <c r="AT1587" s="19"/>
      <c r="AU1587" s="19"/>
      <c r="AV1587" s="19"/>
      <c r="AW1587"/>
      <c r="AX1587"/>
      <c r="AY1587"/>
      <c r="AZ1587"/>
      <c r="BA1587"/>
      <c r="BB1587"/>
    </row>
    <row r="1588" spans="16:54" ht="14.25" x14ac:dyDescent="0.2">
      <c r="P1588" s="9" t="s">
        <v>3579</v>
      </c>
      <c r="Q1588" s="19">
        <v>55</v>
      </c>
      <c r="R1588" s="19"/>
      <c r="S1588" s="19"/>
      <c r="T1588" s="19"/>
      <c r="U1588" s="19"/>
      <c r="V1588" s="19"/>
      <c r="W1588" s="19"/>
      <c r="X1588" s="19"/>
      <c r="Y1588" s="19"/>
      <c r="AJ1588" s="9" t="s">
        <v>3579</v>
      </c>
      <c r="AK1588" s="19"/>
      <c r="AL1588" s="19">
        <v>55</v>
      </c>
      <c r="AM1588" s="19"/>
      <c r="AN1588" s="19"/>
      <c r="AO1588" s="19"/>
      <c r="AP1588" s="19"/>
      <c r="AQ1588" s="19"/>
      <c r="AR1588" s="19"/>
      <c r="AS1588" s="19"/>
      <c r="AT1588" s="19"/>
      <c r="AU1588" s="19"/>
      <c r="AV1588" s="19"/>
      <c r="AW1588"/>
      <c r="AX1588"/>
      <c r="AY1588"/>
      <c r="AZ1588"/>
      <c r="BA1588"/>
      <c r="BB1588"/>
    </row>
    <row r="1589" spans="16:54" ht="14.25" x14ac:dyDescent="0.2">
      <c r="P1589" s="9" t="s">
        <v>3580</v>
      </c>
      <c r="Q1589" s="19">
        <v>38</v>
      </c>
      <c r="R1589" s="19"/>
      <c r="S1589" s="19"/>
      <c r="T1589" s="19"/>
      <c r="U1589" s="19"/>
      <c r="V1589" s="19"/>
      <c r="W1589" s="19"/>
      <c r="X1589" s="19"/>
      <c r="Y1589" s="19"/>
      <c r="AJ1589" s="9" t="s">
        <v>3580</v>
      </c>
      <c r="AK1589" s="19"/>
      <c r="AL1589" s="19">
        <v>38</v>
      </c>
      <c r="AM1589" s="19"/>
      <c r="AN1589" s="19"/>
      <c r="AO1589" s="19"/>
      <c r="AP1589" s="19"/>
      <c r="AQ1589" s="19"/>
      <c r="AR1589" s="19"/>
      <c r="AS1589" s="19"/>
      <c r="AT1589" s="19"/>
      <c r="AU1589" s="19"/>
      <c r="AV1589" s="19"/>
      <c r="AW1589"/>
      <c r="AX1589"/>
      <c r="AY1589"/>
      <c r="AZ1589"/>
      <c r="BA1589"/>
      <c r="BB1589"/>
    </row>
    <row r="1590" spans="16:54" ht="14.25" x14ac:dyDescent="0.2">
      <c r="P1590" s="9" t="s">
        <v>3581</v>
      </c>
      <c r="Q1590" s="19">
        <v>32.054250037396621</v>
      </c>
      <c r="R1590" s="19"/>
      <c r="S1590" s="19"/>
      <c r="T1590" s="19"/>
      <c r="U1590" s="19"/>
      <c r="V1590" s="19"/>
      <c r="W1590" s="19"/>
      <c r="X1590" s="19"/>
      <c r="Y1590" s="19"/>
      <c r="AJ1590" s="9" t="s">
        <v>3581</v>
      </c>
      <c r="AK1590" s="19"/>
      <c r="AL1590" s="19"/>
      <c r="AM1590" s="19"/>
      <c r="AN1590" s="19"/>
      <c r="AO1590" s="19"/>
      <c r="AP1590" s="19"/>
      <c r="AQ1590" s="19"/>
      <c r="AR1590" s="19"/>
      <c r="AS1590" s="19"/>
      <c r="AT1590" s="19"/>
      <c r="AU1590" s="19"/>
      <c r="AV1590" s="19">
        <v>32.054250037396621</v>
      </c>
      <c r="AW1590"/>
      <c r="AX1590"/>
      <c r="AY1590"/>
      <c r="AZ1590"/>
      <c r="BA1590"/>
      <c r="BB1590"/>
    </row>
    <row r="1591" spans="16:54" ht="14.25" x14ac:dyDescent="0.2">
      <c r="P1591" s="9" t="s">
        <v>3582</v>
      </c>
      <c r="Q1591" s="19">
        <v>35.5</v>
      </c>
      <c r="R1591" s="19"/>
      <c r="S1591" s="19"/>
      <c r="T1591" s="19"/>
      <c r="U1591" s="19"/>
      <c r="V1591" s="19"/>
      <c r="W1591" s="19"/>
      <c r="X1591" s="19"/>
      <c r="Y1591" s="19"/>
      <c r="AJ1591" s="9" t="s">
        <v>3582</v>
      </c>
      <c r="AK1591" s="19"/>
      <c r="AL1591" s="19">
        <v>35.5</v>
      </c>
      <c r="AM1591" s="19"/>
      <c r="AN1591" s="19"/>
      <c r="AO1591" s="19"/>
      <c r="AP1591" s="19"/>
      <c r="AQ1591" s="19"/>
      <c r="AR1591" s="19"/>
      <c r="AS1591" s="19"/>
      <c r="AT1591" s="19"/>
      <c r="AU1591" s="19"/>
      <c r="AV1591" s="19"/>
      <c r="AW1591"/>
      <c r="AX1591"/>
      <c r="AY1591"/>
      <c r="AZ1591"/>
      <c r="BA1591"/>
      <c r="BB1591"/>
    </row>
    <row r="1592" spans="16:54" ht="14.25" x14ac:dyDescent="0.2">
      <c r="P1592" s="9" t="s">
        <v>3583</v>
      </c>
      <c r="Q1592" s="19">
        <v>62</v>
      </c>
      <c r="R1592" s="19"/>
      <c r="S1592" s="19"/>
      <c r="T1592" s="19"/>
      <c r="U1592" s="19"/>
      <c r="V1592" s="19"/>
      <c r="W1592" s="19"/>
      <c r="X1592" s="19"/>
      <c r="Y1592" s="19"/>
      <c r="AJ1592" s="9" t="s">
        <v>3583</v>
      </c>
      <c r="AK1592" s="19"/>
      <c r="AL1592" s="19">
        <v>62</v>
      </c>
      <c r="AM1592" s="19"/>
      <c r="AN1592" s="19"/>
      <c r="AO1592" s="19"/>
      <c r="AP1592" s="19"/>
      <c r="AQ1592" s="19"/>
      <c r="AR1592" s="19"/>
      <c r="AS1592" s="19"/>
      <c r="AT1592" s="19"/>
      <c r="AU1592" s="19"/>
      <c r="AV1592" s="19"/>
      <c r="AW1592"/>
      <c r="AX1592"/>
      <c r="AY1592"/>
      <c r="AZ1592"/>
      <c r="BA1592"/>
      <c r="BB1592"/>
    </row>
    <row r="1593" spans="16:54" ht="14.25" x14ac:dyDescent="0.2">
      <c r="P1593" s="9" t="s">
        <v>3584</v>
      </c>
      <c r="Q1593" s="19">
        <v>33.88783284944661</v>
      </c>
      <c r="R1593" s="19"/>
      <c r="S1593" s="19"/>
      <c r="T1593" s="19"/>
      <c r="U1593" s="19"/>
      <c r="V1593" s="19"/>
      <c r="W1593" s="19"/>
      <c r="X1593" s="19"/>
      <c r="Y1593" s="19"/>
      <c r="AJ1593" s="9" t="s">
        <v>3584</v>
      </c>
      <c r="AK1593" s="19"/>
      <c r="AL1593" s="19"/>
      <c r="AM1593" s="19"/>
      <c r="AN1593" s="19">
        <v>33.88783284944661</v>
      </c>
      <c r="AO1593" s="19"/>
      <c r="AP1593" s="19"/>
      <c r="AQ1593" s="19"/>
      <c r="AR1593" s="19"/>
      <c r="AS1593" s="19"/>
      <c r="AT1593" s="19"/>
      <c r="AU1593" s="19"/>
      <c r="AV1593" s="19"/>
      <c r="AW1593"/>
      <c r="AX1593"/>
      <c r="AY1593"/>
      <c r="AZ1593"/>
      <c r="BA1593"/>
      <c r="BB1593"/>
    </row>
    <row r="1594" spans="16:54" ht="14.25" x14ac:dyDescent="0.2">
      <c r="P1594" s="9" t="s">
        <v>3585</v>
      </c>
      <c r="Q1594" s="19">
        <v>60</v>
      </c>
      <c r="R1594" s="19"/>
      <c r="S1594" s="19"/>
      <c r="T1594" s="19"/>
      <c r="U1594" s="19"/>
      <c r="V1594" s="19"/>
      <c r="W1594" s="19"/>
      <c r="X1594" s="19"/>
      <c r="Y1594" s="19"/>
      <c r="AJ1594" s="9" t="s">
        <v>3585</v>
      </c>
      <c r="AK1594" s="19"/>
      <c r="AL1594" s="19">
        <v>60</v>
      </c>
      <c r="AM1594" s="19"/>
      <c r="AN1594" s="19"/>
      <c r="AO1594" s="19"/>
      <c r="AP1594" s="19"/>
      <c r="AQ1594" s="19"/>
      <c r="AR1594" s="19"/>
      <c r="AS1594" s="19"/>
      <c r="AT1594" s="19"/>
      <c r="AU1594" s="19"/>
      <c r="AV1594" s="19"/>
      <c r="AW1594"/>
      <c r="AX1594"/>
      <c r="AY1594"/>
      <c r="AZ1594"/>
      <c r="BA1594"/>
      <c r="BB1594"/>
    </row>
    <row r="1595" spans="16:54" ht="14.25" x14ac:dyDescent="0.2">
      <c r="P1595" s="9" t="s">
        <v>3586</v>
      </c>
      <c r="Q1595" s="19">
        <v>32.884</v>
      </c>
      <c r="R1595" s="19"/>
      <c r="S1595" s="19"/>
      <c r="T1595" s="19"/>
      <c r="U1595" s="19"/>
      <c r="V1595" s="19"/>
      <c r="W1595" s="19"/>
      <c r="X1595" s="19"/>
      <c r="Y1595" s="19"/>
      <c r="AJ1595" s="9" t="s">
        <v>3586</v>
      </c>
      <c r="AK1595" s="19"/>
      <c r="AL1595" s="19">
        <v>32.884</v>
      </c>
      <c r="AM1595" s="19"/>
      <c r="AN1595" s="19"/>
      <c r="AO1595" s="19"/>
      <c r="AP1595" s="19"/>
      <c r="AQ1595" s="19"/>
      <c r="AR1595" s="19"/>
      <c r="AS1595" s="19"/>
      <c r="AT1595" s="19"/>
      <c r="AU1595" s="19"/>
      <c r="AV1595" s="19"/>
      <c r="AW1595"/>
      <c r="AX1595"/>
      <c r="AY1595"/>
      <c r="AZ1595"/>
      <c r="BA1595"/>
      <c r="BB1595"/>
    </row>
    <row r="1596" spans="16:54" ht="14.25" x14ac:dyDescent="0.2">
      <c r="P1596" s="9" t="s">
        <v>3587</v>
      </c>
      <c r="Q1596" s="19">
        <v>42</v>
      </c>
      <c r="R1596" s="19"/>
      <c r="S1596" s="19"/>
      <c r="T1596" s="19"/>
      <c r="U1596" s="19"/>
      <c r="V1596" s="19"/>
      <c r="W1596" s="19"/>
      <c r="X1596" s="19"/>
      <c r="Y1596" s="19"/>
      <c r="AJ1596" s="9" t="s">
        <v>3587</v>
      </c>
      <c r="AK1596" s="19"/>
      <c r="AL1596" s="19">
        <v>42</v>
      </c>
      <c r="AM1596" s="19"/>
      <c r="AN1596" s="19"/>
      <c r="AO1596" s="19"/>
      <c r="AP1596" s="19"/>
      <c r="AQ1596" s="19"/>
      <c r="AR1596" s="19"/>
      <c r="AS1596" s="19"/>
      <c r="AT1596" s="19"/>
      <c r="AU1596" s="19"/>
      <c r="AV1596" s="19"/>
      <c r="AW1596"/>
      <c r="AX1596"/>
      <c r="AY1596"/>
      <c r="AZ1596"/>
      <c r="BA1596"/>
      <c r="BB1596"/>
    </row>
    <row r="1597" spans="16:54" ht="14.25" x14ac:dyDescent="0.2">
      <c r="P1597" s="9" t="s">
        <v>3588</v>
      </c>
      <c r="Q1597" s="19">
        <v>68</v>
      </c>
      <c r="R1597" s="19"/>
      <c r="S1597" s="19"/>
      <c r="T1597" s="19"/>
      <c r="U1597" s="19"/>
      <c r="V1597" s="19"/>
      <c r="W1597" s="19"/>
      <c r="X1597" s="19"/>
      <c r="Y1597" s="19"/>
      <c r="AJ1597" s="9" t="s">
        <v>3588</v>
      </c>
      <c r="AK1597" s="19"/>
      <c r="AL1597" s="19">
        <v>68</v>
      </c>
      <c r="AM1597" s="19"/>
      <c r="AN1597" s="19"/>
      <c r="AO1597" s="19"/>
      <c r="AP1597" s="19"/>
      <c r="AQ1597" s="19"/>
      <c r="AR1597" s="19"/>
      <c r="AS1597" s="19"/>
      <c r="AT1597" s="19"/>
      <c r="AU1597" s="19"/>
      <c r="AV1597" s="19"/>
      <c r="AW1597"/>
      <c r="AX1597"/>
      <c r="AY1597"/>
      <c r="AZ1597"/>
      <c r="BA1597"/>
      <c r="BB1597"/>
    </row>
    <row r="1598" spans="16:54" ht="14.25" x14ac:dyDescent="0.2">
      <c r="P1598" s="9" t="s">
        <v>3589</v>
      </c>
      <c r="Q1598" s="19"/>
      <c r="R1598" s="19"/>
      <c r="S1598" s="19"/>
      <c r="T1598" s="19">
        <v>85</v>
      </c>
      <c r="U1598" s="19"/>
      <c r="V1598" s="19"/>
      <c r="W1598" s="19"/>
      <c r="X1598" s="19"/>
      <c r="Y1598" s="19"/>
      <c r="AJ1598" s="9" t="s">
        <v>3589</v>
      </c>
      <c r="AK1598" s="19"/>
      <c r="AL1598" s="19">
        <v>85</v>
      </c>
      <c r="AM1598" s="19"/>
      <c r="AN1598" s="19"/>
      <c r="AO1598" s="19"/>
      <c r="AP1598" s="19"/>
      <c r="AQ1598" s="19"/>
      <c r="AR1598" s="19"/>
      <c r="AS1598" s="19"/>
      <c r="AT1598" s="19"/>
      <c r="AU1598" s="19"/>
      <c r="AV1598" s="19"/>
      <c r="AW1598"/>
      <c r="AX1598"/>
      <c r="AY1598"/>
      <c r="AZ1598"/>
      <c r="BA1598"/>
      <c r="BB1598"/>
    </row>
    <row r="1599" spans="16:54" ht="14.25" x14ac:dyDescent="0.2">
      <c r="P1599" s="9" t="s">
        <v>3590</v>
      </c>
      <c r="Q1599" s="19">
        <v>13</v>
      </c>
      <c r="R1599" s="19"/>
      <c r="S1599" s="19"/>
      <c r="T1599" s="19"/>
      <c r="U1599" s="19"/>
      <c r="V1599" s="19"/>
      <c r="W1599" s="19"/>
      <c r="X1599" s="19"/>
      <c r="Y1599" s="19"/>
      <c r="AJ1599" s="9" t="s">
        <v>3590</v>
      </c>
      <c r="AK1599" s="19"/>
      <c r="AL1599" s="19"/>
      <c r="AM1599" s="19"/>
      <c r="AN1599" s="19"/>
      <c r="AO1599" s="19"/>
      <c r="AP1599" s="19"/>
      <c r="AQ1599" s="19"/>
      <c r="AR1599" s="19"/>
      <c r="AS1599" s="19"/>
      <c r="AT1599" s="19">
        <v>13</v>
      </c>
      <c r="AU1599" s="19"/>
      <c r="AV1599" s="19"/>
      <c r="AW1599"/>
      <c r="AX1599"/>
      <c r="AY1599"/>
      <c r="AZ1599"/>
      <c r="BA1599"/>
      <c r="BB1599"/>
    </row>
    <row r="1600" spans="16:54" ht="14.25" x14ac:dyDescent="0.2">
      <c r="P1600" s="9" t="s">
        <v>3591</v>
      </c>
      <c r="Q1600" s="19">
        <v>15</v>
      </c>
      <c r="R1600" s="19"/>
      <c r="S1600" s="19"/>
      <c r="T1600" s="19"/>
      <c r="U1600" s="19"/>
      <c r="V1600" s="19"/>
      <c r="W1600" s="19"/>
      <c r="X1600" s="19"/>
      <c r="Y1600" s="19"/>
      <c r="AJ1600" s="9" t="s">
        <v>3591</v>
      </c>
      <c r="AK1600" s="19"/>
      <c r="AL1600" s="19"/>
      <c r="AM1600" s="19"/>
      <c r="AN1600" s="19"/>
      <c r="AO1600" s="19"/>
      <c r="AP1600" s="19"/>
      <c r="AQ1600" s="19"/>
      <c r="AR1600" s="19"/>
      <c r="AS1600" s="19"/>
      <c r="AT1600" s="19"/>
      <c r="AU1600" s="19"/>
      <c r="AV1600" s="19">
        <v>15</v>
      </c>
      <c r="AW1600"/>
      <c r="AX1600"/>
      <c r="AY1600"/>
      <c r="AZ1600"/>
      <c r="BA1600"/>
      <c r="BB1600"/>
    </row>
    <row r="1601" spans="16:54" ht="14.25" x14ac:dyDescent="0.2">
      <c r="P1601" s="9" t="s">
        <v>3592</v>
      </c>
      <c r="Q1601" s="19"/>
      <c r="R1601" s="19"/>
      <c r="S1601" s="19">
        <v>50</v>
      </c>
      <c r="T1601" s="19"/>
      <c r="U1601" s="19"/>
      <c r="V1601" s="19"/>
      <c r="W1601" s="19"/>
      <c r="X1601" s="19"/>
      <c r="Y1601" s="19"/>
      <c r="AJ1601" s="9" t="s">
        <v>3592</v>
      </c>
      <c r="AK1601" s="19"/>
      <c r="AL1601" s="19"/>
      <c r="AM1601" s="19"/>
      <c r="AN1601" s="19"/>
      <c r="AO1601" s="19"/>
      <c r="AP1601" s="19"/>
      <c r="AQ1601" s="19"/>
      <c r="AR1601" s="19"/>
      <c r="AS1601" s="19"/>
      <c r="AT1601" s="19"/>
      <c r="AU1601" s="19"/>
      <c r="AV1601" s="19">
        <v>50</v>
      </c>
      <c r="AW1601"/>
      <c r="AX1601"/>
      <c r="AY1601"/>
      <c r="AZ1601"/>
      <c r="BA1601"/>
      <c r="BB1601"/>
    </row>
    <row r="1602" spans="16:54" ht="14.25" x14ac:dyDescent="0.2">
      <c r="P1602" s="9" t="s">
        <v>3593</v>
      </c>
      <c r="Q1602" s="19"/>
      <c r="R1602" s="19"/>
      <c r="S1602" s="19"/>
      <c r="T1602" s="19"/>
      <c r="U1602" s="19"/>
      <c r="V1602" s="19"/>
      <c r="W1602" s="19"/>
      <c r="X1602" s="19"/>
      <c r="Y1602" s="19">
        <v>7</v>
      </c>
      <c r="AJ1602" s="9" t="s">
        <v>3593</v>
      </c>
      <c r="AK1602" s="19"/>
      <c r="AL1602" s="19"/>
      <c r="AM1602" s="19"/>
      <c r="AN1602" s="19"/>
      <c r="AO1602" s="19"/>
      <c r="AP1602" s="19"/>
      <c r="AQ1602" s="19"/>
      <c r="AR1602" s="19"/>
      <c r="AS1602" s="19"/>
      <c r="AT1602" s="19"/>
      <c r="AU1602" s="19"/>
      <c r="AV1602" s="19">
        <v>7</v>
      </c>
      <c r="AW1602"/>
      <c r="AX1602"/>
      <c r="AY1602"/>
      <c r="AZ1602"/>
      <c r="BA1602"/>
      <c r="BB1602"/>
    </row>
    <row r="1603" spans="16:54" ht="14.25" x14ac:dyDescent="0.2">
      <c r="P1603" s="9" t="s">
        <v>3594</v>
      </c>
      <c r="Q1603" s="19"/>
      <c r="R1603" s="19">
        <v>140</v>
      </c>
      <c r="S1603" s="19"/>
      <c r="T1603" s="19"/>
      <c r="U1603" s="19"/>
      <c r="V1603" s="19"/>
      <c r="W1603" s="19"/>
      <c r="X1603" s="19"/>
      <c r="Y1603" s="19"/>
      <c r="AJ1603" s="9" t="s">
        <v>3594</v>
      </c>
      <c r="AK1603" s="19"/>
      <c r="AL1603" s="19">
        <v>140</v>
      </c>
      <c r="AM1603" s="19"/>
      <c r="AN1603" s="19"/>
      <c r="AO1603" s="19"/>
      <c r="AP1603" s="19"/>
      <c r="AQ1603" s="19"/>
      <c r="AR1603" s="19"/>
      <c r="AS1603" s="19"/>
      <c r="AT1603" s="19"/>
      <c r="AU1603" s="19"/>
      <c r="AV1603" s="19"/>
      <c r="AW1603"/>
      <c r="AX1603"/>
      <c r="AY1603"/>
      <c r="AZ1603"/>
      <c r="BA1603"/>
      <c r="BB1603"/>
    </row>
    <row r="1604" spans="16:54" ht="14.25" x14ac:dyDescent="0.2">
      <c r="P1604" s="9" t="s">
        <v>3595</v>
      </c>
      <c r="Q1604" s="19">
        <v>7.1231666749770275</v>
      </c>
      <c r="R1604" s="19"/>
      <c r="S1604" s="19"/>
      <c r="T1604" s="19"/>
      <c r="U1604" s="19"/>
      <c r="V1604" s="19"/>
      <c r="W1604" s="19"/>
      <c r="X1604" s="19"/>
      <c r="Y1604" s="19"/>
      <c r="AJ1604" s="9" t="s">
        <v>3595</v>
      </c>
      <c r="AK1604" s="19"/>
      <c r="AL1604" s="19"/>
      <c r="AM1604" s="19"/>
      <c r="AN1604" s="19"/>
      <c r="AO1604" s="19"/>
      <c r="AP1604" s="19"/>
      <c r="AQ1604" s="19"/>
      <c r="AR1604" s="19"/>
      <c r="AS1604" s="19"/>
      <c r="AT1604" s="19"/>
      <c r="AU1604" s="19"/>
      <c r="AV1604" s="19">
        <v>7.1231666749770275</v>
      </c>
      <c r="AW1604"/>
      <c r="AX1604"/>
      <c r="AY1604"/>
      <c r="AZ1604"/>
      <c r="BA1604"/>
      <c r="BB1604"/>
    </row>
    <row r="1605" spans="16:54" ht="14.25" x14ac:dyDescent="0.2">
      <c r="P1605" s="9" t="s">
        <v>3596</v>
      </c>
      <c r="Q1605" s="19">
        <v>58.318596066489512</v>
      </c>
      <c r="R1605" s="19"/>
      <c r="S1605" s="19"/>
      <c r="T1605" s="19"/>
      <c r="U1605" s="19"/>
      <c r="V1605" s="19"/>
      <c r="W1605" s="19"/>
      <c r="X1605" s="19"/>
      <c r="Y1605" s="19"/>
      <c r="AJ1605" s="9" t="s">
        <v>3596</v>
      </c>
      <c r="AK1605" s="19"/>
      <c r="AL1605" s="19"/>
      <c r="AM1605" s="19"/>
      <c r="AN1605" s="19">
        <v>58.318596066489512</v>
      </c>
      <c r="AO1605" s="19"/>
      <c r="AP1605" s="19"/>
      <c r="AQ1605" s="19"/>
      <c r="AR1605" s="19"/>
      <c r="AS1605" s="19"/>
      <c r="AT1605" s="19"/>
      <c r="AU1605" s="19"/>
      <c r="AV1605" s="19"/>
      <c r="AW1605"/>
      <c r="AX1605"/>
      <c r="AY1605"/>
      <c r="AZ1605"/>
      <c r="BA1605"/>
      <c r="BB1605"/>
    </row>
    <row r="1606" spans="16:54" ht="14.25" x14ac:dyDescent="0.2">
      <c r="P1606" s="9" t="s">
        <v>3597</v>
      </c>
      <c r="Q1606" s="19"/>
      <c r="R1606" s="19">
        <v>12.109383347460945</v>
      </c>
      <c r="S1606" s="19"/>
      <c r="T1606" s="19"/>
      <c r="U1606" s="19"/>
      <c r="V1606" s="19"/>
      <c r="W1606" s="19"/>
      <c r="X1606" s="19"/>
      <c r="Y1606" s="19"/>
      <c r="AJ1606" s="9" t="s">
        <v>3597</v>
      </c>
      <c r="AK1606" s="19"/>
      <c r="AL1606" s="19"/>
      <c r="AM1606" s="19"/>
      <c r="AN1606" s="19"/>
      <c r="AO1606" s="19"/>
      <c r="AP1606" s="19"/>
      <c r="AQ1606" s="19"/>
      <c r="AR1606" s="19"/>
      <c r="AS1606" s="19"/>
      <c r="AT1606" s="19"/>
      <c r="AU1606" s="19"/>
      <c r="AV1606" s="19">
        <v>12.109383347460945</v>
      </c>
      <c r="AW1606"/>
      <c r="AX1606"/>
      <c r="AY1606"/>
      <c r="AZ1606"/>
      <c r="BA1606"/>
      <c r="BB1606"/>
    </row>
    <row r="1607" spans="16:54" ht="14.25" x14ac:dyDescent="0.2">
      <c r="P1607" s="9" t="s">
        <v>3598</v>
      </c>
      <c r="Q1607" s="19">
        <v>55</v>
      </c>
      <c r="R1607" s="19"/>
      <c r="S1607" s="19"/>
      <c r="T1607" s="19"/>
      <c r="U1607" s="19"/>
      <c r="V1607" s="19"/>
      <c r="W1607" s="19"/>
      <c r="X1607" s="19"/>
      <c r="Y1607" s="19"/>
      <c r="AJ1607" s="9" t="s">
        <v>3598</v>
      </c>
      <c r="AK1607" s="19"/>
      <c r="AL1607" s="19">
        <v>55</v>
      </c>
      <c r="AM1607" s="19"/>
      <c r="AN1607" s="19"/>
      <c r="AO1607" s="19"/>
      <c r="AP1607" s="19"/>
      <c r="AQ1607" s="19"/>
      <c r="AR1607" s="19"/>
      <c r="AS1607" s="19"/>
      <c r="AT1607" s="19"/>
      <c r="AU1607" s="19"/>
      <c r="AV1607" s="19"/>
      <c r="AW1607"/>
      <c r="AX1607"/>
      <c r="AY1607"/>
      <c r="AZ1607"/>
      <c r="BA1607"/>
      <c r="BB1607"/>
    </row>
    <row r="1608" spans="16:54" ht="14.25" x14ac:dyDescent="0.2">
      <c r="P1608" s="9" t="s">
        <v>3599</v>
      </c>
      <c r="Q1608" s="19"/>
      <c r="R1608" s="19">
        <v>60</v>
      </c>
      <c r="S1608" s="19"/>
      <c r="T1608" s="19"/>
      <c r="U1608" s="19"/>
      <c r="V1608" s="19"/>
      <c r="W1608" s="19"/>
      <c r="X1608" s="19"/>
      <c r="Y1608" s="19"/>
      <c r="AJ1608" s="9" t="s">
        <v>3599</v>
      </c>
      <c r="AK1608" s="19"/>
      <c r="AL1608" s="19"/>
      <c r="AM1608" s="19"/>
      <c r="AN1608" s="19"/>
      <c r="AO1608" s="19"/>
      <c r="AP1608" s="19"/>
      <c r="AQ1608" s="19"/>
      <c r="AR1608" s="19"/>
      <c r="AS1608" s="19"/>
      <c r="AT1608" s="19"/>
      <c r="AU1608" s="19">
        <v>60</v>
      </c>
      <c r="AV1608" s="19"/>
      <c r="AW1608"/>
      <c r="AX1608"/>
      <c r="AY1608"/>
      <c r="AZ1608"/>
      <c r="BA1608"/>
      <c r="BB1608"/>
    </row>
    <row r="1609" spans="16:54" ht="14.25" x14ac:dyDescent="0.2">
      <c r="P1609" s="9" t="s">
        <v>3600</v>
      </c>
      <c r="Q1609" s="19"/>
      <c r="R1609" s="19">
        <v>5.6985333399816218</v>
      </c>
      <c r="S1609" s="19"/>
      <c r="T1609" s="19"/>
      <c r="U1609" s="19"/>
      <c r="V1609" s="19"/>
      <c r="W1609" s="19"/>
      <c r="X1609" s="19"/>
      <c r="Y1609" s="19"/>
      <c r="AJ1609" s="9" t="s">
        <v>3600</v>
      </c>
      <c r="AK1609" s="19"/>
      <c r="AL1609" s="19"/>
      <c r="AM1609" s="19"/>
      <c r="AN1609" s="19"/>
      <c r="AO1609" s="19"/>
      <c r="AP1609" s="19"/>
      <c r="AQ1609" s="19"/>
      <c r="AR1609" s="19"/>
      <c r="AS1609" s="19"/>
      <c r="AT1609" s="19"/>
      <c r="AU1609" s="19"/>
      <c r="AV1609" s="19">
        <v>5.6985333399816218</v>
      </c>
      <c r="AW1609"/>
      <c r="AX1609"/>
      <c r="AY1609"/>
      <c r="AZ1609"/>
      <c r="BA1609"/>
      <c r="BB1609"/>
    </row>
    <row r="1610" spans="16:54" ht="14.25" x14ac:dyDescent="0.2">
      <c r="P1610" s="9" t="s">
        <v>3601</v>
      </c>
      <c r="Q1610" s="19"/>
      <c r="R1610" s="19"/>
      <c r="S1610" s="19"/>
      <c r="T1610" s="19"/>
      <c r="U1610" s="19"/>
      <c r="V1610" s="19"/>
      <c r="W1610" s="19">
        <v>9.37625138771776</v>
      </c>
      <c r="X1610" s="19"/>
      <c r="Y1610" s="19"/>
      <c r="AJ1610" s="9" t="s">
        <v>3601</v>
      </c>
      <c r="AK1610" s="19"/>
      <c r="AL1610" s="19"/>
      <c r="AM1610" s="19"/>
      <c r="AN1610" s="19"/>
      <c r="AO1610" s="19"/>
      <c r="AP1610" s="19"/>
      <c r="AQ1610" s="19"/>
      <c r="AR1610" s="19">
        <v>9.37625138771776</v>
      </c>
      <c r="AS1610" s="19"/>
      <c r="AT1610" s="19"/>
      <c r="AU1610" s="19"/>
      <c r="AV1610" s="19"/>
      <c r="AW1610"/>
      <c r="AX1610"/>
      <c r="AY1610"/>
      <c r="AZ1610"/>
      <c r="BA1610"/>
      <c r="BB1610"/>
    </row>
    <row r="1611" spans="16:54" ht="14.25" x14ac:dyDescent="0.2">
      <c r="P1611" s="9" t="s">
        <v>3602</v>
      </c>
      <c r="Q1611" s="19">
        <v>94.570696324037058</v>
      </c>
      <c r="R1611" s="19"/>
      <c r="S1611" s="19"/>
      <c r="T1611" s="19"/>
      <c r="U1611" s="19"/>
      <c r="V1611" s="19"/>
      <c r="W1611" s="19"/>
      <c r="X1611" s="19"/>
      <c r="Y1611" s="19"/>
      <c r="AJ1611" s="9" t="s">
        <v>3602</v>
      </c>
      <c r="AK1611" s="19"/>
      <c r="AL1611" s="19"/>
      <c r="AM1611" s="19"/>
      <c r="AN1611" s="19">
        <v>94.570696324037058</v>
      </c>
      <c r="AO1611" s="19"/>
      <c r="AP1611" s="19"/>
      <c r="AQ1611" s="19"/>
      <c r="AR1611" s="19"/>
      <c r="AS1611" s="19"/>
      <c r="AT1611" s="19"/>
      <c r="AU1611" s="19"/>
      <c r="AV1611" s="19"/>
      <c r="AW1611"/>
      <c r="AX1611"/>
      <c r="AY1611"/>
      <c r="AZ1611"/>
      <c r="BA1611"/>
      <c r="BB1611"/>
    </row>
    <row r="1612" spans="16:54" ht="14.25" x14ac:dyDescent="0.2">
      <c r="P1612" s="9" t="s">
        <v>3603</v>
      </c>
      <c r="Q1612" s="19"/>
      <c r="R1612" s="19"/>
      <c r="S1612" s="19"/>
      <c r="T1612" s="19"/>
      <c r="U1612" s="19">
        <v>36</v>
      </c>
      <c r="V1612" s="19"/>
      <c r="W1612" s="19"/>
      <c r="X1612" s="19"/>
      <c r="Y1612" s="19"/>
      <c r="AJ1612" s="9" t="s">
        <v>3603</v>
      </c>
      <c r="AK1612" s="19"/>
      <c r="AL1612" s="19"/>
      <c r="AM1612" s="19"/>
      <c r="AN1612" s="19"/>
      <c r="AO1612" s="19"/>
      <c r="AP1612" s="19"/>
      <c r="AQ1612" s="19"/>
      <c r="AR1612" s="19"/>
      <c r="AS1612" s="19">
        <v>36</v>
      </c>
      <c r="AT1612" s="19"/>
      <c r="AU1612" s="19"/>
      <c r="AV1612" s="19"/>
      <c r="AW1612"/>
      <c r="AX1612"/>
      <c r="AY1612"/>
      <c r="AZ1612"/>
      <c r="BA1612"/>
      <c r="BB1612"/>
    </row>
    <row r="1613" spans="16:54" ht="14.25" x14ac:dyDescent="0.2">
      <c r="P1613" s="9" t="s">
        <v>3604</v>
      </c>
      <c r="Q1613" s="19"/>
      <c r="R1613" s="19">
        <v>65.889291743537498</v>
      </c>
      <c r="S1613" s="19"/>
      <c r="T1613" s="19"/>
      <c r="U1613" s="19"/>
      <c r="V1613" s="19"/>
      <c r="W1613" s="19"/>
      <c r="X1613" s="19"/>
      <c r="Y1613" s="19"/>
      <c r="AJ1613" s="9" t="s">
        <v>3604</v>
      </c>
      <c r="AK1613" s="19"/>
      <c r="AL1613" s="19"/>
      <c r="AM1613" s="19"/>
      <c r="AN1613" s="19"/>
      <c r="AO1613" s="19"/>
      <c r="AP1613" s="19"/>
      <c r="AQ1613" s="19"/>
      <c r="AR1613" s="19"/>
      <c r="AS1613" s="19"/>
      <c r="AT1613" s="19"/>
      <c r="AU1613" s="19"/>
      <c r="AV1613" s="19">
        <v>65.889291743537498</v>
      </c>
      <c r="AW1613"/>
      <c r="AX1613"/>
      <c r="AY1613"/>
      <c r="AZ1613"/>
      <c r="BA1613"/>
      <c r="BB1613"/>
    </row>
    <row r="1614" spans="16:54" ht="14.25" x14ac:dyDescent="0.2">
      <c r="P1614" s="9" t="s">
        <v>3605</v>
      </c>
      <c r="Q1614" s="19">
        <v>106</v>
      </c>
      <c r="R1614" s="19"/>
      <c r="S1614" s="19"/>
      <c r="T1614" s="19"/>
      <c r="U1614" s="19"/>
      <c r="V1614" s="19"/>
      <c r="W1614" s="19"/>
      <c r="X1614" s="19"/>
      <c r="Y1614" s="19"/>
      <c r="AJ1614" s="9" t="s">
        <v>3605</v>
      </c>
      <c r="AK1614" s="19"/>
      <c r="AL1614" s="19"/>
      <c r="AM1614" s="19"/>
      <c r="AN1614" s="19"/>
      <c r="AO1614" s="19">
        <v>106</v>
      </c>
      <c r="AP1614" s="19"/>
      <c r="AQ1614" s="19"/>
      <c r="AR1614" s="19"/>
      <c r="AS1614" s="19"/>
      <c r="AT1614" s="19"/>
      <c r="AU1614" s="19"/>
      <c r="AV1614" s="19"/>
      <c r="AW1614"/>
      <c r="AX1614"/>
      <c r="AY1614"/>
      <c r="AZ1614"/>
      <c r="BA1614"/>
      <c r="BB1614"/>
    </row>
    <row r="1615" spans="16:54" ht="14.25" x14ac:dyDescent="0.2">
      <c r="P1615" s="9" t="s">
        <v>3606</v>
      </c>
      <c r="Q1615" s="19"/>
      <c r="R1615" s="19"/>
      <c r="S1615" s="19"/>
      <c r="T1615" s="19"/>
      <c r="U1615" s="19"/>
      <c r="V1615" s="19">
        <v>82.888555055945503</v>
      </c>
      <c r="W1615" s="19"/>
      <c r="X1615" s="19"/>
      <c r="Y1615" s="19"/>
      <c r="AJ1615" s="9" t="s">
        <v>3606</v>
      </c>
      <c r="AK1615" s="19"/>
      <c r="AL1615" s="19"/>
      <c r="AM1615" s="19"/>
      <c r="AN1615" s="19"/>
      <c r="AO1615" s="19">
        <v>82.888555055945503</v>
      </c>
      <c r="AP1615" s="19"/>
      <c r="AQ1615" s="19"/>
      <c r="AR1615" s="19"/>
      <c r="AS1615" s="19"/>
      <c r="AT1615" s="19"/>
      <c r="AU1615" s="19"/>
      <c r="AV1615" s="19"/>
      <c r="AW1615"/>
      <c r="AX1615"/>
      <c r="AY1615"/>
      <c r="AZ1615"/>
      <c r="BA1615"/>
      <c r="BB1615"/>
    </row>
    <row r="1616" spans="16:54" ht="14.25" x14ac:dyDescent="0.2">
      <c r="P1616" s="9" t="s">
        <v>3607</v>
      </c>
      <c r="Q1616" s="19">
        <v>59.81910702037041</v>
      </c>
      <c r="R1616" s="19"/>
      <c r="S1616" s="19"/>
      <c r="T1616" s="19"/>
      <c r="U1616" s="19"/>
      <c r="V1616" s="19"/>
      <c r="W1616" s="19"/>
      <c r="X1616" s="19"/>
      <c r="Y1616" s="19"/>
      <c r="AJ1616" s="9" t="s">
        <v>3607</v>
      </c>
      <c r="AK1616" s="19">
        <v>59.81910702037041</v>
      </c>
      <c r="AL1616" s="19"/>
      <c r="AM1616" s="19"/>
      <c r="AN1616" s="19"/>
      <c r="AO1616" s="19"/>
      <c r="AP1616" s="19"/>
      <c r="AQ1616" s="19"/>
      <c r="AR1616" s="19"/>
      <c r="AS1616" s="19"/>
      <c r="AT1616" s="19"/>
      <c r="AU1616" s="19"/>
      <c r="AV1616" s="19"/>
      <c r="AW1616"/>
      <c r="AX1616"/>
      <c r="AY1616"/>
      <c r="AZ1616"/>
      <c r="BA1616"/>
      <c r="BB1616"/>
    </row>
    <row r="1617" spans="16:54" ht="14.25" x14ac:dyDescent="0.2">
      <c r="P1617" s="9" t="s">
        <v>3608</v>
      </c>
      <c r="Q1617" s="19"/>
      <c r="R1617" s="19">
        <v>6.5449999999999999</v>
      </c>
      <c r="S1617" s="19"/>
      <c r="T1617" s="19"/>
      <c r="U1617" s="19"/>
      <c r="V1617" s="19"/>
      <c r="W1617" s="19"/>
      <c r="X1617" s="19"/>
      <c r="Y1617" s="19"/>
      <c r="AJ1617" s="9" t="s">
        <v>3608</v>
      </c>
      <c r="AK1617" s="19"/>
      <c r="AL1617" s="19"/>
      <c r="AM1617" s="19"/>
      <c r="AN1617" s="19"/>
      <c r="AO1617" s="19"/>
      <c r="AP1617" s="19"/>
      <c r="AQ1617" s="19"/>
      <c r="AR1617" s="19"/>
      <c r="AS1617" s="19"/>
      <c r="AT1617" s="19"/>
      <c r="AU1617" s="19"/>
      <c r="AV1617" s="19">
        <v>6.5449999999999999</v>
      </c>
      <c r="AW1617"/>
      <c r="AX1617"/>
      <c r="AY1617"/>
      <c r="AZ1617"/>
      <c r="BA1617"/>
      <c r="BB1617"/>
    </row>
    <row r="1618" spans="16:54" ht="14.25" x14ac:dyDescent="0.2">
      <c r="P1618" s="9" t="s">
        <v>3609</v>
      </c>
      <c r="Q1618" s="19"/>
      <c r="R1618" s="19">
        <v>17.807916687442567</v>
      </c>
      <c r="S1618" s="19"/>
      <c r="T1618" s="19"/>
      <c r="U1618" s="19"/>
      <c r="V1618" s="19"/>
      <c r="W1618" s="19"/>
      <c r="X1618" s="19"/>
      <c r="Y1618" s="19"/>
      <c r="AJ1618" s="9" t="s">
        <v>3609</v>
      </c>
      <c r="AK1618" s="19"/>
      <c r="AL1618" s="19"/>
      <c r="AM1618" s="19"/>
      <c r="AN1618" s="19"/>
      <c r="AO1618" s="19"/>
      <c r="AP1618" s="19"/>
      <c r="AQ1618" s="19"/>
      <c r="AR1618" s="19"/>
      <c r="AS1618" s="19"/>
      <c r="AT1618" s="19"/>
      <c r="AU1618" s="19"/>
      <c r="AV1618" s="19">
        <v>17.807916687442567</v>
      </c>
      <c r="AW1618"/>
      <c r="AX1618"/>
      <c r="AY1618"/>
      <c r="AZ1618"/>
      <c r="BA1618"/>
      <c r="BB1618"/>
    </row>
    <row r="1619" spans="16:54" ht="14.25" x14ac:dyDescent="0.2">
      <c r="P1619" s="9" t="s">
        <v>3610</v>
      </c>
      <c r="Q1619" s="19"/>
      <c r="R1619" s="19"/>
      <c r="S1619" s="19">
        <v>54</v>
      </c>
      <c r="T1619" s="19"/>
      <c r="U1619" s="19"/>
      <c r="V1619" s="19"/>
      <c r="W1619" s="19"/>
      <c r="X1619" s="19"/>
      <c r="Y1619" s="19"/>
      <c r="AJ1619" s="9" t="s">
        <v>3610</v>
      </c>
      <c r="AK1619" s="19"/>
      <c r="AL1619" s="19">
        <v>54</v>
      </c>
      <c r="AM1619" s="19"/>
      <c r="AN1619" s="19"/>
      <c r="AO1619" s="19"/>
      <c r="AP1619" s="19"/>
      <c r="AQ1619" s="19"/>
      <c r="AR1619" s="19"/>
      <c r="AS1619" s="19"/>
      <c r="AT1619" s="19"/>
      <c r="AU1619" s="19"/>
      <c r="AV1619" s="19"/>
      <c r="AW1619"/>
      <c r="AX1619"/>
      <c r="AY1619"/>
      <c r="AZ1619"/>
      <c r="BA1619"/>
      <c r="BB1619"/>
    </row>
    <row r="1620" spans="16:54" ht="14.25" x14ac:dyDescent="0.2">
      <c r="P1620" s="9" t="s">
        <v>3611</v>
      </c>
      <c r="Q1620" s="19"/>
      <c r="R1620" s="19"/>
      <c r="S1620" s="19"/>
      <c r="T1620" s="19"/>
      <c r="U1620" s="19">
        <v>100</v>
      </c>
      <c r="V1620" s="19"/>
      <c r="W1620" s="19"/>
      <c r="X1620" s="19"/>
      <c r="Y1620" s="19"/>
      <c r="AJ1620" s="9" t="s">
        <v>3611</v>
      </c>
      <c r="AK1620" s="19"/>
      <c r="AL1620" s="19">
        <v>100</v>
      </c>
      <c r="AM1620" s="19"/>
      <c r="AN1620" s="19"/>
      <c r="AO1620" s="19"/>
      <c r="AP1620" s="19"/>
      <c r="AQ1620" s="19"/>
      <c r="AR1620" s="19"/>
      <c r="AS1620" s="19"/>
      <c r="AT1620" s="19"/>
      <c r="AU1620" s="19"/>
      <c r="AV1620" s="19"/>
      <c r="AW1620"/>
      <c r="AX1620"/>
      <c r="AY1620"/>
      <c r="AZ1620"/>
      <c r="BA1620"/>
      <c r="BB1620"/>
    </row>
    <row r="1621" spans="16:54" ht="14.25" x14ac:dyDescent="0.2">
      <c r="P1621" s="9" t="s">
        <v>3612</v>
      </c>
      <c r="Q1621" s="19">
        <v>49.168076151516345</v>
      </c>
      <c r="R1621" s="19"/>
      <c r="S1621" s="19"/>
      <c r="T1621" s="19"/>
      <c r="U1621" s="19"/>
      <c r="V1621" s="19"/>
      <c r="W1621" s="19"/>
      <c r="X1621" s="19"/>
      <c r="Y1621" s="19"/>
      <c r="AJ1621" s="9" t="s">
        <v>3612</v>
      </c>
      <c r="AK1621" s="19"/>
      <c r="AL1621" s="19"/>
      <c r="AM1621" s="19">
        <v>49.168076151516345</v>
      </c>
      <c r="AN1621" s="19"/>
      <c r="AO1621" s="19"/>
      <c r="AP1621" s="19"/>
      <c r="AQ1621" s="19"/>
      <c r="AR1621" s="19"/>
      <c r="AS1621" s="19"/>
      <c r="AT1621" s="19"/>
      <c r="AU1621" s="19"/>
      <c r="AV1621" s="19"/>
      <c r="AW1621"/>
      <c r="AX1621"/>
      <c r="AY1621"/>
      <c r="AZ1621"/>
      <c r="BA1621"/>
      <c r="BB1621"/>
    </row>
    <row r="1622" spans="16:54" ht="14.25" x14ac:dyDescent="0.2">
      <c r="P1622" s="9" t="s">
        <v>3613</v>
      </c>
      <c r="Q1622" s="19"/>
      <c r="R1622" s="19"/>
      <c r="S1622" s="19"/>
      <c r="T1622" s="19"/>
      <c r="U1622" s="19"/>
      <c r="V1622" s="19"/>
      <c r="W1622" s="19"/>
      <c r="X1622" s="19">
        <v>4.0190000000000001</v>
      </c>
      <c r="Y1622" s="19"/>
      <c r="AJ1622" s="9" t="s">
        <v>3613</v>
      </c>
      <c r="AK1622" s="19"/>
      <c r="AL1622" s="19"/>
      <c r="AM1622" s="19"/>
      <c r="AN1622" s="19"/>
      <c r="AO1622" s="19"/>
      <c r="AP1622" s="19"/>
      <c r="AQ1622" s="19"/>
      <c r="AR1622" s="19"/>
      <c r="AS1622" s="19"/>
      <c r="AT1622" s="19"/>
      <c r="AU1622" s="19">
        <v>4.0190000000000001</v>
      </c>
      <c r="AV1622" s="19"/>
      <c r="AW1622"/>
      <c r="AX1622"/>
      <c r="AY1622"/>
      <c r="AZ1622"/>
      <c r="BA1622"/>
      <c r="BB1622"/>
    </row>
    <row r="1623" spans="16:54" ht="14.25" x14ac:dyDescent="0.2">
      <c r="P1623" s="9" t="s">
        <v>3614</v>
      </c>
      <c r="Q1623" s="19">
        <v>15</v>
      </c>
      <c r="R1623" s="19"/>
      <c r="S1623" s="19"/>
      <c r="T1623" s="19"/>
      <c r="U1623" s="19"/>
      <c r="V1623" s="19"/>
      <c r="W1623" s="19"/>
      <c r="X1623" s="19"/>
      <c r="Y1623" s="19"/>
      <c r="AJ1623" s="9" t="s">
        <v>3614</v>
      </c>
      <c r="AK1623" s="19"/>
      <c r="AL1623" s="19"/>
      <c r="AM1623" s="19"/>
      <c r="AN1623" s="19"/>
      <c r="AO1623" s="19"/>
      <c r="AP1623" s="19"/>
      <c r="AQ1623" s="19"/>
      <c r="AR1623" s="19"/>
      <c r="AS1623" s="19"/>
      <c r="AT1623" s="19"/>
      <c r="AU1623" s="19">
        <v>15</v>
      </c>
      <c r="AV1623" s="19"/>
      <c r="AW1623"/>
      <c r="AX1623"/>
      <c r="AY1623"/>
      <c r="AZ1623"/>
      <c r="BA1623"/>
      <c r="BB1623"/>
    </row>
    <row r="1624" spans="16:54" ht="14.25" x14ac:dyDescent="0.2">
      <c r="P1624" s="9" t="s">
        <v>3615</v>
      </c>
      <c r="Q1624" s="19">
        <v>17.807916687442567</v>
      </c>
      <c r="R1624" s="19"/>
      <c r="S1624" s="19"/>
      <c r="T1624" s="19"/>
      <c r="U1624" s="19"/>
      <c r="V1624" s="19"/>
      <c r="W1624" s="19"/>
      <c r="X1624" s="19"/>
      <c r="Y1624" s="19"/>
      <c r="AJ1624" s="9" t="s">
        <v>3615</v>
      </c>
      <c r="AK1624" s="19"/>
      <c r="AL1624" s="19"/>
      <c r="AM1624" s="19"/>
      <c r="AN1624" s="19"/>
      <c r="AO1624" s="19"/>
      <c r="AP1624" s="19"/>
      <c r="AQ1624" s="19"/>
      <c r="AR1624" s="19"/>
      <c r="AS1624" s="19"/>
      <c r="AT1624" s="19"/>
      <c r="AU1624" s="19"/>
      <c r="AV1624" s="19">
        <v>17.807916687442567</v>
      </c>
      <c r="AW1624"/>
      <c r="AX1624"/>
      <c r="AY1624"/>
      <c r="AZ1624"/>
      <c r="BA1624"/>
      <c r="BB1624"/>
    </row>
    <row r="1625" spans="16:54" ht="14.25" x14ac:dyDescent="0.2">
      <c r="P1625" s="9" t="s">
        <v>3616</v>
      </c>
      <c r="Q1625" s="19"/>
      <c r="R1625" s="19"/>
      <c r="S1625" s="19"/>
      <c r="T1625" s="19"/>
      <c r="U1625" s="19"/>
      <c r="V1625" s="19"/>
      <c r="W1625" s="19"/>
      <c r="X1625" s="19"/>
      <c r="Y1625" s="19">
        <v>12</v>
      </c>
      <c r="AJ1625" s="9" t="s">
        <v>3616</v>
      </c>
      <c r="AK1625" s="19"/>
      <c r="AL1625" s="19"/>
      <c r="AM1625" s="19"/>
      <c r="AN1625" s="19"/>
      <c r="AO1625" s="19"/>
      <c r="AP1625" s="19"/>
      <c r="AQ1625" s="19"/>
      <c r="AR1625" s="19"/>
      <c r="AS1625" s="19"/>
      <c r="AT1625" s="19"/>
      <c r="AU1625" s="19"/>
      <c r="AV1625" s="19">
        <v>12</v>
      </c>
      <c r="AW1625"/>
      <c r="AX1625"/>
      <c r="AY1625"/>
      <c r="AZ1625"/>
      <c r="BA1625"/>
      <c r="BB1625"/>
    </row>
    <row r="1626" spans="16:54" ht="14.25" x14ac:dyDescent="0.2">
      <c r="P1626" s="9" t="s">
        <v>3617</v>
      </c>
      <c r="Q1626" s="19">
        <v>2.2259895859303209</v>
      </c>
      <c r="R1626" s="19"/>
      <c r="S1626" s="19"/>
      <c r="T1626" s="19"/>
      <c r="U1626" s="19"/>
      <c r="V1626" s="19"/>
      <c r="W1626" s="19"/>
      <c r="X1626" s="19"/>
      <c r="Y1626" s="19"/>
      <c r="AJ1626" s="9" t="s">
        <v>3617</v>
      </c>
      <c r="AK1626" s="19"/>
      <c r="AL1626" s="19"/>
      <c r="AM1626" s="19"/>
      <c r="AN1626" s="19"/>
      <c r="AO1626" s="19"/>
      <c r="AP1626" s="19"/>
      <c r="AQ1626" s="19"/>
      <c r="AR1626" s="19"/>
      <c r="AS1626" s="19"/>
      <c r="AT1626" s="19"/>
      <c r="AU1626" s="19"/>
      <c r="AV1626" s="19">
        <v>2.2259895859303209</v>
      </c>
      <c r="AW1626"/>
      <c r="AX1626"/>
      <c r="AY1626"/>
      <c r="AZ1626"/>
      <c r="BA1626"/>
      <c r="BB1626"/>
    </row>
    <row r="1627" spans="16:54" ht="14.25" x14ac:dyDescent="0.2">
      <c r="P1627" s="9" t="s">
        <v>3618</v>
      </c>
      <c r="Q1627" s="19">
        <v>86</v>
      </c>
      <c r="R1627" s="19"/>
      <c r="S1627" s="19"/>
      <c r="T1627" s="19"/>
      <c r="U1627" s="19"/>
      <c r="V1627" s="19"/>
      <c r="W1627" s="19"/>
      <c r="X1627" s="19"/>
      <c r="Y1627" s="19"/>
      <c r="AJ1627" s="9" t="s">
        <v>3618</v>
      </c>
      <c r="AK1627" s="19"/>
      <c r="AL1627" s="19"/>
      <c r="AM1627" s="19"/>
      <c r="AN1627" s="19"/>
      <c r="AO1627" s="19"/>
      <c r="AP1627" s="19"/>
      <c r="AQ1627" s="19"/>
      <c r="AR1627" s="19"/>
      <c r="AS1627" s="19"/>
      <c r="AT1627" s="19"/>
      <c r="AU1627" s="19">
        <v>86</v>
      </c>
      <c r="AV1627" s="19"/>
      <c r="AW1627"/>
      <c r="AX1627"/>
      <c r="AY1627"/>
      <c r="AZ1627"/>
      <c r="BA1627"/>
      <c r="BB1627"/>
    </row>
    <row r="1628" spans="16:54" ht="14.25" x14ac:dyDescent="0.2">
      <c r="P1628" s="9" t="s">
        <v>3619</v>
      </c>
      <c r="Q1628" s="19"/>
      <c r="R1628" s="19">
        <v>6.0546916737304723</v>
      </c>
      <c r="S1628" s="19"/>
      <c r="T1628" s="19"/>
      <c r="U1628" s="19"/>
      <c r="V1628" s="19"/>
      <c r="W1628" s="19"/>
      <c r="X1628" s="19"/>
      <c r="Y1628" s="19"/>
      <c r="AJ1628" s="9" t="s">
        <v>3619</v>
      </c>
      <c r="AK1628" s="19"/>
      <c r="AL1628" s="19"/>
      <c r="AM1628" s="19"/>
      <c r="AN1628" s="19"/>
      <c r="AO1628" s="19"/>
      <c r="AP1628" s="19"/>
      <c r="AQ1628" s="19"/>
      <c r="AR1628" s="19"/>
      <c r="AS1628" s="19"/>
      <c r="AT1628" s="19"/>
      <c r="AU1628" s="19"/>
      <c r="AV1628" s="19">
        <v>6.0546916737304723</v>
      </c>
      <c r="AW1628"/>
      <c r="AX1628"/>
      <c r="AY1628"/>
      <c r="AZ1628"/>
      <c r="BA1628"/>
      <c r="BB1628"/>
    </row>
    <row r="1629" spans="16:54" ht="14.25" x14ac:dyDescent="0.2">
      <c r="P1629" s="9" t="s">
        <v>3620</v>
      </c>
      <c r="Q1629" s="19">
        <v>3.36</v>
      </c>
      <c r="R1629" s="19"/>
      <c r="S1629" s="19"/>
      <c r="T1629" s="19"/>
      <c r="U1629" s="19"/>
      <c r="V1629" s="19"/>
      <c r="W1629" s="19"/>
      <c r="X1629" s="19"/>
      <c r="Y1629" s="19"/>
      <c r="AJ1629" s="9" t="s">
        <v>3620</v>
      </c>
      <c r="AK1629" s="19"/>
      <c r="AL1629" s="19"/>
      <c r="AM1629" s="19"/>
      <c r="AN1629" s="19"/>
      <c r="AO1629" s="19"/>
      <c r="AP1629" s="19"/>
      <c r="AQ1629" s="19"/>
      <c r="AR1629" s="19"/>
      <c r="AS1629" s="19"/>
      <c r="AT1629" s="19"/>
      <c r="AU1629" s="19"/>
      <c r="AV1629" s="19">
        <v>3.36</v>
      </c>
      <c r="AW1629"/>
      <c r="AX1629"/>
      <c r="AY1629"/>
      <c r="AZ1629"/>
      <c r="BA1629"/>
      <c r="BB1629"/>
    </row>
    <row r="1630" spans="16:54" ht="14.25" x14ac:dyDescent="0.2">
      <c r="P1630" s="9" t="s">
        <v>3621</v>
      </c>
      <c r="Q1630" s="19"/>
      <c r="R1630" s="19"/>
      <c r="S1630" s="19">
        <v>10</v>
      </c>
      <c r="T1630" s="19"/>
      <c r="U1630" s="19"/>
      <c r="V1630" s="19"/>
      <c r="W1630" s="19"/>
      <c r="X1630" s="19"/>
      <c r="Y1630" s="19"/>
      <c r="AJ1630" s="9" t="s">
        <v>3621</v>
      </c>
      <c r="AK1630" s="19"/>
      <c r="AL1630" s="19"/>
      <c r="AM1630" s="19"/>
      <c r="AN1630" s="19"/>
      <c r="AO1630" s="19"/>
      <c r="AP1630" s="19"/>
      <c r="AQ1630" s="19"/>
      <c r="AR1630" s="19"/>
      <c r="AS1630" s="19"/>
      <c r="AT1630" s="19"/>
      <c r="AU1630" s="19"/>
      <c r="AV1630" s="19">
        <v>10</v>
      </c>
      <c r="AW1630"/>
      <c r="AX1630"/>
      <c r="AY1630"/>
      <c r="AZ1630"/>
      <c r="BA1630"/>
      <c r="BB1630"/>
    </row>
    <row r="1631" spans="16:54" ht="14.25" x14ac:dyDescent="0.2">
      <c r="P1631" s="9" t="s">
        <v>3622</v>
      </c>
      <c r="Q1631" s="19">
        <v>70</v>
      </c>
      <c r="R1631" s="19"/>
      <c r="S1631" s="19"/>
      <c r="T1631" s="19"/>
      <c r="U1631" s="19"/>
      <c r="V1631" s="19"/>
      <c r="W1631" s="19"/>
      <c r="X1631" s="19"/>
      <c r="Y1631" s="19"/>
      <c r="AJ1631" s="9" t="s">
        <v>3622</v>
      </c>
      <c r="AK1631" s="19"/>
      <c r="AL1631" s="19">
        <v>70</v>
      </c>
      <c r="AM1631" s="19"/>
      <c r="AN1631" s="19"/>
      <c r="AO1631" s="19"/>
      <c r="AP1631" s="19"/>
      <c r="AQ1631" s="19"/>
      <c r="AR1631" s="19"/>
      <c r="AS1631" s="19"/>
      <c r="AT1631" s="19"/>
      <c r="AU1631" s="19"/>
      <c r="AV1631" s="19"/>
      <c r="AW1631"/>
      <c r="AX1631"/>
      <c r="AY1631"/>
      <c r="AZ1631"/>
      <c r="BA1631"/>
      <c r="BB1631"/>
    </row>
    <row r="1632" spans="16:54" ht="14.25" x14ac:dyDescent="0.2">
      <c r="P1632" s="9" t="s">
        <v>3623</v>
      </c>
      <c r="Q1632" s="19"/>
      <c r="R1632" s="19">
        <v>155</v>
      </c>
      <c r="S1632" s="19"/>
      <c r="T1632" s="19"/>
      <c r="U1632" s="19"/>
      <c r="V1632" s="19"/>
      <c r="W1632" s="19"/>
      <c r="X1632" s="19"/>
      <c r="Y1632" s="19"/>
      <c r="AJ1632" s="9" t="s">
        <v>3623</v>
      </c>
      <c r="AK1632" s="19"/>
      <c r="AL1632" s="19">
        <v>155</v>
      </c>
      <c r="AM1632" s="19"/>
      <c r="AN1632" s="19"/>
      <c r="AO1632" s="19"/>
      <c r="AP1632" s="19"/>
      <c r="AQ1632" s="19"/>
      <c r="AR1632" s="19"/>
      <c r="AS1632" s="19"/>
      <c r="AT1632" s="19"/>
      <c r="AU1632" s="19"/>
      <c r="AV1632" s="19"/>
      <c r="AW1632"/>
      <c r="AX1632"/>
      <c r="AY1632"/>
      <c r="AZ1632"/>
      <c r="BA1632"/>
      <c r="BB1632"/>
    </row>
    <row r="1633" spans="16:54" ht="14.25" x14ac:dyDescent="0.2">
      <c r="P1633" s="9" t="s">
        <v>3624</v>
      </c>
      <c r="Q1633" s="19"/>
      <c r="R1633" s="19"/>
      <c r="S1633" s="19">
        <v>225</v>
      </c>
      <c r="T1633" s="19"/>
      <c r="U1633" s="19"/>
      <c r="V1633" s="19"/>
      <c r="W1633" s="19"/>
      <c r="X1633" s="19"/>
      <c r="Y1633" s="19"/>
      <c r="AJ1633" s="9" t="s">
        <v>3624</v>
      </c>
      <c r="AK1633" s="19"/>
      <c r="AL1633" s="19">
        <v>225</v>
      </c>
      <c r="AM1633" s="19"/>
      <c r="AN1633" s="19"/>
      <c r="AO1633" s="19"/>
      <c r="AP1633" s="19"/>
      <c r="AQ1633" s="19"/>
      <c r="AR1633" s="19"/>
      <c r="AS1633" s="19"/>
      <c r="AT1633" s="19"/>
      <c r="AU1633" s="19"/>
      <c r="AV1633" s="19"/>
      <c r="AW1633"/>
      <c r="AX1633"/>
      <c r="AY1633"/>
      <c r="AZ1633"/>
      <c r="BA1633"/>
      <c r="BB1633"/>
    </row>
    <row r="1634" spans="16:54" ht="14.25" x14ac:dyDescent="0.2">
      <c r="P1634" s="9" t="s">
        <v>3625</v>
      </c>
      <c r="Q1634" s="19"/>
      <c r="R1634" s="19"/>
      <c r="S1634" s="19"/>
      <c r="T1634" s="19"/>
      <c r="U1634" s="19"/>
      <c r="V1634" s="19"/>
      <c r="W1634" s="19"/>
      <c r="X1634" s="19"/>
      <c r="Y1634" s="19">
        <v>10</v>
      </c>
      <c r="AJ1634" s="9" t="s">
        <v>3625</v>
      </c>
      <c r="AK1634" s="19"/>
      <c r="AL1634" s="19"/>
      <c r="AM1634" s="19"/>
      <c r="AN1634" s="19"/>
      <c r="AO1634" s="19"/>
      <c r="AP1634" s="19"/>
      <c r="AQ1634" s="19"/>
      <c r="AR1634" s="19"/>
      <c r="AS1634" s="19"/>
      <c r="AT1634" s="19"/>
      <c r="AU1634" s="19"/>
      <c r="AV1634" s="19">
        <v>10</v>
      </c>
      <c r="AW1634"/>
      <c r="AX1634"/>
      <c r="AY1634"/>
      <c r="AZ1634"/>
      <c r="BA1634"/>
      <c r="BB1634"/>
    </row>
    <row r="1635" spans="16:54" ht="14.25" x14ac:dyDescent="0.2">
      <c r="P1635" s="9" t="s">
        <v>3626</v>
      </c>
      <c r="Q1635" s="19">
        <v>5.3423750062327704</v>
      </c>
      <c r="R1635" s="19"/>
      <c r="S1635" s="19"/>
      <c r="T1635" s="19"/>
      <c r="U1635" s="19"/>
      <c r="V1635" s="19"/>
      <c r="W1635" s="19"/>
      <c r="X1635" s="19"/>
      <c r="Y1635" s="19"/>
      <c r="AJ1635" s="9" t="s">
        <v>3626</v>
      </c>
      <c r="AK1635" s="19"/>
      <c r="AL1635" s="19"/>
      <c r="AM1635" s="19"/>
      <c r="AN1635" s="19"/>
      <c r="AO1635" s="19"/>
      <c r="AP1635" s="19"/>
      <c r="AQ1635" s="19"/>
      <c r="AR1635" s="19"/>
      <c r="AS1635" s="19"/>
      <c r="AT1635" s="19"/>
      <c r="AU1635" s="19"/>
      <c r="AV1635" s="19">
        <v>5.3423750062327704</v>
      </c>
      <c r="AW1635"/>
      <c r="AX1635"/>
      <c r="AY1635"/>
      <c r="AZ1635"/>
      <c r="BA1635"/>
      <c r="BB1635"/>
    </row>
    <row r="1636" spans="16:54" ht="14.25" x14ac:dyDescent="0.2">
      <c r="P1636" s="9" t="s">
        <v>3627</v>
      </c>
      <c r="Q1636" s="19"/>
      <c r="R1636" s="19"/>
      <c r="S1636" s="19"/>
      <c r="T1636" s="19"/>
      <c r="U1636" s="19">
        <v>85.672411137821399</v>
      </c>
      <c r="V1636" s="19"/>
      <c r="W1636" s="19"/>
      <c r="X1636" s="19"/>
      <c r="Y1636" s="19"/>
      <c r="AJ1636" s="9" t="s">
        <v>3627</v>
      </c>
      <c r="AK1636" s="19">
        <v>85.672411137821399</v>
      </c>
      <c r="AL1636" s="19"/>
      <c r="AM1636" s="19"/>
      <c r="AN1636" s="19"/>
      <c r="AO1636" s="19"/>
      <c r="AP1636" s="19"/>
      <c r="AQ1636" s="19"/>
      <c r="AR1636" s="19"/>
      <c r="AS1636" s="19"/>
      <c r="AT1636" s="19"/>
      <c r="AU1636" s="19"/>
      <c r="AV1636" s="19"/>
      <c r="AW1636"/>
      <c r="AX1636"/>
      <c r="AY1636"/>
      <c r="AZ1636"/>
      <c r="BA1636"/>
      <c r="BB1636"/>
    </row>
    <row r="1637" spans="16:54" ht="14.25" x14ac:dyDescent="0.2">
      <c r="P1637" s="9" t="s">
        <v>3628</v>
      </c>
      <c r="Q1637" s="19"/>
      <c r="R1637" s="19"/>
      <c r="S1637" s="19"/>
      <c r="T1637" s="19"/>
      <c r="U1637" s="19"/>
      <c r="V1637" s="19">
        <v>4.2739000049862161</v>
      </c>
      <c r="W1637" s="19"/>
      <c r="X1637" s="19"/>
      <c r="Y1637" s="19"/>
      <c r="AJ1637" s="9" t="s">
        <v>3628</v>
      </c>
      <c r="AK1637" s="19"/>
      <c r="AL1637" s="19"/>
      <c r="AM1637" s="19"/>
      <c r="AN1637" s="19"/>
      <c r="AO1637" s="19"/>
      <c r="AP1637" s="19"/>
      <c r="AQ1637" s="19"/>
      <c r="AR1637" s="19"/>
      <c r="AS1637" s="19"/>
      <c r="AT1637" s="19"/>
      <c r="AU1637" s="19"/>
      <c r="AV1637" s="19">
        <v>4.2739000049862161</v>
      </c>
      <c r="AW1637"/>
      <c r="AX1637"/>
      <c r="AY1637"/>
      <c r="AZ1637"/>
      <c r="BA1637"/>
      <c r="BB1637"/>
    </row>
    <row r="1638" spans="16:54" ht="14.25" x14ac:dyDescent="0.2">
      <c r="P1638" s="9" t="s">
        <v>3629</v>
      </c>
      <c r="Q1638" s="19"/>
      <c r="R1638" s="19">
        <v>8.9039583437212837</v>
      </c>
      <c r="S1638" s="19"/>
      <c r="T1638" s="19"/>
      <c r="U1638" s="19"/>
      <c r="V1638" s="19"/>
      <c r="W1638" s="19"/>
      <c r="X1638" s="19"/>
      <c r="Y1638" s="19"/>
      <c r="AJ1638" s="9" t="s">
        <v>3629</v>
      </c>
      <c r="AK1638" s="19"/>
      <c r="AL1638" s="19"/>
      <c r="AM1638" s="19"/>
      <c r="AN1638" s="19"/>
      <c r="AO1638" s="19"/>
      <c r="AP1638" s="19"/>
      <c r="AQ1638" s="19"/>
      <c r="AR1638" s="19"/>
      <c r="AS1638" s="19"/>
      <c r="AT1638" s="19"/>
      <c r="AU1638" s="19"/>
      <c r="AV1638" s="19">
        <v>8.9039583437212837</v>
      </c>
      <c r="AW1638"/>
      <c r="AX1638"/>
      <c r="AY1638"/>
      <c r="AZ1638"/>
      <c r="BA1638"/>
      <c r="BB1638"/>
    </row>
    <row r="1639" spans="16:54" ht="14.25" x14ac:dyDescent="0.2">
      <c r="P1639" s="9" t="s">
        <v>3630</v>
      </c>
      <c r="Q1639" s="19"/>
      <c r="R1639" s="19">
        <v>66.199487426825925</v>
      </c>
      <c r="S1639" s="19"/>
      <c r="T1639" s="19"/>
      <c r="U1639" s="19"/>
      <c r="V1639" s="19"/>
      <c r="W1639" s="19"/>
      <c r="X1639" s="19"/>
      <c r="Y1639" s="19"/>
      <c r="AJ1639" s="9" t="s">
        <v>3630</v>
      </c>
      <c r="AK1639" s="19"/>
      <c r="AL1639" s="19"/>
      <c r="AM1639" s="19"/>
      <c r="AN1639" s="19">
        <v>66.199487426825925</v>
      </c>
      <c r="AO1639" s="19"/>
      <c r="AP1639" s="19"/>
      <c r="AQ1639" s="19"/>
      <c r="AR1639" s="19"/>
      <c r="AS1639" s="19"/>
      <c r="AT1639" s="19"/>
      <c r="AU1639" s="19"/>
      <c r="AV1639" s="19"/>
      <c r="AW1639"/>
      <c r="AX1639"/>
      <c r="AY1639"/>
      <c r="AZ1639"/>
      <c r="BA1639"/>
      <c r="BB1639"/>
    </row>
    <row r="1640" spans="16:54" ht="14.25" x14ac:dyDescent="0.2">
      <c r="P1640" s="9" t="s">
        <v>3631</v>
      </c>
      <c r="Q1640" s="19">
        <v>5.6985333399816218</v>
      </c>
      <c r="R1640" s="19"/>
      <c r="S1640" s="19"/>
      <c r="T1640" s="19"/>
      <c r="U1640" s="19"/>
      <c r="V1640" s="19"/>
      <c r="W1640" s="19"/>
      <c r="X1640" s="19"/>
      <c r="Y1640" s="19"/>
      <c r="AJ1640" s="9" t="s">
        <v>3631</v>
      </c>
      <c r="AK1640" s="19"/>
      <c r="AL1640" s="19"/>
      <c r="AM1640" s="19"/>
      <c r="AN1640" s="19"/>
      <c r="AO1640" s="19"/>
      <c r="AP1640" s="19"/>
      <c r="AQ1640" s="19"/>
      <c r="AR1640" s="19"/>
      <c r="AS1640" s="19"/>
      <c r="AT1640" s="19"/>
      <c r="AU1640" s="19"/>
      <c r="AV1640" s="19">
        <v>5.6985333399816218</v>
      </c>
      <c r="AW1640"/>
      <c r="AX1640"/>
      <c r="AY1640"/>
      <c r="AZ1640"/>
      <c r="BA1640"/>
      <c r="BB1640"/>
    </row>
    <row r="1641" spans="16:54" ht="14.25" x14ac:dyDescent="0.2">
      <c r="P1641" s="9" t="s">
        <v>3632</v>
      </c>
      <c r="Q1641" s="19"/>
      <c r="R1641" s="19">
        <v>34.675921985480251</v>
      </c>
      <c r="S1641" s="19"/>
      <c r="T1641" s="19"/>
      <c r="U1641" s="19"/>
      <c r="V1641" s="19"/>
      <c r="W1641" s="19"/>
      <c r="X1641" s="19"/>
      <c r="Y1641" s="19"/>
      <c r="AJ1641" s="9" t="s">
        <v>3632</v>
      </c>
      <c r="AK1641" s="19"/>
      <c r="AL1641" s="19"/>
      <c r="AM1641" s="19"/>
      <c r="AN1641" s="19">
        <v>34.675921985480251</v>
      </c>
      <c r="AO1641" s="19"/>
      <c r="AP1641" s="19"/>
      <c r="AQ1641" s="19"/>
      <c r="AR1641" s="19"/>
      <c r="AS1641" s="19"/>
      <c r="AT1641" s="19"/>
      <c r="AU1641" s="19"/>
      <c r="AV1641" s="19"/>
      <c r="AW1641"/>
      <c r="AX1641"/>
      <c r="AY1641"/>
      <c r="AZ1641"/>
      <c r="BA1641"/>
      <c r="BB1641"/>
    </row>
    <row r="1642" spans="16:54" ht="14.25" x14ac:dyDescent="0.2">
      <c r="P1642" s="9" t="s">
        <v>3633</v>
      </c>
      <c r="Q1642" s="19"/>
      <c r="R1642" s="19"/>
      <c r="S1642" s="19"/>
      <c r="T1642" s="19"/>
      <c r="U1642" s="19"/>
      <c r="V1642" s="19"/>
      <c r="W1642" s="19"/>
      <c r="X1642" s="19"/>
      <c r="Y1642" s="19">
        <v>31.2</v>
      </c>
      <c r="AJ1642" s="9" t="s">
        <v>3633</v>
      </c>
      <c r="AK1642" s="19"/>
      <c r="AL1642" s="19"/>
      <c r="AM1642" s="19"/>
      <c r="AN1642" s="19"/>
      <c r="AO1642" s="19"/>
      <c r="AP1642" s="19"/>
      <c r="AQ1642" s="19"/>
      <c r="AR1642" s="19"/>
      <c r="AS1642" s="19">
        <v>31.2</v>
      </c>
      <c r="AT1642" s="19"/>
      <c r="AU1642" s="19"/>
      <c r="AV1642" s="19"/>
      <c r="AW1642"/>
      <c r="AX1642"/>
      <c r="AY1642"/>
      <c r="AZ1642"/>
      <c r="BA1642"/>
      <c r="BB1642"/>
    </row>
    <row r="1643" spans="16:54" ht="14.25" x14ac:dyDescent="0.2">
      <c r="P1643" s="9" t="s">
        <v>3634</v>
      </c>
      <c r="Q1643" s="19"/>
      <c r="R1643" s="19"/>
      <c r="S1643" s="19"/>
      <c r="T1643" s="19"/>
      <c r="U1643" s="19">
        <v>55.068245289698304</v>
      </c>
      <c r="V1643" s="19"/>
      <c r="W1643" s="19"/>
      <c r="X1643" s="19"/>
      <c r="Y1643" s="19"/>
      <c r="AJ1643" s="9" t="s">
        <v>3634</v>
      </c>
      <c r="AK1643" s="19"/>
      <c r="AL1643" s="19"/>
      <c r="AM1643" s="19">
        <v>55.068245289698304</v>
      </c>
      <c r="AN1643" s="19"/>
      <c r="AO1643" s="19"/>
      <c r="AP1643" s="19"/>
      <c r="AQ1643" s="19"/>
      <c r="AR1643" s="19"/>
      <c r="AS1643" s="19"/>
      <c r="AT1643" s="19"/>
      <c r="AU1643" s="19"/>
      <c r="AV1643" s="19"/>
      <c r="AW1643"/>
      <c r="AX1643"/>
      <c r="AY1643"/>
      <c r="AZ1643"/>
      <c r="BA1643"/>
      <c r="BB1643"/>
    </row>
    <row r="1644" spans="16:54" ht="14.25" x14ac:dyDescent="0.2">
      <c r="P1644" s="9" t="s">
        <v>3635</v>
      </c>
      <c r="Q1644" s="19">
        <v>13</v>
      </c>
      <c r="R1644" s="19"/>
      <c r="S1644" s="19"/>
      <c r="T1644" s="19"/>
      <c r="U1644" s="19"/>
      <c r="V1644" s="19"/>
      <c r="W1644" s="19"/>
      <c r="X1644" s="19"/>
      <c r="Y1644" s="19"/>
      <c r="AJ1644" s="9" t="s">
        <v>3635</v>
      </c>
      <c r="AK1644" s="19"/>
      <c r="AL1644" s="19"/>
      <c r="AM1644" s="19"/>
      <c r="AN1644" s="19"/>
      <c r="AO1644" s="19"/>
      <c r="AP1644" s="19">
        <v>13</v>
      </c>
      <c r="AQ1644" s="19"/>
      <c r="AR1644" s="19"/>
      <c r="AS1644" s="19"/>
      <c r="AT1644" s="19"/>
      <c r="AU1644" s="19"/>
      <c r="AV1644" s="19"/>
      <c r="AW1644"/>
      <c r="AX1644"/>
      <c r="AY1644"/>
      <c r="AZ1644"/>
      <c r="BA1644"/>
      <c r="BB1644"/>
    </row>
    <row r="1645" spans="16:54" ht="14.25" x14ac:dyDescent="0.2">
      <c r="P1645" s="9" t="s">
        <v>3636</v>
      </c>
      <c r="Q1645" s="19"/>
      <c r="R1645" s="19"/>
      <c r="S1645" s="19"/>
      <c r="T1645" s="19"/>
      <c r="U1645" s="19"/>
      <c r="V1645" s="19"/>
      <c r="W1645" s="19"/>
      <c r="X1645" s="19"/>
      <c r="Y1645" s="19">
        <v>92</v>
      </c>
      <c r="AJ1645" s="9" t="s">
        <v>3636</v>
      </c>
      <c r="AK1645" s="19"/>
      <c r="AL1645" s="19">
        <v>92</v>
      </c>
      <c r="AM1645" s="19"/>
      <c r="AN1645" s="19"/>
      <c r="AO1645" s="19"/>
      <c r="AP1645" s="19"/>
      <c r="AQ1645" s="19"/>
      <c r="AR1645" s="19"/>
      <c r="AS1645" s="19"/>
      <c r="AT1645" s="19"/>
      <c r="AU1645" s="19"/>
      <c r="AV1645" s="19"/>
      <c r="AW1645"/>
      <c r="AX1645"/>
      <c r="AY1645"/>
      <c r="AZ1645"/>
      <c r="BA1645"/>
      <c r="BB1645"/>
    </row>
    <row r="1646" spans="16:54" ht="14.25" x14ac:dyDescent="0.2">
      <c r="P1646" s="9" t="s">
        <v>3637</v>
      </c>
      <c r="Q1646" s="19"/>
      <c r="R1646" s="19">
        <v>85</v>
      </c>
      <c r="S1646" s="19"/>
      <c r="T1646" s="19"/>
      <c r="U1646" s="19"/>
      <c r="V1646" s="19"/>
      <c r="W1646" s="19"/>
      <c r="X1646" s="19"/>
      <c r="Y1646" s="19"/>
      <c r="AJ1646" s="9" t="s">
        <v>3637</v>
      </c>
      <c r="AK1646" s="19"/>
      <c r="AL1646" s="19">
        <v>85</v>
      </c>
      <c r="AM1646" s="19"/>
      <c r="AN1646" s="19"/>
      <c r="AO1646" s="19"/>
      <c r="AP1646" s="19"/>
      <c r="AQ1646" s="19"/>
      <c r="AR1646" s="19"/>
      <c r="AS1646" s="19"/>
      <c r="AT1646" s="19"/>
      <c r="AU1646" s="19"/>
      <c r="AV1646" s="19"/>
      <c r="AW1646"/>
      <c r="AX1646"/>
      <c r="AY1646"/>
      <c r="AZ1646"/>
      <c r="BA1646"/>
      <c r="BB1646"/>
    </row>
    <row r="1647" spans="16:54" ht="14.25" x14ac:dyDescent="0.2">
      <c r="P1647" s="9" t="s">
        <v>3638</v>
      </c>
      <c r="Q1647" s="19">
        <v>11</v>
      </c>
      <c r="R1647" s="19"/>
      <c r="S1647" s="19"/>
      <c r="T1647" s="19"/>
      <c r="U1647" s="19"/>
      <c r="V1647" s="19"/>
      <c r="W1647" s="19"/>
      <c r="X1647" s="19"/>
      <c r="Y1647" s="19"/>
      <c r="AJ1647" s="9" t="s">
        <v>3638</v>
      </c>
      <c r="AK1647" s="19"/>
      <c r="AL1647" s="19"/>
      <c r="AM1647" s="19"/>
      <c r="AN1647" s="19"/>
      <c r="AO1647" s="19"/>
      <c r="AP1647" s="19"/>
      <c r="AQ1647" s="19"/>
      <c r="AR1647" s="19">
        <v>11</v>
      </c>
      <c r="AS1647" s="19"/>
      <c r="AT1647" s="19"/>
      <c r="AU1647" s="19"/>
      <c r="AV1647" s="19"/>
      <c r="AW1647"/>
      <c r="AX1647"/>
      <c r="AY1647"/>
      <c r="AZ1647"/>
      <c r="BA1647"/>
      <c r="BB1647"/>
    </row>
    <row r="1648" spans="16:54" ht="14.25" x14ac:dyDescent="0.2">
      <c r="P1648" s="9" t="s">
        <v>3639</v>
      </c>
      <c r="Q1648" s="19">
        <v>38.111983169748235</v>
      </c>
      <c r="R1648" s="19"/>
      <c r="S1648" s="19"/>
      <c r="T1648" s="19"/>
      <c r="U1648" s="19"/>
      <c r="V1648" s="19"/>
      <c r="W1648" s="19"/>
      <c r="X1648" s="19"/>
      <c r="Y1648" s="19"/>
      <c r="AJ1648" s="9" t="s">
        <v>3639</v>
      </c>
      <c r="AK1648" s="19"/>
      <c r="AL1648" s="19"/>
      <c r="AM1648" s="19"/>
      <c r="AN1648" s="19"/>
      <c r="AO1648" s="19"/>
      <c r="AP1648" s="19">
        <v>38.111983169748235</v>
      </c>
      <c r="AQ1648" s="19"/>
      <c r="AR1648" s="19"/>
      <c r="AS1648" s="19"/>
      <c r="AT1648" s="19"/>
      <c r="AU1648" s="19"/>
      <c r="AV1648" s="19"/>
      <c r="AW1648"/>
      <c r="AX1648"/>
      <c r="AY1648"/>
      <c r="AZ1648"/>
      <c r="BA1648"/>
      <c r="BB1648"/>
    </row>
    <row r="1649" spans="16:54" ht="14.25" x14ac:dyDescent="0.2">
      <c r="P1649" s="9" t="s">
        <v>3640</v>
      </c>
      <c r="Q1649" s="19">
        <v>49</v>
      </c>
      <c r="R1649" s="19"/>
      <c r="S1649" s="19"/>
      <c r="T1649" s="19"/>
      <c r="U1649" s="19"/>
      <c r="V1649" s="19"/>
      <c r="W1649" s="19"/>
      <c r="X1649" s="19"/>
      <c r="Y1649" s="19"/>
      <c r="AJ1649" s="9" t="s">
        <v>3640</v>
      </c>
      <c r="AK1649" s="19"/>
      <c r="AL1649" s="19">
        <v>49</v>
      </c>
      <c r="AM1649" s="19"/>
      <c r="AN1649" s="19"/>
      <c r="AO1649" s="19"/>
      <c r="AP1649" s="19"/>
      <c r="AQ1649" s="19"/>
      <c r="AR1649" s="19"/>
      <c r="AS1649" s="19"/>
      <c r="AT1649" s="19"/>
      <c r="AU1649" s="19"/>
      <c r="AV1649" s="19"/>
      <c r="AW1649"/>
      <c r="AX1649"/>
      <c r="AY1649"/>
      <c r="AZ1649"/>
      <c r="BA1649"/>
      <c r="BB1649"/>
    </row>
    <row r="1650" spans="16:54" ht="14.25" x14ac:dyDescent="0.2">
      <c r="P1650" s="9" t="s">
        <v>3641</v>
      </c>
      <c r="Q1650" s="19"/>
      <c r="R1650" s="19">
        <v>59</v>
      </c>
      <c r="S1650" s="19"/>
      <c r="T1650" s="19"/>
      <c r="U1650" s="19"/>
      <c r="V1650" s="19"/>
      <c r="W1650" s="19"/>
      <c r="X1650" s="19"/>
      <c r="Y1650" s="19"/>
      <c r="AJ1650" s="9" t="s">
        <v>3641</v>
      </c>
      <c r="AK1650" s="19"/>
      <c r="AL1650" s="19">
        <v>59</v>
      </c>
      <c r="AM1650" s="19"/>
      <c r="AN1650" s="19"/>
      <c r="AO1650" s="19"/>
      <c r="AP1650" s="19"/>
      <c r="AQ1650" s="19"/>
      <c r="AR1650" s="19"/>
      <c r="AS1650" s="19"/>
      <c r="AT1650" s="19"/>
      <c r="AU1650" s="19"/>
      <c r="AV1650" s="19"/>
      <c r="AW1650"/>
      <c r="AX1650"/>
      <c r="AY1650"/>
      <c r="AZ1650"/>
      <c r="BA1650"/>
      <c r="BB1650"/>
    </row>
    <row r="1651" spans="16:54" ht="14.25" x14ac:dyDescent="0.2">
      <c r="P1651" s="9" t="s">
        <v>3642</v>
      </c>
      <c r="Q1651" s="19">
        <v>55</v>
      </c>
      <c r="R1651" s="19"/>
      <c r="S1651" s="19"/>
      <c r="T1651" s="19"/>
      <c r="U1651" s="19"/>
      <c r="V1651" s="19"/>
      <c r="W1651" s="19"/>
      <c r="X1651" s="19"/>
      <c r="Y1651" s="19"/>
      <c r="AJ1651" s="9" t="s">
        <v>3642</v>
      </c>
      <c r="AK1651" s="19"/>
      <c r="AL1651" s="19">
        <v>55</v>
      </c>
      <c r="AM1651" s="19"/>
      <c r="AN1651" s="19"/>
      <c r="AO1651" s="19"/>
      <c r="AP1651" s="19"/>
      <c r="AQ1651" s="19"/>
      <c r="AR1651" s="19"/>
      <c r="AS1651" s="19"/>
      <c r="AT1651" s="19"/>
      <c r="AU1651" s="19"/>
      <c r="AV1651" s="19"/>
      <c r="AW1651"/>
      <c r="AX1651"/>
      <c r="AY1651"/>
      <c r="AZ1651"/>
      <c r="BA1651"/>
      <c r="BB1651"/>
    </row>
    <row r="1652" spans="16:54" ht="14.25" x14ac:dyDescent="0.2">
      <c r="P1652" s="9" t="s">
        <v>3643</v>
      </c>
      <c r="Q1652" s="19"/>
      <c r="R1652" s="19"/>
      <c r="S1652" s="19"/>
      <c r="T1652" s="19">
        <v>75</v>
      </c>
      <c r="U1652" s="19"/>
      <c r="V1652" s="19"/>
      <c r="W1652" s="19"/>
      <c r="X1652" s="19"/>
      <c r="Y1652" s="19"/>
      <c r="AJ1652" s="9" t="s">
        <v>3643</v>
      </c>
      <c r="AK1652" s="19"/>
      <c r="AL1652" s="19">
        <v>75</v>
      </c>
      <c r="AM1652" s="19"/>
      <c r="AN1652" s="19"/>
      <c r="AO1652" s="19"/>
      <c r="AP1652" s="19"/>
      <c r="AQ1652" s="19"/>
      <c r="AR1652" s="19"/>
      <c r="AS1652" s="19"/>
      <c r="AT1652" s="19"/>
      <c r="AU1652" s="19"/>
      <c r="AV1652" s="19"/>
      <c r="AW1652"/>
      <c r="AX1652"/>
      <c r="AY1652"/>
      <c r="AZ1652"/>
      <c r="BA1652"/>
      <c r="BB1652"/>
    </row>
    <row r="1653" spans="16:54" ht="14.25" x14ac:dyDescent="0.2">
      <c r="P1653" s="9" t="s">
        <v>3644</v>
      </c>
      <c r="Q1653" s="19"/>
      <c r="R1653" s="19">
        <v>50.307817784067666</v>
      </c>
      <c r="S1653" s="19"/>
      <c r="T1653" s="19"/>
      <c r="U1653" s="19"/>
      <c r="V1653" s="19"/>
      <c r="W1653" s="19"/>
      <c r="X1653" s="19"/>
      <c r="Y1653" s="19"/>
      <c r="AJ1653" s="9" t="s">
        <v>3644</v>
      </c>
      <c r="AK1653" s="19"/>
      <c r="AL1653" s="19"/>
      <c r="AM1653" s="19"/>
      <c r="AN1653" s="19"/>
      <c r="AO1653" s="19">
        <v>50.307817784067666</v>
      </c>
      <c r="AP1653" s="19"/>
      <c r="AQ1653" s="19"/>
      <c r="AR1653" s="19"/>
      <c r="AS1653" s="19"/>
      <c r="AT1653" s="19"/>
      <c r="AU1653" s="19"/>
      <c r="AV1653" s="19"/>
      <c r="AW1653"/>
      <c r="AX1653"/>
      <c r="AY1653"/>
      <c r="AZ1653"/>
      <c r="BA1653"/>
      <c r="BB1653"/>
    </row>
    <row r="1654" spans="16:54" ht="14.25" x14ac:dyDescent="0.2">
      <c r="P1654" s="9" t="s">
        <v>3645</v>
      </c>
      <c r="Q1654" s="19">
        <v>30.5</v>
      </c>
      <c r="R1654" s="19"/>
      <c r="S1654" s="19"/>
      <c r="T1654" s="19"/>
      <c r="U1654" s="19"/>
      <c r="V1654" s="19"/>
      <c r="W1654" s="19"/>
      <c r="X1654" s="19"/>
      <c r="Y1654" s="19"/>
      <c r="AJ1654" s="9" t="s">
        <v>3645</v>
      </c>
      <c r="AK1654" s="19"/>
      <c r="AL1654" s="19"/>
      <c r="AM1654" s="19"/>
      <c r="AN1654" s="19"/>
      <c r="AO1654" s="19"/>
      <c r="AP1654" s="19"/>
      <c r="AQ1654" s="19"/>
      <c r="AR1654" s="19"/>
      <c r="AS1654" s="19"/>
      <c r="AT1654" s="19">
        <v>30.5</v>
      </c>
      <c r="AU1654" s="19"/>
      <c r="AV1654" s="19"/>
      <c r="AW1654"/>
      <c r="AX1654"/>
      <c r="AY1654"/>
      <c r="AZ1654"/>
      <c r="BA1654"/>
      <c r="BB1654"/>
    </row>
    <row r="1655" spans="16:54" ht="14.25" x14ac:dyDescent="0.2">
      <c r="P1655" s="9" t="s">
        <v>3646</v>
      </c>
      <c r="Q1655" s="19"/>
      <c r="R1655" s="19"/>
      <c r="S1655" s="19"/>
      <c r="T1655" s="19"/>
      <c r="U1655" s="19"/>
      <c r="V1655" s="19"/>
      <c r="W1655" s="19"/>
      <c r="X1655" s="19">
        <v>80</v>
      </c>
      <c r="Y1655" s="19"/>
      <c r="AJ1655" s="9" t="s">
        <v>3646</v>
      </c>
      <c r="AK1655" s="19"/>
      <c r="AL1655" s="19">
        <v>80</v>
      </c>
      <c r="AM1655" s="19"/>
      <c r="AN1655" s="19"/>
      <c r="AO1655" s="19"/>
      <c r="AP1655" s="19"/>
      <c r="AQ1655" s="19"/>
      <c r="AR1655" s="19"/>
      <c r="AS1655" s="19"/>
      <c r="AT1655" s="19"/>
      <c r="AU1655" s="19"/>
      <c r="AV1655" s="19"/>
      <c r="AW1655"/>
      <c r="AX1655"/>
      <c r="AY1655"/>
      <c r="AZ1655"/>
      <c r="BA1655"/>
      <c r="BB1655"/>
    </row>
    <row r="1656" spans="16:54" ht="14.25" x14ac:dyDescent="0.2">
      <c r="P1656" s="9" t="s">
        <v>3647</v>
      </c>
      <c r="Q1656" s="19">
        <v>12</v>
      </c>
      <c r="R1656" s="19"/>
      <c r="S1656" s="19"/>
      <c r="T1656" s="19"/>
      <c r="U1656" s="19"/>
      <c r="V1656" s="19"/>
      <c r="W1656" s="19"/>
      <c r="X1656" s="19"/>
      <c r="Y1656" s="19"/>
      <c r="AJ1656" s="9" t="s">
        <v>3647</v>
      </c>
      <c r="AK1656" s="19"/>
      <c r="AL1656" s="19">
        <v>12</v>
      </c>
      <c r="AM1656" s="19"/>
      <c r="AN1656" s="19"/>
      <c r="AO1656" s="19"/>
      <c r="AP1656" s="19"/>
      <c r="AQ1656" s="19"/>
      <c r="AR1656" s="19"/>
      <c r="AS1656" s="19"/>
      <c r="AT1656" s="19"/>
      <c r="AU1656" s="19"/>
      <c r="AV1656" s="19"/>
      <c r="AW1656"/>
      <c r="AX1656"/>
      <c r="AY1656"/>
      <c r="AZ1656"/>
      <c r="BA1656"/>
      <c r="BB1656"/>
    </row>
    <row r="1657" spans="16:54" ht="14.25" x14ac:dyDescent="0.2">
      <c r="P1657" s="9" t="s">
        <v>3648</v>
      </c>
      <c r="Q1657" s="19">
        <v>48.5</v>
      </c>
      <c r="R1657" s="19"/>
      <c r="S1657" s="19"/>
      <c r="T1657" s="19"/>
      <c r="U1657" s="19"/>
      <c r="V1657" s="19"/>
      <c r="W1657" s="19"/>
      <c r="X1657" s="19"/>
      <c r="Y1657" s="19"/>
      <c r="AJ1657" s="9" t="s">
        <v>3648</v>
      </c>
      <c r="AK1657" s="19"/>
      <c r="AL1657" s="19">
        <v>48.5</v>
      </c>
      <c r="AM1657" s="19"/>
      <c r="AN1657" s="19"/>
      <c r="AO1657" s="19"/>
      <c r="AP1657" s="19"/>
      <c r="AQ1657" s="19"/>
      <c r="AR1657" s="19"/>
      <c r="AS1657" s="19"/>
      <c r="AT1657" s="19"/>
      <c r="AU1657" s="19"/>
      <c r="AV1657" s="19"/>
      <c r="AW1657"/>
      <c r="AX1657"/>
      <c r="AY1657"/>
      <c r="AZ1657"/>
      <c r="BA1657"/>
      <c r="BB1657"/>
    </row>
    <row r="1658" spans="16:54" ht="14.25" x14ac:dyDescent="0.2">
      <c r="P1658" s="9" t="s">
        <v>3649</v>
      </c>
      <c r="Q1658" s="19"/>
      <c r="R1658" s="19"/>
      <c r="S1658" s="19"/>
      <c r="T1658" s="19"/>
      <c r="U1658" s="19"/>
      <c r="V1658" s="19"/>
      <c r="W1658" s="19"/>
      <c r="X1658" s="19">
        <v>63.04713088269137</v>
      </c>
      <c r="Y1658" s="19"/>
      <c r="AJ1658" s="9" t="s">
        <v>3649</v>
      </c>
      <c r="AK1658" s="19"/>
      <c r="AL1658" s="19"/>
      <c r="AM1658" s="19"/>
      <c r="AN1658" s="19">
        <v>63.04713088269137</v>
      </c>
      <c r="AO1658" s="19"/>
      <c r="AP1658" s="19"/>
      <c r="AQ1658" s="19"/>
      <c r="AR1658" s="19"/>
      <c r="AS1658" s="19"/>
      <c r="AT1658" s="19"/>
      <c r="AU1658" s="19"/>
      <c r="AV1658" s="19"/>
      <c r="AW1658"/>
      <c r="AX1658"/>
      <c r="AY1658"/>
      <c r="AZ1658"/>
      <c r="BA1658"/>
      <c r="BB1658"/>
    </row>
    <row r="1659" spans="16:54" ht="14.25" x14ac:dyDescent="0.2">
      <c r="P1659" s="9" t="s">
        <v>3650</v>
      </c>
      <c r="Q1659" s="19">
        <v>3.4191200039889731</v>
      </c>
      <c r="R1659" s="19"/>
      <c r="S1659" s="19"/>
      <c r="T1659" s="19"/>
      <c r="U1659" s="19"/>
      <c r="V1659" s="19"/>
      <c r="W1659" s="19"/>
      <c r="X1659" s="19"/>
      <c r="Y1659" s="19"/>
      <c r="AJ1659" s="9" t="s">
        <v>3650</v>
      </c>
      <c r="AK1659" s="19"/>
      <c r="AL1659" s="19"/>
      <c r="AM1659" s="19"/>
      <c r="AN1659" s="19"/>
      <c r="AO1659" s="19"/>
      <c r="AP1659" s="19"/>
      <c r="AQ1659" s="19"/>
      <c r="AR1659" s="19"/>
      <c r="AS1659" s="19"/>
      <c r="AT1659" s="19"/>
      <c r="AU1659" s="19"/>
      <c r="AV1659" s="19">
        <v>3.4191200039889731</v>
      </c>
      <c r="AW1659"/>
      <c r="AX1659"/>
      <c r="AY1659"/>
      <c r="AZ1659"/>
      <c r="BA1659"/>
      <c r="BB1659"/>
    </row>
    <row r="1660" spans="16:54" ht="14.25" x14ac:dyDescent="0.2">
      <c r="P1660" s="9" t="s">
        <v>3651</v>
      </c>
      <c r="Q1660" s="19"/>
      <c r="R1660" s="19">
        <v>87.734690296543263</v>
      </c>
      <c r="S1660" s="19"/>
      <c r="T1660" s="19"/>
      <c r="U1660" s="19"/>
      <c r="V1660" s="19"/>
      <c r="W1660" s="19"/>
      <c r="X1660" s="19"/>
      <c r="Y1660" s="19"/>
      <c r="AJ1660" s="9" t="s">
        <v>3651</v>
      </c>
      <c r="AK1660" s="19">
        <v>87.734690296543263</v>
      </c>
      <c r="AL1660" s="19"/>
      <c r="AM1660" s="19"/>
      <c r="AN1660" s="19"/>
      <c r="AO1660" s="19"/>
      <c r="AP1660" s="19"/>
      <c r="AQ1660" s="19"/>
      <c r="AR1660" s="19"/>
      <c r="AS1660" s="19"/>
      <c r="AT1660" s="19"/>
      <c r="AU1660" s="19"/>
      <c r="AV1660" s="19"/>
      <c r="AW1660"/>
      <c r="AX1660"/>
      <c r="AY1660"/>
      <c r="AZ1660"/>
      <c r="BA1660"/>
      <c r="BB1660"/>
    </row>
    <row r="1661" spans="16:54" ht="14.25" x14ac:dyDescent="0.2">
      <c r="P1661" s="9" t="s">
        <v>3652</v>
      </c>
      <c r="Q1661" s="19">
        <v>56.628754645950657</v>
      </c>
      <c r="R1661" s="19"/>
      <c r="S1661" s="19"/>
      <c r="T1661" s="19"/>
      <c r="U1661" s="19"/>
      <c r="V1661" s="19"/>
      <c r="W1661" s="19"/>
      <c r="X1661" s="19"/>
      <c r="Y1661" s="19"/>
      <c r="AJ1661" s="9" t="s">
        <v>3652</v>
      </c>
      <c r="AK1661" s="19">
        <v>56.628754645950657</v>
      </c>
      <c r="AL1661" s="19"/>
      <c r="AM1661" s="19"/>
      <c r="AN1661" s="19"/>
      <c r="AO1661" s="19"/>
      <c r="AP1661" s="19"/>
      <c r="AQ1661" s="19"/>
      <c r="AR1661" s="19"/>
      <c r="AS1661" s="19"/>
      <c r="AT1661" s="19"/>
      <c r="AU1661" s="19"/>
      <c r="AV1661" s="19"/>
      <c r="AW1661"/>
      <c r="AX1661"/>
      <c r="AY1661"/>
      <c r="AZ1661"/>
      <c r="BA1661"/>
      <c r="BB1661"/>
    </row>
    <row r="1662" spans="16:54" ht="14.25" x14ac:dyDescent="0.2">
      <c r="P1662" s="9" t="s">
        <v>3653</v>
      </c>
      <c r="Q1662" s="19"/>
      <c r="R1662" s="19"/>
      <c r="S1662" s="19"/>
      <c r="T1662" s="19"/>
      <c r="U1662" s="19"/>
      <c r="V1662" s="19"/>
      <c r="W1662" s="19"/>
      <c r="X1662" s="19"/>
      <c r="Y1662" s="19">
        <v>8.0135625093491551</v>
      </c>
      <c r="AJ1662" s="9" t="s">
        <v>3653</v>
      </c>
      <c r="AK1662" s="19"/>
      <c r="AL1662" s="19"/>
      <c r="AM1662" s="19"/>
      <c r="AN1662" s="19"/>
      <c r="AO1662" s="19"/>
      <c r="AP1662" s="19"/>
      <c r="AQ1662" s="19"/>
      <c r="AR1662" s="19"/>
      <c r="AS1662" s="19"/>
      <c r="AT1662" s="19"/>
      <c r="AU1662" s="19"/>
      <c r="AV1662" s="19">
        <v>8.0135625093491551</v>
      </c>
      <c r="AW1662"/>
      <c r="AX1662"/>
      <c r="AY1662"/>
      <c r="AZ1662"/>
      <c r="BA1662"/>
      <c r="BB1662"/>
    </row>
    <row r="1663" spans="16:54" ht="14.25" x14ac:dyDescent="0.2">
      <c r="P1663" s="9" t="s">
        <v>3654</v>
      </c>
      <c r="Q1663" s="19">
        <v>3.5615833374885137</v>
      </c>
      <c r="R1663" s="19"/>
      <c r="S1663" s="19"/>
      <c r="T1663" s="19"/>
      <c r="U1663" s="19"/>
      <c r="V1663" s="19"/>
      <c r="W1663" s="19"/>
      <c r="X1663" s="19"/>
      <c r="Y1663" s="19"/>
      <c r="AJ1663" s="9" t="s">
        <v>3654</v>
      </c>
      <c r="AK1663" s="19"/>
      <c r="AL1663" s="19"/>
      <c r="AM1663" s="19"/>
      <c r="AN1663" s="19"/>
      <c r="AO1663" s="19"/>
      <c r="AP1663" s="19"/>
      <c r="AQ1663" s="19"/>
      <c r="AR1663" s="19"/>
      <c r="AS1663" s="19"/>
      <c r="AT1663" s="19"/>
      <c r="AU1663" s="19"/>
      <c r="AV1663" s="19">
        <v>3.5615833374885137</v>
      </c>
      <c r="AW1663"/>
      <c r="AX1663"/>
      <c r="AY1663"/>
      <c r="AZ1663"/>
      <c r="BA1663"/>
      <c r="BB1663"/>
    </row>
    <row r="1664" spans="16:54" ht="14.25" x14ac:dyDescent="0.2">
      <c r="P1664" s="9" t="s">
        <v>3655</v>
      </c>
      <c r="Q1664" s="19"/>
      <c r="R1664" s="19"/>
      <c r="S1664" s="19"/>
      <c r="T1664" s="19"/>
      <c r="U1664" s="19"/>
      <c r="V1664" s="19"/>
      <c r="W1664" s="19">
        <v>62</v>
      </c>
      <c r="X1664" s="19"/>
      <c r="Y1664" s="19"/>
      <c r="AJ1664" s="9" t="s">
        <v>3655</v>
      </c>
      <c r="AK1664" s="19"/>
      <c r="AL1664" s="19">
        <v>62</v>
      </c>
      <c r="AM1664" s="19"/>
      <c r="AN1664" s="19"/>
      <c r="AO1664" s="19"/>
      <c r="AP1664" s="19"/>
      <c r="AQ1664" s="19"/>
      <c r="AR1664" s="19"/>
      <c r="AS1664" s="19"/>
      <c r="AT1664" s="19"/>
      <c r="AU1664" s="19"/>
      <c r="AV1664" s="19"/>
      <c r="AW1664"/>
      <c r="AX1664"/>
      <c r="AY1664"/>
      <c r="AZ1664"/>
      <c r="BA1664"/>
      <c r="BB1664"/>
    </row>
    <row r="1665" spans="16:54" ht="14.25" x14ac:dyDescent="0.2">
      <c r="P1665" s="9" t="s">
        <v>3656</v>
      </c>
      <c r="Q1665" s="19">
        <v>26.678388218823763</v>
      </c>
      <c r="R1665" s="19"/>
      <c r="S1665" s="19"/>
      <c r="T1665" s="19"/>
      <c r="U1665" s="19"/>
      <c r="V1665" s="19"/>
      <c r="W1665" s="19"/>
      <c r="X1665" s="19"/>
      <c r="Y1665" s="19"/>
      <c r="AJ1665" s="9" t="s">
        <v>3656</v>
      </c>
      <c r="AK1665" s="19"/>
      <c r="AL1665" s="19"/>
      <c r="AM1665" s="19"/>
      <c r="AN1665" s="19"/>
      <c r="AO1665" s="19"/>
      <c r="AP1665" s="19">
        <v>26.678388218823763</v>
      </c>
      <c r="AQ1665" s="19"/>
      <c r="AR1665" s="19"/>
      <c r="AS1665" s="19"/>
      <c r="AT1665" s="19"/>
      <c r="AU1665" s="19"/>
      <c r="AV1665" s="19"/>
      <c r="AW1665"/>
      <c r="AX1665"/>
      <c r="AY1665"/>
      <c r="AZ1665"/>
      <c r="BA1665"/>
      <c r="BB1665"/>
    </row>
    <row r="1666" spans="16:54" ht="14.25" x14ac:dyDescent="0.2">
      <c r="P1666" s="9" t="s">
        <v>3657</v>
      </c>
      <c r="Q1666" s="19">
        <v>70.928022243027783</v>
      </c>
      <c r="R1666" s="19"/>
      <c r="S1666" s="19"/>
      <c r="T1666" s="19"/>
      <c r="U1666" s="19"/>
      <c r="V1666" s="19"/>
      <c r="W1666" s="19"/>
      <c r="X1666" s="19"/>
      <c r="Y1666" s="19"/>
      <c r="AJ1666" s="9" t="s">
        <v>3657</v>
      </c>
      <c r="AK1666" s="19"/>
      <c r="AL1666" s="19"/>
      <c r="AM1666" s="19"/>
      <c r="AN1666" s="19">
        <v>70.928022243027783</v>
      </c>
      <c r="AO1666" s="19"/>
      <c r="AP1666" s="19"/>
      <c r="AQ1666" s="19"/>
      <c r="AR1666" s="19"/>
      <c r="AS1666" s="19"/>
      <c r="AT1666" s="19"/>
      <c r="AU1666" s="19"/>
      <c r="AV1666" s="19"/>
      <c r="AW1666"/>
      <c r="AX1666"/>
      <c r="AY1666"/>
      <c r="AZ1666"/>
      <c r="BA1666"/>
      <c r="BB1666"/>
    </row>
    <row r="1667" spans="16:54" ht="14.25" x14ac:dyDescent="0.2">
      <c r="P1667" s="9" t="s">
        <v>3658</v>
      </c>
      <c r="Q1667" s="19">
        <v>41.92318148672306</v>
      </c>
      <c r="R1667" s="19"/>
      <c r="S1667" s="19"/>
      <c r="T1667" s="19"/>
      <c r="U1667" s="19"/>
      <c r="V1667" s="19"/>
      <c r="W1667" s="19"/>
      <c r="X1667" s="19"/>
      <c r="Y1667" s="19"/>
      <c r="AJ1667" s="9" t="s">
        <v>3658</v>
      </c>
      <c r="AK1667" s="19"/>
      <c r="AL1667" s="19"/>
      <c r="AM1667" s="19"/>
      <c r="AN1667" s="19"/>
      <c r="AO1667" s="19"/>
      <c r="AP1667" s="19">
        <v>41.92318148672306</v>
      </c>
      <c r="AQ1667" s="19"/>
      <c r="AR1667" s="19"/>
      <c r="AS1667" s="19"/>
      <c r="AT1667" s="19"/>
      <c r="AU1667" s="19"/>
      <c r="AV1667" s="19"/>
      <c r="AW1667"/>
      <c r="AX1667"/>
      <c r="AY1667"/>
      <c r="AZ1667"/>
      <c r="BA1667"/>
      <c r="BB1667"/>
    </row>
    <row r="1668" spans="16:54" ht="14.25" x14ac:dyDescent="0.2">
      <c r="P1668" s="9" t="s">
        <v>3659</v>
      </c>
      <c r="Q1668" s="19">
        <v>90</v>
      </c>
      <c r="R1668" s="19"/>
      <c r="S1668" s="19"/>
      <c r="T1668" s="19"/>
      <c r="U1668" s="19"/>
      <c r="V1668" s="19"/>
      <c r="W1668" s="19"/>
      <c r="X1668" s="19"/>
      <c r="Y1668" s="19"/>
      <c r="AJ1668" s="9" t="s">
        <v>3659</v>
      </c>
      <c r="AK1668" s="19"/>
      <c r="AL1668" s="19">
        <v>90</v>
      </c>
      <c r="AM1668" s="19"/>
      <c r="AN1668" s="19"/>
      <c r="AO1668" s="19"/>
      <c r="AP1668" s="19"/>
      <c r="AQ1668" s="19"/>
      <c r="AR1668" s="19"/>
      <c r="AS1668" s="19"/>
      <c r="AT1668" s="19"/>
      <c r="AU1668" s="19"/>
      <c r="AV1668" s="19"/>
      <c r="AW1668"/>
      <c r="AX1668"/>
      <c r="AY1668"/>
      <c r="AZ1668"/>
      <c r="BA1668"/>
      <c r="BB1668"/>
    </row>
    <row r="1669" spans="16:54" ht="14.25" x14ac:dyDescent="0.2">
      <c r="P1669" s="9" t="s">
        <v>3660</v>
      </c>
      <c r="Q1669" s="19">
        <v>67.700452577525482</v>
      </c>
      <c r="R1669" s="19"/>
      <c r="S1669" s="19"/>
      <c r="T1669" s="19"/>
      <c r="U1669" s="19"/>
      <c r="V1669" s="19"/>
      <c r="W1669" s="19"/>
      <c r="X1669" s="19"/>
      <c r="Y1669" s="19"/>
      <c r="AJ1669" s="9" t="s">
        <v>3660</v>
      </c>
      <c r="AK1669" s="19"/>
      <c r="AL1669" s="19"/>
      <c r="AM1669" s="19"/>
      <c r="AN1669" s="19"/>
      <c r="AO1669" s="19">
        <v>67.700452577525482</v>
      </c>
      <c r="AP1669" s="19"/>
      <c r="AQ1669" s="19"/>
      <c r="AR1669" s="19"/>
      <c r="AS1669" s="19"/>
      <c r="AT1669" s="19"/>
      <c r="AU1669" s="19"/>
      <c r="AV1669" s="19"/>
      <c r="AW1669"/>
      <c r="AX1669"/>
      <c r="AY1669"/>
      <c r="AZ1669"/>
      <c r="BA1669"/>
      <c r="BB1669"/>
    </row>
    <row r="1670" spans="16:54" ht="14.25" x14ac:dyDescent="0.2">
      <c r="P1670" s="9" t="s">
        <v>3661</v>
      </c>
      <c r="Q1670" s="19">
        <v>85</v>
      </c>
      <c r="R1670" s="19"/>
      <c r="S1670" s="19"/>
      <c r="T1670" s="19"/>
      <c r="U1670" s="19"/>
      <c r="V1670" s="19"/>
      <c r="W1670" s="19"/>
      <c r="X1670" s="19"/>
      <c r="Y1670" s="19"/>
      <c r="AJ1670" s="9" t="s">
        <v>3661</v>
      </c>
      <c r="AK1670" s="19"/>
      <c r="AL1670" s="19">
        <v>85</v>
      </c>
      <c r="AM1670" s="19"/>
      <c r="AN1670" s="19"/>
      <c r="AO1670" s="19"/>
      <c r="AP1670" s="19"/>
      <c r="AQ1670" s="19"/>
      <c r="AR1670" s="19"/>
      <c r="AS1670" s="19"/>
      <c r="AT1670" s="19"/>
      <c r="AU1670" s="19"/>
      <c r="AV1670" s="19"/>
      <c r="AW1670"/>
      <c r="AX1670"/>
      <c r="AY1670"/>
      <c r="AZ1670"/>
      <c r="BA1670"/>
      <c r="BB1670"/>
    </row>
    <row r="1671" spans="16:54" ht="14.25" x14ac:dyDescent="0.2">
      <c r="P1671" s="9" t="s">
        <v>3662</v>
      </c>
      <c r="Q1671" s="19"/>
      <c r="R1671" s="19"/>
      <c r="S1671" s="19">
        <v>78.808913603364203</v>
      </c>
      <c r="T1671" s="19"/>
      <c r="U1671" s="19"/>
      <c r="V1671" s="19"/>
      <c r="W1671" s="19"/>
      <c r="X1671" s="19"/>
      <c r="Y1671" s="19"/>
      <c r="AJ1671" s="9" t="s">
        <v>3662</v>
      </c>
      <c r="AK1671" s="19"/>
      <c r="AL1671" s="19"/>
      <c r="AM1671" s="19"/>
      <c r="AN1671" s="19">
        <v>78.808913603364203</v>
      </c>
      <c r="AO1671" s="19"/>
      <c r="AP1671" s="19"/>
      <c r="AQ1671" s="19"/>
      <c r="AR1671" s="19"/>
      <c r="AS1671" s="19"/>
      <c r="AT1671" s="19"/>
      <c r="AU1671" s="19"/>
      <c r="AV1671" s="19"/>
      <c r="AW1671"/>
      <c r="AX1671"/>
      <c r="AY1671"/>
      <c r="AZ1671"/>
      <c r="BA1671"/>
      <c r="BB1671"/>
    </row>
    <row r="1672" spans="16:54" ht="14.25" x14ac:dyDescent="0.2">
      <c r="P1672" s="9" t="s">
        <v>3663</v>
      </c>
      <c r="Q1672" s="19">
        <v>65</v>
      </c>
      <c r="R1672" s="19"/>
      <c r="S1672" s="19"/>
      <c r="T1672" s="19"/>
      <c r="U1672" s="19"/>
      <c r="V1672" s="19"/>
      <c r="W1672" s="19"/>
      <c r="X1672" s="19"/>
      <c r="Y1672" s="19"/>
      <c r="AJ1672" s="9" t="s">
        <v>3663</v>
      </c>
      <c r="AK1672" s="19"/>
      <c r="AL1672" s="19">
        <v>65</v>
      </c>
      <c r="AM1672" s="19"/>
      <c r="AN1672" s="19"/>
      <c r="AO1672" s="19"/>
      <c r="AP1672" s="19"/>
      <c r="AQ1672" s="19"/>
      <c r="AR1672" s="19"/>
      <c r="AS1672" s="19"/>
      <c r="AT1672" s="19"/>
      <c r="AU1672" s="19"/>
      <c r="AV1672" s="19"/>
      <c r="AW1672"/>
      <c r="AX1672"/>
      <c r="AY1672"/>
      <c r="AZ1672"/>
      <c r="BA1672"/>
      <c r="BB1672"/>
    </row>
    <row r="1673" spans="16:54" ht="14.25" x14ac:dyDescent="0.2">
      <c r="P1673" s="9" t="s">
        <v>3664</v>
      </c>
      <c r="Q1673" s="19"/>
      <c r="R1673" s="19"/>
      <c r="S1673" s="19">
        <v>75</v>
      </c>
      <c r="T1673" s="19"/>
      <c r="U1673" s="19"/>
      <c r="V1673" s="19"/>
      <c r="W1673" s="19"/>
      <c r="X1673" s="19"/>
      <c r="Y1673" s="19"/>
      <c r="AJ1673" s="9" t="s">
        <v>3664</v>
      </c>
      <c r="AK1673" s="19"/>
      <c r="AL1673" s="19">
        <v>75</v>
      </c>
      <c r="AM1673" s="19"/>
      <c r="AN1673" s="19"/>
      <c r="AO1673" s="19"/>
      <c r="AP1673" s="19"/>
      <c r="AQ1673" s="19"/>
      <c r="AR1673" s="19"/>
      <c r="AS1673" s="19"/>
      <c r="AT1673" s="19"/>
      <c r="AU1673" s="19"/>
      <c r="AV1673" s="19"/>
      <c r="AW1673"/>
      <c r="AX1673"/>
      <c r="AY1673"/>
      <c r="AZ1673"/>
      <c r="BA1673"/>
      <c r="BB1673"/>
    </row>
    <row r="1674" spans="16:54" ht="14.25" x14ac:dyDescent="0.2">
      <c r="P1674" s="9" t="s">
        <v>3665</v>
      </c>
      <c r="Q1674" s="19">
        <v>92</v>
      </c>
      <c r="R1674" s="19"/>
      <c r="S1674" s="19"/>
      <c r="T1674" s="19"/>
      <c r="U1674" s="19"/>
      <c r="V1674" s="19"/>
      <c r="W1674" s="19"/>
      <c r="X1674" s="19"/>
      <c r="Y1674" s="19"/>
      <c r="AJ1674" s="9" t="s">
        <v>3665</v>
      </c>
      <c r="AK1674" s="19"/>
      <c r="AL1674" s="19">
        <v>92</v>
      </c>
      <c r="AM1674" s="19"/>
      <c r="AN1674" s="19"/>
      <c r="AO1674" s="19"/>
      <c r="AP1674" s="19"/>
      <c r="AQ1674" s="19"/>
      <c r="AR1674" s="19"/>
      <c r="AS1674" s="19"/>
      <c r="AT1674" s="19"/>
      <c r="AU1674" s="19"/>
      <c r="AV1674" s="19"/>
      <c r="AW1674"/>
      <c r="AX1674"/>
      <c r="AY1674"/>
      <c r="AZ1674"/>
      <c r="BA1674"/>
      <c r="BB1674"/>
    </row>
    <row r="1675" spans="16:54" ht="14.25" x14ac:dyDescent="0.2">
      <c r="P1675" s="9" t="s">
        <v>3666</v>
      </c>
      <c r="Q1675" s="19">
        <v>50.815977559664312</v>
      </c>
      <c r="R1675" s="19"/>
      <c r="S1675" s="19"/>
      <c r="T1675" s="19"/>
      <c r="U1675" s="19"/>
      <c r="V1675" s="19"/>
      <c r="W1675" s="19"/>
      <c r="X1675" s="19"/>
      <c r="Y1675" s="19"/>
      <c r="AJ1675" s="9" t="s">
        <v>3666</v>
      </c>
      <c r="AK1675" s="19"/>
      <c r="AL1675" s="19"/>
      <c r="AM1675" s="19"/>
      <c r="AN1675" s="19"/>
      <c r="AO1675" s="19"/>
      <c r="AP1675" s="19">
        <v>50.815977559664312</v>
      </c>
      <c r="AQ1675" s="19"/>
      <c r="AR1675" s="19"/>
      <c r="AS1675" s="19"/>
      <c r="AT1675" s="19"/>
      <c r="AU1675" s="19"/>
      <c r="AV1675" s="19"/>
      <c r="AW1675"/>
      <c r="AX1675"/>
      <c r="AY1675"/>
      <c r="AZ1675"/>
      <c r="BA1675"/>
      <c r="BB1675"/>
    </row>
    <row r="1676" spans="16:54" ht="14.25" x14ac:dyDescent="0.2">
      <c r="P1676" s="9" t="s">
        <v>3667</v>
      </c>
      <c r="Q1676" s="19"/>
      <c r="R1676" s="19"/>
      <c r="S1676" s="19"/>
      <c r="T1676" s="19">
        <v>55.954328658388583</v>
      </c>
      <c r="U1676" s="19"/>
      <c r="V1676" s="19"/>
      <c r="W1676" s="19"/>
      <c r="X1676" s="19"/>
      <c r="Y1676" s="19"/>
      <c r="AJ1676" s="9" t="s">
        <v>3667</v>
      </c>
      <c r="AK1676" s="19"/>
      <c r="AL1676" s="19"/>
      <c r="AM1676" s="19"/>
      <c r="AN1676" s="19">
        <v>55.954328658388583</v>
      </c>
      <c r="AO1676" s="19"/>
      <c r="AP1676" s="19"/>
      <c r="AQ1676" s="19"/>
      <c r="AR1676" s="19"/>
      <c r="AS1676" s="19"/>
      <c r="AT1676" s="19"/>
      <c r="AU1676" s="19"/>
      <c r="AV1676" s="19"/>
      <c r="AW1676"/>
      <c r="AX1676"/>
      <c r="AY1676"/>
      <c r="AZ1676"/>
      <c r="BA1676"/>
      <c r="BB1676"/>
    </row>
    <row r="1677" spans="16:54" ht="14.25" x14ac:dyDescent="0.2">
      <c r="P1677" s="9" t="s">
        <v>3668</v>
      </c>
      <c r="Q1677" s="19">
        <v>45</v>
      </c>
      <c r="R1677" s="19"/>
      <c r="S1677" s="19"/>
      <c r="T1677" s="19"/>
      <c r="U1677" s="19"/>
      <c r="V1677" s="19"/>
      <c r="W1677" s="19"/>
      <c r="X1677" s="19"/>
      <c r="Y1677" s="19"/>
      <c r="AJ1677" s="9" t="s">
        <v>3668</v>
      </c>
      <c r="AK1677" s="19"/>
      <c r="AL1677" s="19">
        <v>45</v>
      </c>
      <c r="AM1677" s="19"/>
      <c r="AN1677" s="19"/>
      <c r="AO1677" s="19"/>
      <c r="AP1677" s="19"/>
      <c r="AQ1677" s="19"/>
      <c r="AR1677" s="19"/>
      <c r="AS1677" s="19"/>
      <c r="AT1677" s="19"/>
      <c r="AU1677" s="19"/>
      <c r="AV1677" s="19"/>
      <c r="AW1677"/>
      <c r="AX1677"/>
      <c r="AY1677"/>
      <c r="AZ1677"/>
      <c r="BA1677"/>
      <c r="BB1677"/>
    </row>
    <row r="1678" spans="16:54" ht="14.25" x14ac:dyDescent="0.2">
      <c r="P1678" s="9" t="s">
        <v>3669</v>
      </c>
      <c r="Q1678" s="19">
        <v>7.1231666749770275</v>
      </c>
      <c r="R1678" s="19"/>
      <c r="S1678" s="19"/>
      <c r="T1678" s="19"/>
      <c r="U1678" s="19"/>
      <c r="V1678" s="19"/>
      <c r="W1678" s="19"/>
      <c r="X1678" s="19"/>
      <c r="Y1678" s="19"/>
      <c r="AJ1678" s="9" t="s">
        <v>3669</v>
      </c>
      <c r="AK1678" s="19"/>
      <c r="AL1678" s="19"/>
      <c r="AM1678" s="19"/>
      <c r="AN1678" s="19"/>
      <c r="AO1678" s="19"/>
      <c r="AP1678" s="19"/>
      <c r="AQ1678" s="19"/>
      <c r="AR1678" s="19"/>
      <c r="AS1678" s="19"/>
      <c r="AT1678" s="19"/>
      <c r="AU1678" s="19"/>
      <c r="AV1678" s="19">
        <v>7.1231666749770275</v>
      </c>
      <c r="AW1678"/>
      <c r="AX1678"/>
      <c r="AY1678"/>
      <c r="AZ1678"/>
      <c r="BA1678"/>
      <c r="BB1678"/>
    </row>
    <row r="1679" spans="16:54" ht="14.25" x14ac:dyDescent="0.2">
      <c r="P1679" s="9" t="s">
        <v>3670</v>
      </c>
      <c r="Q1679" s="19">
        <v>49.443946165553378</v>
      </c>
      <c r="R1679" s="19"/>
      <c r="S1679" s="19"/>
      <c r="T1679" s="19"/>
      <c r="U1679" s="19"/>
      <c r="V1679" s="19"/>
      <c r="W1679" s="19"/>
      <c r="X1679" s="19"/>
      <c r="Y1679" s="19"/>
      <c r="AJ1679" s="9" t="s">
        <v>3670</v>
      </c>
      <c r="AK1679" s="19"/>
      <c r="AL1679" s="19"/>
      <c r="AM1679" s="19"/>
      <c r="AN1679" s="19"/>
      <c r="AO1679" s="19"/>
      <c r="AP1679" s="19">
        <v>49.443946165553378</v>
      </c>
      <c r="AQ1679" s="19"/>
      <c r="AR1679" s="19"/>
      <c r="AS1679" s="19"/>
      <c r="AT1679" s="19"/>
      <c r="AU1679" s="19"/>
      <c r="AV1679" s="19"/>
      <c r="AW1679"/>
      <c r="AX1679"/>
      <c r="AY1679"/>
      <c r="AZ1679"/>
      <c r="BA1679"/>
      <c r="BB1679"/>
    </row>
    <row r="1680" spans="16:54" ht="14.25" x14ac:dyDescent="0.2">
      <c r="P1680" s="9" t="s">
        <v>3671</v>
      </c>
      <c r="Q1680" s="19"/>
      <c r="R1680" s="19"/>
      <c r="S1680" s="19">
        <v>45</v>
      </c>
      <c r="T1680" s="19"/>
      <c r="U1680" s="19"/>
      <c r="V1680" s="19"/>
      <c r="W1680" s="19"/>
      <c r="X1680" s="19"/>
      <c r="Y1680" s="19"/>
      <c r="AJ1680" s="9" t="s">
        <v>3671</v>
      </c>
      <c r="AK1680" s="19"/>
      <c r="AL1680" s="19"/>
      <c r="AM1680" s="19"/>
      <c r="AN1680" s="19"/>
      <c r="AO1680" s="19"/>
      <c r="AP1680" s="19"/>
      <c r="AQ1680" s="19"/>
      <c r="AR1680" s="19"/>
      <c r="AS1680" s="19"/>
      <c r="AT1680" s="19">
        <v>45</v>
      </c>
      <c r="AU1680" s="19"/>
      <c r="AV1680" s="19"/>
      <c r="AW1680"/>
      <c r="AX1680"/>
      <c r="AY1680"/>
      <c r="AZ1680"/>
      <c r="BA1680"/>
      <c r="BB1680"/>
    </row>
    <row r="1681" spans="16:54" ht="14.25" x14ac:dyDescent="0.2">
      <c r="P1681" s="9" t="s">
        <v>3672</v>
      </c>
      <c r="Q1681" s="19">
        <v>60</v>
      </c>
      <c r="R1681" s="19"/>
      <c r="S1681" s="19"/>
      <c r="T1681" s="19"/>
      <c r="U1681" s="19"/>
      <c r="V1681" s="19"/>
      <c r="W1681" s="19"/>
      <c r="X1681" s="19"/>
      <c r="Y1681" s="19"/>
      <c r="AJ1681" s="9" t="s">
        <v>3672</v>
      </c>
      <c r="AK1681" s="19"/>
      <c r="AL1681" s="19">
        <v>60</v>
      </c>
      <c r="AM1681" s="19"/>
      <c r="AN1681" s="19"/>
      <c r="AO1681" s="19"/>
      <c r="AP1681" s="19"/>
      <c r="AQ1681" s="19"/>
      <c r="AR1681" s="19"/>
      <c r="AS1681" s="19"/>
      <c r="AT1681" s="19"/>
      <c r="AU1681" s="19"/>
      <c r="AV1681" s="19"/>
      <c r="AW1681"/>
      <c r="AX1681"/>
      <c r="AY1681"/>
      <c r="AZ1681"/>
      <c r="BA1681"/>
      <c r="BB1681"/>
    </row>
    <row r="1682" spans="16:54" ht="14.25" x14ac:dyDescent="0.2">
      <c r="P1682" s="9" t="s">
        <v>3673</v>
      </c>
      <c r="Q1682" s="19">
        <v>65</v>
      </c>
      <c r="R1682" s="19"/>
      <c r="S1682" s="19"/>
      <c r="T1682" s="19"/>
      <c r="U1682" s="19"/>
      <c r="V1682" s="19"/>
      <c r="W1682" s="19"/>
      <c r="X1682" s="19"/>
      <c r="Y1682" s="19"/>
      <c r="AJ1682" s="9" t="s">
        <v>3673</v>
      </c>
      <c r="AK1682" s="19"/>
      <c r="AL1682" s="19">
        <v>65</v>
      </c>
      <c r="AM1682" s="19"/>
      <c r="AN1682" s="19"/>
      <c r="AO1682" s="19"/>
      <c r="AP1682" s="19"/>
      <c r="AQ1682" s="19"/>
      <c r="AR1682" s="19"/>
      <c r="AS1682" s="19"/>
      <c r="AT1682" s="19"/>
      <c r="AU1682" s="19"/>
      <c r="AV1682" s="19"/>
      <c r="AW1682"/>
      <c r="AX1682"/>
      <c r="AY1682"/>
      <c r="AZ1682"/>
      <c r="BA1682"/>
      <c r="BB1682"/>
    </row>
    <row r="1683" spans="16:54" ht="14.25" x14ac:dyDescent="0.2">
      <c r="P1683" s="9" t="s">
        <v>3674</v>
      </c>
      <c r="Q1683" s="19"/>
      <c r="R1683" s="19">
        <v>73</v>
      </c>
      <c r="S1683" s="19"/>
      <c r="T1683" s="19"/>
      <c r="U1683" s="19"/>
      <c r="V1683" s="19"/>
      <c r="W1683" s="19"/>
      <c r="X1683" s="19"/>
      <c r="Y1683" s="19"/>
      <c r="AJ1683" s="9" t="s">
        <v>3674</v>
      </c>
      <c r="AK1683" s="19"/>
      <c r="AL1683" s="19">
        <v>73</v>
      </c>
      <c r="AM1683" s="19"/>
      <c r="AN1683" s="19"/>
      <c r="AO1683" s="19"/>
      <c r="AP1683" s="19"/>
      <c r="AQ1683" s="19"/>
      <c r="AR1683" s="19"/>
      <c r="AS1683" s="19"/>
      <c r="AT1683" s="19"/>
      <c r="AU1683" s="19"/>
      <c r="AV1683" s="19"/>
      <c r="AW1683"/>
      <c r="AX1683"/>
      <c r="AY1683"/>
      <c r="AZ1683"/>
      <c r="BA1683"/>
      <c r="BB1683"/>
    </row>
    <row r="1684" spans="16:54" ht="14.25" x14ac:dyDescent="0.2">
      <c r="P1684" s="9" t="s">
        <v>3675</v>
      </c>
      <c r="Q1684" s="19">
        <v>54</v>
      </c>
      <c r="R1684" s="19"/>
      <c r="S1684" s="19"/>
      <c r="T1684" s="19"/>
      <c r="U1684" s="19"/>
      <c r="V1684" s="19"/>
      <c r="W1684" s="19"/>
      <c r="X1684" s="19"/>
      <c r="Y1684" s="19"/>
      <c r="AJ1684" s="9" t="s">
        <v>3675</v>
      </c>
      <c r="AK1684" s="19"/>
      <c r="AL1684" s="19">
        <v>54</v>
      </c>
      <c r="AM1684" s="19"/>
      <c r="AN1684" s="19"/>
      <c r="AO1684" s="19"/>
      <c r="AP1684" s="19"/>
      <c r="AQ1684" s="19"/>
      <c r="AR1684" s="19"/>
      <c r="AS1684" s="19"/>
      <c r="AT1684" s="19"/>
      <c r="AU1684" s="19"/>
      <c r="AV1684" s="19"/>
      <c r="AW1684"/>
      <c r="AX1684"/>
      <c r="AY1684"/>
      <c r="AZ1684"/>
      <c r="BA1684"/>
      <c r="BB1684"/>
    </row>
    <row r="1685" spans="16:54" ht="14.25" x14ac:dyDescent="0.2">
      <c r="P1685" s="9" t="s">
        <v>3676</v>
      </c>
      <c r="Q1685" s="19">
        <v>81</v>
      </c>
      <c r="R1685" s="19"/>
      <c r="S1685" s="19"/>
      <c r="T1685" s="19"/>
      <c r="U1685" s="19"/>
      <c r="V1685" s="19"/>
      <c r="W1685" s="19"/>
      <c r="X1685" s="19"/>
      <c r="Y1685" s="19"/>
      <c r="AJ1685" s="9" t="s">
        <v>3676</v>
      </c>
      <c r="AK1685" s="19"/>
      <c r="AL1685" s="19">
        <v>81</v>
      </c>
      <c r="AM1685" s="19"/>
      <c r="AN1685" s="19"/>
      <c r="AO1685" s="19"/>
      <c r="AP1685" s="19"/>
      <c r="AQ1685" s="19"/>
      <c r="AR1685" s="19"/>
      <c r="AS1685" s="19"/>
      <c r="AT1685" s="19"/>
      <c r="AU1685" s="19"/>
      <c r="AV1685" s="19"/>
      <c r="AW1685"/>
      <c r="AX1685"/>
      <c r="AY1685"/>
      <c r="AZ1685"/>
      <c r="BA1685"/>
      <c r="BB1685"/>
    </row>
    <row r="1686" spans="16:54" ht="14.25" x14ac:dyDescent="0.2">
      <c r="P1686" s="9" t="s">
        <v>3677</v>
      </c>
      <c r="Q1686" s="19">
        <v>10</v>
      </c>
      <c r="R1686" s="19"/>
      <c r="S1686" s="19"/>
      <c r="T1686" s="19"/>
      <c r="U1686" s="19"/>
      <c r="V1686" s="19"/>
      <c r="W1686" s="19"/>
      <c r="X1686" s="19"/>
      <c r="Y1686" s="19"/>
      <c r="AJ1686" s="9" t="s">
        <v>3677</v>
      </c>
      <c r="AK1686" s="19"/>
      <c r="AL1686" s="19">
        <v>10</v>
      </c>
      <c r="AM1686" s="19"/>
      <c r="AN1686" s="19"/>
      <c r="AO1686" s="19"/>
      <c r="AP1686" s="19"/>
      <c r="AQ1686" s="19"/>
      <c r="AR1686" s="19"/>
      <c r="AS1686" s="19"/>
      <c r="AT1686" s="19"/>
      <c r="AU1686" s="19"/>
      <c r="AV1686" s="19"/>
      <c r="AW1686"/>
      <c r="AX1686"/>
      <c r="AY1686"/>
      <c r="AZ1686"/>
      <c r="BA1686"/>
      <c r="BB1686"/>
    </row>
    <row r="1687" spans="16:54" ht="14.25" x14ac:dyDescent="0.2">
      <c r="P1687" s="9" t="s">
        <v>3678</v>
      </c>
      <c r="Q1687" s="19"/>
      <c r="R1687" s="19"/>
      <c r="S1687" s="19"/>
      <c r="T1687" s="19">
        <v>42</v>
      </c>
      <c r="U1687" s="19"/>
      <c r="V1687" s="19"/>
      <c r="W1687" s="19"/>
      <c r="X1687" s="19"/>
      <c r="Y1687" s="19"/>
      <c r="AJ1687" s="9" t="s">
        <v>3678</v>
      </c>
      <c r="AK1687" s="19"/>
      <c r="AL1687" s="19">
        <v>42</v>
      </c>
      <c r="AM1687" s="19"/>
      <c r="AN1687" s="19"/>
      <c r="AO1687" s="19"/>
      <c r="AP1687" s="19"/>
      <c r="AQ1687" s="19"/>
      <c r="AR1687" s="19"/>
      <c r="AS1687" s="19"/>
      <c r="AT1687" s="19"/>
      <c r="AU1687" s="19"/>
      <c r="AV1687" s="19"/>
      <c r="AW1687"/>
      <c r="AX1687"/>
      <c r="AY1687"/>
      <c r="AZ1687"/>
      <c r="BA1687"/>
      <c r="BB1687"/>
    </row>
    <row r="1688" spans="16:54" ht="14.25" x14ac:dyDescent="0.2">
      <c r="P1688" s="9" t="s">
        <v>3679</v>
      </c>
      <c r="Q1688" s="19"/>
      <c r="R1688" s="19"/>
      <c r="S1688" s="19"/>
      <c r="T1688" s="19"/>
      <c r="U1688" s="19"/>
      <c r="V1688" s="19"/>
      <c r="W1688" s="19"/>
      <c r="X1688" s="19">
        <v>81.592772512210871</v>
      </c>
      <c r="Y1688" s="19"/>
      <c r="AJ1688" s="9" t="s">
        <v>3679</v>
      </c>
      <c r="AK1688" s="19">
        <v>81.592772512210871</v>
      </c>
      <c r="AL1688" s="19"/>
      <c r="AM1688" s="19"/>
      <c r="AN1688" s="19"/>
      <c r="AO1688" s="19"/>
      <c r="AP1688" s="19"/>
      <c r="AQ1688" s="19"/>
      <c r="AR1688" s="19"/>
      <c r="AS1688" s="19"/>
      <c r="AT1688" s="19"/>
      <c r="AU1688" s="19"/>
      <c r="AV1688" s="19"/>
      <c r="AW1688"/>
      <c r="AX1688"/>
      <c r="AY1688"/>
      <c r="AZ1688"/>
      <c r="BA1688"/>
      <c r="BB1688"/>
    </row>
    <row r="1689" spans="16:54" ht="14.25" x14ac:dyDescent="0.2">
      <c r="P1689" s="9" t="s">
        <v>3680</v>
      </c>
      <c r="Q1689" s="19">
        <v>35.401014829091764</v>
      </c>
      <c r="R1689" s="19"/>
      <c r="S1689" s="19"/>
      <c r="T1689" s="19"/>
      <c r="U1689" s="19"/>
      <c r="V1689" s="19"/>
      <c r="W1689" s="19"/>
      <c r="X1689" s="19"/>
      <c r="Y1689" s="19"/>
      <c r="AJ1689" s="9" t="s">
        <v>3680</v>
      </c>
      <c r="AK1689" s="19"/>
      <c r="AL1689" s="19"/>
      <c r="AM1689" s="19">
        <v>35.401014829091764</v>
      </c>
      <c r="AN1689" s="19"/>
      <c r="AO1689" s="19"/>
      <c r="AP1689" s="19"/>
      <c r="AQ1689" s="19"/>
      <c r="AR1689" s="19"/>
      <c r="AS1689" s="19"/>
      <c r="AT1689" s="19"/>
      <c r="AU1689" s="19"/>
      <c r="AV1689" s="19"/>
      <c r="AW1689"/>
      <c r="AX1689"/>
      <c r="AY1689"/>
      <c r="AZ1689"/>
      <c r="BA1689"/>
      <c r="BB1689"/>
    </row>
    <row r="1690" spans="16:54" ht="14.25" x14ac:dyDescent="0.2">
      <c r="P1690" s="9" t="s">
        <v>3681</v>
      </c>
      <c r="Q1690" s="19">
        <v>8.9039583437212837</v>
      </c>
      <c r="R1690" s="19"/>
      <c r="S1690" s="19"/>
      <c r="T1690" s="19"/>
      <c r="U1690" s="19"/>
      <c r="V1690" s="19"/>
      <c r="W1690" s="19"/>
      <c r="X1690" s="19"/>
      <c r="Y1690" s="19"/>
      <c r="AJ1690" s="9" t="s">
        <v>3681</v>
      </c>
      <c r="AK1690" s="19"/>
      <c r="AL1690" s="19"/>
      <c r="AM1690" s="19"/>
      <c r="AN1690" s="19"/>
      <c r="AO1690" s="19"/>
      <c r="AP1690" s="19"/>
      <c r="AQ1690" s="19"/>
      <c r="AR1690" s="19"/>
      <c r="AS1690" s="19"/>
      <c r="AT1690" s="19"/>
      <c r="AU1690" s="19"/>
      <c r="AV1690" s="19">
        <v>8.9039583437212837</v>
      </c>
      <c r="AW1690"/>
      <c r="AX1690"/>
      <c r="AY1690"/>
      <c r="AZ1690"/>
      <c r="BA1690"/>
      <c r="BB1690"/>
    </row>
    <row r="1691" spans="16:54" ht="14.25" x14ac:dyDescent="0.2">
      <c r="P1691" s="9" t="s">
        <v>3682</v>
      </c>
      <c r="Q1691" s="19">
        <v>10.684750012465541</v>
      </c>
      <c r="R1691" s="19"/>
      <c r="S1691" s="19"/>
      <c r="T1691" s="19"/>
      <c r="U1691" s="19"/>
      <c r="V1691" s="19"/>
      <c r="W1691" s="19"/>
      <c r="X1691" s="19"/>
      <c r="Y1691" s="19"/>
      <c r="AJ1691" s="9" t="s">
        <v>3682</v>
      </c>
      <c r="AK1691" s="19"/>
      <c r="AL1691" s="19"/>
      <c r="AM1691" s="19"/>
      <c r="AN1691" s="19"/>
      <c r="AO1691" s="19"/>
      <c r="AP1691" s="19"/>
      <c r="AQ1691" s="19"/>
      <c r="AR1691" s="19"/>
      <c r="AS1691" s="19"/>
      <c r="AT1691" s="19"/>
      <c r="AU1691" s="19"/>
      <c r="AV1691" s="19">
        <v>10.684750012465541</v>
      </c>
      <c r="AW1691"/>
      <c r="AX1691"/>
      <c r="AY1691"/>
      <c r="AZ1691"/>
      <c r="BA1691"/>
      <c r="BB1691"/>
    </row>
    <row r="1692" spans="16:54" ht="14.25" x14ac:dyDescent="0.2">
      <c r="P1692" s="9" t="s">
        <v>3683</v>
      </c>
      <c r="Q1692" s="19">
        <v>8.4</v>
      </c>
      <c r="R1692" s="19"/>
      <c r="S1692" s="19"/>
      <c r="T1692" s="19"/>
      <c r="U1692" s="19"/>
      <c r="V1692" s="19"/>
      <c r="W1692" s="19"/>
      <c r="X1692" s="19"/>
      <c r="Y1692" s="19"/>
      <c r="AJ1692" s="9" t="s">
        <v>3683</v>
      </c>
      <c r="AK1692" s="19"/>
      <c r="AL1692" s="19"/>
      <c r="AM1692" s="19"/>
      <c r="AN1692" s="19"/>
      <c r="AO1692" s="19"/>
      <c r="AP1692" s="19"/>
      <c r="AQ1692" s="19"/>
      <c r="AR1692" s="19"/>
      <c r="AS1692" s="19"/>
      <c r="AT1692" s="19"/>
      <c r="AU1692" s="19">
        <v>8.4</v>
      </c>
      <c r="AV1692" s="19"/>
      <c r="AW1692"/>
      <c r="AX1692"/>
      <c r="AY1692"/>
      <c r="AZ1692"/>
      <c r="BA1692"/>
      <c r="BB1692"/>
    </row>
    <row r="1693" spans="16:54" ht="14.25" x14ac:dyDescent="0.2">
      <c r="P1693" s="9" t="s">
        <v>3684</v>
      </c>
      <c r="Q1693" s="19"/>
      <c r="R1693" s="19">
        <v>9.7943541780934122</v>
      </c>
      <c r="S1693" s="19"/>
      <c r="T1693" s="19"/>
      <c r="U1693" s="19"/>
      <c r="V1693" s="19"/>
      <c r="W1693" s="19"/>
      <c r="X1693" s="19"/>
      <c r="Y1693" s="19"/>
      <c r="AJ1693" s="9" t="s">
        <v>3684</v>
      </c>
      <c r="AK1693" s="19"/>
      <c r="AL1693" s="19"/>
      <c r="AM1693" s="19"/>
      <c r="AN1693" s="19"/>
      <c r="AO1693" s="19"/>
      <c r="AP1693" s="19"/>
      <c r="AQ1693" s="19"/>
      <c r="AR1693" s="19"/>
      <c r="AS1693" s="19"/>
      <c r="AT1693" s="19"/>
      <c r="AU1693" s="19"/>
      <c r="AV1693" s="19">
        <v>9.7943541780934122</v>
      </c>
      <c r="AW1693"/>
      <c r="AX1693"/>
      <c r="AY1693"/>
      <c r="AZ1693"/>
      <c r="BA1693"/>
      <c r="BB1693"/>
    </row>
    <row r="1694" spans="16:54" ht="14.25" x14ac:dyDescent="0.2">
      <c r="P1694" s="9" t="s">
        <v>3685</v>
      </c>
      <c r="Q1694" s="19"/>
      <c r="R1694" s="19"/>
      <c r="S1694" s="19"/>
      <c r="T1694" s="19"/>
      <c r="U1694" s="19"/>
      <c r="V1694" s="19"/>
      <c r="W1694" s="19">
        <v>14.4</v>
      </c>
      <c r="X1694" s="19"/>
      <c r="Y1694" s="19"/>
      <c r="AJ1694" s="9" t="s">
        <v>3685</v>
      </c>
      <c r="AK1694" s="19"/>
      <c r="AL1694" s="19"/>
      <c r="AM1694" s="19"/>
      <c r="AN1694" s="19"/>
      <c r="AO1694" s="19"/>
      <c r="AP1694" s="19"/>
      <c r="AQ1694" s="19"/>
      <c r="AR1694" s="19"/>
      <c r="AS1694" s="19"/>
      <c r="AT1694" s="19"/>
      <c r="AU1694" s="19"/>
      <c r="AV1694" s="19">
        <v>14.4</v>
      </c>
      <c r="AW1694"/>
      <c r="AX1694"/>
      <c r="AY1694"/>
      <c r="AZ1694"/>
      <c r="BA1694"/>
      <c r="BB1694"/>
    </row>
    <row r="1695" spans="16:54" ht="14.25" x14ac:dyDescent="0.2">
      <c r="P1695" s="9" t="s">
        <v>3686</v>
      </c>
      <c r="Q1695" s="19"/>
      <c r="R1695" s="19"/>
      <c r="S1695" s="19"/>
      <c r="T1695" s="19"/>
      <c r="U1695" s="19"/>
      <c r="V1695" s="19"/>
      <c r="W1695" s="19"/>
      <c r="X1695" s="19"/>
      <c r="Y1695" s="19">
        <v>2.6711875031163852</v>
      </c>
      <c r="AJ1695" s="9" t="s">
        <v>3686</v>
      </c>
      <c r="AK1695" s="19"/>
      <c r="AL1695" s="19"/>
      <c r="AM1695" s="19"/>
      <c r="AN1695" s="19"/>
      <c r="AO1695" s="19"/>
      <c r="AP1695" s="19"/>
      <c r="AQ1695" s="19"/>
      <c r="AR1695" s="19"/>
      <c r="AS1695" s="19"/>
      <c r="AT1695" s="19"/>
      <c r="AU1695" s="19"/>
      <c r="AV1695" s="19">
        <v>2.6711875031163852</v>
      </c>
      <c r="AW1695"/>
      <c r="AX1695"/>
      <c r="AY1695"/>
      <c r="AZ1695"/>
      <c r="BA1695"/>
      <c r="BB1695"/>
    </row>
    <row r="1696" spans="16:54" ht="14.25" x14ac:dyDescent="0.2">
      <c r="P1696" s="9" t="s">
        <v>3687</v>
      </c>
      <c r="Q1696" s="19"/>
      <c r="R1696" s="19">
        <v>22</v>
      </c>
      <c r="S1696" s="19"/>
      <c r="T1696" s="19"/>
      <c r="U1696" s="19"/>
      <c r="V1696" s="19"/>
      <c r="W1696" s="19"/>
      <c r="X1696" s="19"/>
      <c r="Y1696" s="19"/>
      <c r="AJ1696" s="9" t="s">
        <v>3687</v>
      </c>
      <c r="AK1696" s="19"/>
      <c r="AL1696" s="19"/>
      <c r="AM1696" s="19"/>
      <c r="AN1696" s="19"/>
      <c r="AO1696" s="19"/>
      <c r="AP1696" s="19"/>
      <c r="AQ1696" s="19"/>
      <c r="AR1696" s="19"/>
      <c r="AS1696" s="19"/>
      <c r="AT1696" s="19"/>
      <c r="AU1696" s="19"/>
      <c r="AV1696" s="19">
        <v>22</v>
      </c>
      <c r="AW1696"/>
      <c r="AX1696"/>
      <c r="AY1696"/>
      <c r="AZ1696"/>
      <c r="BA1696"/>
      <c r="BB1696"/>
    </row>
    <row r="1697" spans="16:54" ht="14.25" x14ac:dyDescent="0.2">
      <c r="P1697" s="9" t="s">
        <v>3688</v>
      </c>
      <c r="Q1697" s="19">
        <v>100</v>
      </c>
      <c r="R1697" s="19"/>
      <c r="S1697" s="19"/>
      <c r="T1697" s="19"/>
      <c r="U1697" s="19"/>
      <c r="V1697" s="19"/>
      <c r="W1697" s="19"/>
      <c r="X1697" s="19"/>
      <c r="Y1697" s="19"/>
      <c r="AJ1697" s="9" t="s">
        <v>3688</v>
      </c>
      <c r="AK1697" s="19"/>
      <c r="AL1697" s="19"/>
      <c r="AM1697" s="19"/>
      <c r="AN1697" s="19"/>
      <c r="AO1697" s="19"/>
      <c r="AP1697" s="19"/>
      <c r="AQ1697" s="19">
        <v>100</v>
      </c>
      <c r="AR1697" s="19"/>
      <c r="AS1697" s="19"/>
      <c r="AT1697" s="19"/>
      <c r="AU1697" s="19"/>
      <c r="AV1697" s="19"/>
      <c r="AW1697"/>
      <c r="AX1697"/>
      <c r="AY1697"/>
      <c r="AZ1697"/>
      <c r="BA1697"/>
      <c r="BB1697"/>
    </row>
    <row r="1698" spans="16:54" ht="14.25" x14ac:dyDescent="0.2">
      <c r="P1698" s="9" t="s">
        <v>3689</v>
      </c>
      <c r="Q1698" s="19"/>
      <c r="R1698" s="19">
        <v>63.04713088269137</v>
      </c>
      <c r="S1698" s="19"/>
      <c r="T1698" s="19"/>
      <c r="U1698" s="19"/>
      <c r="V1698" s="19"/>
      <c r="W1698" s="19"/>
      <c r="X1698" s="19"/>
      <c r="Y1698" s="19"/>
      <c r="AJ1698" s="9" t="s">
        <v>3689</v>
      </c>
      <c r="AK1698" s="19"/>
      <c r="AL1698" s="19"/>
      <c r="AM1698" s="19"/>
      <c r="AN1698" s="19">
        <v>63.04713088269137</v>
      </c>
      <c r="AO1698" s="19"/>
      <c r="AP1698" s="19"/>
      <c r="AQ1698" s="19"/>
      <c r="AR1698" s="19"/>
      <c r="AS1698" s="19"/>
      <c r="AT1698" s="19"/>
      <c r="AU1698" s="19"/>
      <c r="AV1698" s="19"/>
      <c r="AW1698"/>
      <c r="AX1698"/>
      <c r="AY1698"/>
      <c r="AZ1698"/>
      <c r="BA1698"/>
      <c r="BB1698"/>
    </row>
    <row r="1699" spans="16:54" ht="14.25" x14ac:dyDescent="0.2">
      <c r="P1699" s="9" t="s">
        <v>3690</v>
      </c>
      <c r="Q1699" s="19"/>
      <c r="R1699" s="19">
        <v>56.742417794422224</v>
      </c>
      <c r="S1699" s="19"/>
      <c r="T1699" s="19"/>
      <c r="U1699" s="19"/>
      <c r="V1699" s="19"/>
      <c r="W1699" s="19"/>
      <c r="X1699" s="19"/>
      <c r="Y1699" s="19"/>
      <c r="AJ1699" s="9" t="s">
        <v>3690</v>
      </c>
      <c r="AK1699" s="19"/>
      <c r="AL1699" s="19"/>
      <c r="AM1699" s="19"/>
      <c r="AN1699" s="19">
        <v>56.742417794422224</v>
      </c>
      <c r="AO1699" s="19"/>
      <c r="AP1699" s="19"/>
      <c r="AQ1699" s="19"/>
      <c r="AR1699" s="19"/>
      <c r="AS1699" s="19"/>
      <c r="AT1699" s="19"/>
      <c r="AU1699" s="19"/>
      <c r="AV1699" s="19"/>
      <c r="AW1699"/>
      <c r="AX1699"/>
      <c r="AY1699"/>
      <c r="AZ1699"/>
      <c r="BA1699"/>
      <c r="BB1699"/>
    </row>
    <row r="1700" spans="16:54" ht="14.25" x14ac:dyDescent="0.2">
      <c r="P1700" s="9" t="s">
        <v>3691</v>
      </c>
      <c r="Q1700" s="19">
        <v>25</v>
      </c>
      <c r="R1700" s="19"/>
      <c r="S1700" s="19"/>
      <c r="T1700" s="19"/>
      <c r="U1700" s="19"/>
      <c r="V1700" s="19"/>
      <c r="W1700" s="19"/>
      <c r="X1700" s="19"/>
      <c r="Y1700" s="19"/>
      <c r="AJ1700" s="9" t="s">
        <v>3691</v>
      </c>
      <c r="AK1700" s="19"/>
      <c r="AL1700" s="19"/>
      <c r="AM1700" s="19"/>
      <c r="AN1700" s="19"/>
      <c r="AO1700" s="19"/>
      <c r="AP1700" s="19"/>
      <c r="AQ1700" s="19"/>
      <c r="AR1700" s="19"/>
      <c r="AS1700" s="19"/>
      <c r="AT1700" s="19"/>
      <c r="AU1700" s="19"/>
      <c r="AV1700" s="19">
        <v>25</v>
      </c>
      <c r="AW1700"/>
      <c r="AX1700"/>
      <c r="AY1700"/>
      <c r="AZ1700"/>
      <c r="BA1700"/>
      <c r="BB1700"/>
    </row>
    <row r="1701" spans="16:54" ht="14.25" x14ac:dyDescent="0.2">
      <c r="P1701" s="9" t="s">
        <v>3692</v>
      </c>
      <c r="Q1701" s="19">
        <v>8.9039583437212837</v>
      </c>
      <c r="R1701" s="19"/>
      <c r="S1701" s="19"/>
      <c r="T1701" s="19"/>
      <c r="U1701" s="19"/>
      <c r="V1701" s="19"/>
      <c r="W1701" s="19"/>
      <c r="X1701" s="19"/>
      <c r="Y1701" s="19"/>
      <c r="AJ1701" s="9" t="s">
        <v>3692</v>
      </c>
      <c r="AK1701" s="19"/>
      <c r="AL1701" s="19"/>
      <c r="AM1701" s="19"/>
      <c r="AN1701" s="19"/>
      <c r="AO1701" s="19"/>
      <c r="AP1701" s="19"/>
      <c r="AQ1701" s="19"/>
      <c r="AR1701" s="19"/>
      <c r="AS1701" s="19"/>
      <c r="AT1701" s="19"/>
      <c r="AU1701" s="19"/>
      <c r="AV1701" s="19">
        <v>8.9039583437212837</v>
      </c>
      <c r="AW1701"/>
      <c r="AX1701"/>
      <c r="AY1701"/>
      <c r="AZ1701"/>
      <c r="BA1701"/>
      <c r="BB1701"/>
    </row>
    <row r="1702" spans="16:54" ht="14.25" x14ac:dyDescent="0.2">
      <c r="P1702" s="9" t="s">
        <v>3693</v>
      </c>
      <c r="Q1702" s="19">
        <v>42.556813345816671</v>
      </c>
      <c r="R1702" s="19"/>
      <c r="S1702" s="19"/>
      <c r="T1702" s="19"/>
      <c r="U1702" s="19"/>
      <c r="V1702" s="19"/>
      <c r="W1702" s="19"/>
      <c r="X1702" s="19"/>
      <c r="Y1702" s="19"/>
      <c r="AJ1702" s="9" t="s">
        <v>3693</v>
      </c>
      <c r="AK1702" s="19"/>
      <c r="AL1702" s="19"/>
      <c r="AM1702" s="19"/>
      <c r="AN1702" s="19">
        <v>42.556813345816671</v>
      </c>
      <c r="AO1702" s="19"/>
      <c r="AP1702" s="19"/>
      <c r="AQ1702" s="19"/>
      <c r="AR1702" s="19"/>
      <c r="AS1702" s="19"/>
      <c r="AT1702" s="19"/>
      <c r="AU1702" s="19"/>
      <c r="AV1702" s="19"/>
      <c r="AW1702"/>
      <c r="AX1702"/>
      <c r="AY1702"/>
      <c r="AZ1702"/>
      <c r="BA1702"/>
      <c r="BB1702"/>
    </row>
    <row r="1703" spans="16:54" ht="14.25" x14ac:dyDescent="0.2">
      <c r="P1703" s="9" t="s">
        <v>3694</v>
      </c>
      <c r="Q1703" s="19"/>
      <c r="R1703" s="19"/>
      <c r="S1703" s="19"/>
      <c r="T1703" s="19">
        <v>131.7704440860638</v>
      </c>
      <c r="U1703" s="19"/>
      <c r="V1703" s="19"/>
      <c r="W1703" s="19"/>
      <c r="X1703" s="19"/>
      <c r="Y1703" s="19"/>
      <c r="AJ1703" s="9" t="s">
        <v>3694</v>
      </c>
      <c r="AK1703" s="19"/>
      <c r="AL1703" s="19"/>
      <c r="AM1703" s="19">
        <v>131.7704440860638</v>
      </c>
      <c r="AN1703" s="19"/>
      <c r="AO1703" s="19"/>
      <c r="AP1703" s="19"/>
      <c r="AQ1703" s="19"/>
      <c r="AR1703" s="19"/>
      <c r="AS1703" s="19"/>
      <c r="AT1703" s="19"/>
      <c r="AU1703" s="19"/>
      <c r="AV1703" s="19"/>
      <c r="AW1703"/>
      <c r="AX1703"/>
      <c r="AY1703"/>
      <c r="AZ1703"/>
      <c r="BA1703"/>
      <c r="BB1703"/>
    </row>
    <row r="1704" spans="16:54" ht="14.25" x14ac:dyDescent="0.2">
      <c r="P1704" s="9" t="s">
        <v>3695</v>
      </c>
      <c r="Q1704" s="19">
        <v>68.835306612122878</v>
      </c>
      <c r="R1704" s="19"/>
      <c r="S1704" s="19"/>
      <c r="T1704" s="19"/>
      <c r="U1704" s="19"/>
      <c r="V1704" s="19"/>
      <c r="W1704" s="19"/>
      <c r="X1704" s="19"/>
      <c r="Y1704" s="19"/>
      <c r="AJ1704" s="9" t="s">
        <v>3695</v>
      </c>
      <c r="AK1704" s="19"/>
      <c r="AL1704" s="19"/>
      <c r="AM1704" s="19">
        <v>68.835306612122878</v>
      </c>
      <c r="AN1704" s="19"/>
      <c r="AO1704" s="19"/>
      <c r="AP1704" s="19"/>
      <c r="AQ1704" s="19"/>
      <c r="AR1704" s="19"/>
      <c r="AS1704" s="19"/>
      <c r="AT1704" s="19"/>
      <c r="AU1704" s="19"/>
      <c r="AV1704" s="19"/>
      <c r="AW1704"/>
      <c r="AX1704"/>
      <c r="AY1704"/>
      <c r="AZ1704"/>
      <c r="BA1704"/>
      <c r="BB1704"/>
    </row>
    <row r="1705" spans="16:54" ht="14.25" x14ac:dyDescent="0.2">
      <c r="P1705" s="9" t="s">
        <v>3696</v>
      </c>
      <c r="Q1705" s="19"/>
      <c r="R1705" s="19"/>
      <c r="S1705" s="19"/>
      <c r="T1705" s="19"/>
      <c r="U1705" s="19"/>
      <c r="V1705" s="19"/>
      <c r="W1705" s="19"/>
      <c r="X1705" s="19"/>
      <c r="Y1705" s="19">
        <v>6</v>
      </c>
      <c r="AJ1705" s="9" t="s">
        <v>3696</v>
      </c>
      <c r="AK1705" s="19"/>
      <c r="AL1705" s="19"/>
      <c r="AM1705" s="19"/>
      <c r="AN1705" s="19"/>
      <c r="AO1705" s="19"/>
      <c r="AP1705" s="19"/>
      <c r="AQ1705" s="19"/>
      <c r="AR1705" s="19"/>
      <c r="AS1705" s="19">
        <v>6</v>
      </c>
      <c r="AT1705" s="19"/>
      <c r="AU1705" s="19"/>
      <c r="AV1705" s="19"/>
      <c r="AW1705"/>
      <c r="AX1705"/>
      <c r="AY1705"/>
      <c r="AZ1705"/>
      <c r="BA1705"/>
      <c r="BB1705"/>
    </row>
    <row r="1706" spans="16:54" ht="14.25" x14ac:dyDescent="0.2">
      <c r="P1706" s="9" t="s">
        <v>3697</v>
      </c>
      <c r="Q1706" s="19">
        <v>78.808913603364203</v>
      </c>
      <c r="R1706" s="19"/>
      <c r="S1706" s="19"/>
      <c r="T1706" s="19"/>
      <c r="U1706" s="19"/>
      <c r="V1706" s="19"/>
      <c r="W1706" s="19"/>
      <c r="X1706" s="19"/>
      <c r="Y1706" s="19"/>
      <c r="AJ1706" s="9" t="s">
        <v>3697</v>
      </c>
      <c r="AK1706" s="19"/>
      <c r="AL1706" s="19"/>
      <c r="AM1706" s="19"/>
      <c r="AN1706" s="19">
        <v>78.808913603364203</v>
      </c>
      <c r="AO1706" s="19"/>
      <c r="AP1706" s="19"/>
      <c r="AQ1706" s="19"/>
      <c r="AR1706" s="19"/>
      <c r="AS1706" s="19"/>
      <c r="AT1706" s="19"/>
      <c r="AU1706" s="19"/>
      <c r="AV1706" s="19"/>
      <c r="AW1706"/>
      <c r="AX1706"/>
      <c r="AY1706"/>
      <c r="AZ1706"/>
      <c r="BA1706"/>
      <c r="BB1706"/>
    </row>
    <row r="1707" spans="16:54" ht="14.25" x14ac:dyDescent="0.2">
      <c r="P1707" s="9" t="s">
        <v>3698</v>
      </c>
      <c r="Q1707" s="19">
        <v>7.4971329254133217</v>
      </c>
      <c r="R1707" s="19"/>
      <c r="S1707" s="19"/>
      <c r="T1707" s="19"/>
      <c r="U1707" s="19"/>
      <c r="V1707" s="19"/>
      <c r="W1707" s="19"/>
      <c r="X1707" s="19"/>
      <c r="Y1707" s="19"/>
      <c r="AJ1707" s="9" t="s">
        <v>3698</v>
      </c>
      <c r="AK1707" s="19"/>
      <c r="AL1707" s="19"/>
      <c r="AM1707" s="19"/>
      <c r="AN1707" s="19"/>
      <c r="AO1707" s="19"/>
      <c r="AP1707" s="19"/>
      <c r="AQ1707" s="19"/>
      <c r="AR1707" s="19"/>
      <c r="AS1707" s="19"/>
      <c r="AT1707" s="19"/>
      <c r="AU1707" s="19"/>
      <c r="AV1707" s="19">
        <v>7.4971329254133217</v>
      </c>
      <c r="AW1707"/>
      <c r="AX1707"/>
      <c r="AY1707"/>
      <c r="AZ1707"/>
      <c r="BA1707"/>
      <c r="BB1707"/>
    </row>
    <row r="1708" spans="16:54" ht="14.25" x14ac:dyDescent="0.2">
      <c r="P1708" s="9" t="s">
        <v>3699</v>
      </c>
      <c r="Q1708" s="19"/>
      <c r="R1708" s="19">
        <v>10</v>
      </c>
      <c r="S1708" s="19"/>
      <c r="T1708" s="19"/>
      <c r="U1708" s="19"/>
      <c r="V1708" s="19"/>
      <c r="W1708" s="19"/>
      <c r="X1708" s="19"/>
      <c r="Y1708" s="19"/>
      <c r="AJ1708" s="9" t="s">
        <v>3699</v>
      </c>
      <c r="AK1708" s="19"/>
      <c r="AL1708" s="19"/>
      <c r="AM1708" s="19"/>
      <c r="AN1708" s="19"/>
      <c r="AO1708" s="19"/>
      <c r="AP1708" s="19"/>
      <c r="AQ1708" s="19"/>
      <c r="AR1708" s="19"/>
      <c r="AS1708" s="19"/>
      <c r="AT1708" s="19"/>
      <c r="AU1708" s="19"/>
      <c r="AV1708" s="19">
        <v>10</v>
      </c>
      <c r="AW1708"/>
      <c r="AX1708"/>
      <c r="AY1708"/>
      <c r="AZ1708"/>
      <c r="BA1708"/>
      <c r="BB1708"/>
    </row>
    <row r="1709" spans="16:54" ht="14.25" x14ac:dyDescent="0.2">
      <c r="P1709" s="9" t="s">
        <v>3700</v>
      </c>
      <c r="Q1709" s="19"/>
      <c r="R1709" s="19"/>
      <c r="S1709" s="19"/>
      <c r="T1709" s="19"/>
      <c r="U1709" s="19">
        <v>6.4108500074793247</v>
      </c>
      <c r="V1709" s="19"/>
      <c r="W1709" s="19"/>
      <c r="X1709" s="19"/>
      <c r="Y1709" s="19"/>
      <c r="AJ1709" s="9" t="s">
        <v>3700</v>
      </c>
      <c r="AK1709" s="19"/>
      <c r="AL1709" s="19"/>
      <c r="AM1709" s="19"/>
      <c r="AN1709" s="19"/>
      <c r="AO1709" s="19"/>
      <c r="AP1709" s="19"/>
      <c r="AQ1709" s="19"/>
      <c r="AR1709" s="19"/>
      <c r="AS1709" s="19"/>
      <c r="AT1709" s="19"/>
      <c r="AU1709" s="19"/>
      <c r="AV1709" s="19">
        <v>6.4108500074793247</v>
      </c>
      <c r="AW1709"/>
      <c r="AX1709"/>
      <c r="AY1709"/>
      <c r="AZ1709"/>
      <c r="BA1709"/>
      <c r="BB1709"/>
    </row>
    <row r="1710" spans="16:54" ht="14.25" x14ac:dyDescent="0.2">
      <c r="P1710" s="9" t="s">
        <v>3701</v>
      </c>
      <c r="Q1710" s="19">
        <v>63.04713088269137</v>
      </c>
      <c r="R1710" s="19"/>
      <c r="S1710" s="19"/>
      <c r="T1710" s="19"/>
      <c r="U1710" s="19"/>
      <c r="V1710" s="19"/>
      <c r="W1710" s="19"/>
      <c r="X1710" s="19"/>
      <c r="Y1710" s="19"/>
      <c r="AJ1710" s="9" t="s">
        <v>3701</v>
      </c>
      <c r="AK1710" s="19"/>
      <c r="AL1710" s="19"/>
      <c r="AM1710" s="19"/>
      <c r="AN1710" s="19">
        <v>63.04713088269137</v>
      </c>
      <c r="AO1710" s="19"/>
      <c r="AP1710" s="19"/>
      <c r="AQ1710" s="19"/>
      <c r="AR1710" s="19"/>
      <c r="AS1710" s="19"/>
      <c r="AT1710" s="19"/>
      <c r="AU1710" s="19"/>
      <c r="AV1710" s="19"/>
      <c r="AW1710"/>
      <c r="AX1710"/>
      <c r="AY1710"/>
      <c r="AZ1710"/>
      <c r="BA1710"/>
      <c r="BB1710"/>
    </row>
    <row r="1711" spans="16:54" ht="14.25" x14ac:dyDescent="0.2">
      <c r="P1711" s="9" t="s">
        <v>3702</v>
      </c>
      <c r="Q1711" s="19">
        <v>61.194579384158146</v>
      </c>
      <c r="R1711" s="19"/>
      <c r="S1711" s="19"/>
      <c r="T1711" s="19"/>
      <c r="U1711" s="19"/>
      <c r="V1711" s="19"/>
      <c r="W1711" s="19"/>
      <c r="X1711" s="19"/>
      <c r="Y1711" s="19"/>
      <c r="AJ1711" s="9" t="s">
        <v>3702</v>
      </c>
      <c r="AK1711" s="19">
        <v>61.194579384158146</v>
      </c>
      <c r="AL1711" s="19"/>
      <c r="AM1711" s="19"/>
      <c r="AN1711" s="19"/>
      <c r="AO1711" s="19"/>
      <c r="AP1711" s="19"/>
      <c r="AQ1711" s="19"/>
      <c r="AR1711" s="19"/>
      <c r="AS1711" s="19"/>
      <c r="AT1711" s="19"/>
      <c r="AU1711" s="19"/>
      <c r="AV1711" s="19"/>
      <c r="AW1711"/>
      <c r="AX1711"/>
      <c r="AY1711"/>
      <c r="AZ1711"/>
      <c r="BA1711"/>
      <c r="BB1711"/>
    </row>
    <row r="1712" spans="16:54" ht="14.25" x14ac:dyDescent="0.2">
      <c r="P1712" s="9" t="s">
        <v>3703</v>
      </c>
      <c r="Q1712" s="19"/>
      <c r="R1712" s="19"/>
      <c r="S1712" s="19"/>
      <c r="T1712" s="19"/>
      <c r="U1712" s="19"/>
      <c r="V1712" s="19">
        <v>115.06101386091174</v>
      </c>
      <c r="W1712" s="19"/>
      <c r="X1712" s="19"/>
      <c r="Y1712" s="19"/>
      <c r="AJ1712" s="9" t="s">
        <v>3703</v>
      </c>
      <c r="AK1712" s="19"/>
      <c r="AL1712" s="19"/>
      <c r="AM1712" s="19"/>
      <c r="AN1712" s="19">
        <v>115.06101386091174</v>
      </c>
      <c r="AO1712" s="19"/>
      <c r="AP1712" s="19"/>
      <c r="AQ1712" s="19"/>
      <c r="AR1712" s="19"/>
      <c r="AS1712" s="19"/>
      <c r="AT1712" s="19"/>
      <c r="AU1712" s="19"/>
      <c r="AV1712" s="19"/>
      <c r="AW1712"/>
      <c r="AX1712"/>
      <c r="AY1712"/>
      <c r="AZ1712"/>
      <c r="BA1712"/>
      <c r="BB1712"/>
    </row>
    <row r="1713" spans="16:54" ht="14.25" x14ac:dyDescent="0.2">
      <c r="P1713" s="9" t="s">
        <v>3704</v>
      </c>
      <c r="Q1713" s="19">
        <v>45</v>
      </c>
      <c r="R1713" s="19"/>
      <c r="S1713" s="19"/>
      <c r="T1713" s="19"/>
      <c r="U1713" s="19"/>
      <c r="V1713" s="19"/>
      <c r="W1713" s="19"/>
      <c r="X1713" s="19"/>
      <c r="Y1713" s="19"/>
      <c r="AJ1713" s="9" t="s">
        <v>3704</v>
      </c>
      <c r="AK1713" s="19"/>
      <c r="AL1713" s="19">
        <v>45</v>
      </c>
      <c r="AM1713" s="19"/>
      <c r="AN1713" s="19"/>
      <c r="AO1713" s="19"/>
      <c r="AP1713" s="19"/>
      <c r="AQ1713" s="19"/>
      <c r="AR1713" s="19"/>
      <c r="AS1713" s="19"/>
      <c r="AT1713" s="19"/>
      <c r="AU1713" s="19"/>
      <c r="AV1713" s="19"/>
      <c r="AW1713"/>
      <c r="AX1713"/>
      <c r="AY1713"/>
      <c r="AZ1713"/>
      <c r="BA1713"/>
      <c r="BB1713"/>
    </row>
    <row r="1714" spans="16:54" ht="14.25" x14ac:dyDescent="0.2">
      <c r="P1714" s="9" t="s">
        <v>3705</v>
      </c>
      <c r="Q1714" s="19">
        <v>36</v>
      </c>
      <c r="R1714" s="19"/>
      <c r="S1714" s="19"/>
      <c r="T1714" s="19"/>
      <c r="U1714" s="19"/>
      <c r="V1714" s="19"/>
      <c r="W1714" s="19"/>
      <c r="X1714" s="19"/>
      <c r="Y1714" s="19"/>
      <c r="AJ1714" s="9" t="s">
        <v>3705</v>
      </c>
      <c r="AK1714" s="19"/>
      <c r="AL1714" s="19">
        <v>36</v>
      </c>
      <c r="AM1714" s="19"/>
      <c r="AN1714" s="19"/>
      <c r="AO1714" s="19"/>
      <c r="AP1714" s="19"/>
      <c r="AQ1714" s="19"/>
      <c r="AR1714" s="19"/>
      <c r="AS1714" s="19"/>
      <c r="AT1714" s="19"/>
      <c r="AU1714" s="19"/>
      <c r="AV1714" s="19"/>
      <c r="AW1714"/>
      <c r="AX1714"/>
      <c r="AY1714"/>
      <c r="AZ1714"/>
      <c r="BA1714"/>
      <c r="BB1714"/>
    </row>
    <row r="1715" spans="16:54" ht="14.25" x14ac:dyDescent="0.2">
      <c r="P1715" s="9" t="s">
        <v>3706</v>
      </c>
      <c r="Q1715" s="19">
        <v>68</v>
      </c>
      <c r="R1715" s="19"/>
      <c r="S1715" s="19"/>
      <c r="T1715" s="19"/>
      <c r="U1715" s="19"/>
      <c r="V1715" s="19"/>
      <c r="W1715" s="19"/>
      <c r="X1715" s="19"/>
      <c r="Y1715" s="19"/>
      <c r="AJ1715" s="9" t="s">
        <v>3706</v>
      </c>
      <c r="AK1715" s="19"/>
      <c r="AL1715" s="19">
        <v>68</v>
      </c>
      <c r="AM1715" s="19"/>
      <c r="AN1715" s="19"/>
      <c r="AO1715" s="19"/>
      <c r="AP1715" s="19"/>
      <c r="AQ1715" s="19"/>
      <c r="AR1715" s="19"/>
      <c r="AS1715" s="19"/>
      <c r="AT1715" s="19"/>
      <c r="AU1715" s="19"/>
      <c r="AV1715" s="19"/>
      <c r="AW1715"/>
      <c r="AX1715"/>
      <c r="AY1715"/>
      <c r="AZ1715"/>
      <c r="BA1715"/>
      <c r="BB1715"/>
    </row>
    <row r="1716" spans="16:54" ht="14.25" x14ac:dyDescent="0.2">
      <c r="P1716" s="9" t="s">
        <v>3707</v>
      </c>
      <c r="Q1716" s="19">
        <v>75</v>
      </c>
      <c r="R1716" s="19"/>
      <c r="S1716" s="19"/>
      <c r="T1716" s="19"/>
      <c r="U1716" s="19"/>
      <c r="V1716" s="19"/>
      <c r="W1716" s="19"/>
      <c r="X1716" s="19"/>
      <c r="Y1716" s="19"/>
      <c r="AJ1716" s="9" t="s">
        <v>3707</v>
      </c>
      <c r="AK1716" s="19"/>
      <c r="AL1716" s="19">
        <v>75</v>
      </c>
      <c r="AM1716" s="19"/>
      <c r="AN1716" s="19"/>
      <c r="AO1716" s="19"/>
      <c r="AP1716" s="19"/>
      <c r="AQ1716" s="19"/>
      <c r="AR1716" s="19"/>
      <c r="AS1716" s="19"/>
      <c r="AT1716" s="19"/>
      <c r="AU1716" s="19"/>
      <c r="AV1716" s="19"/>
      <c r="AW1716"/>
      <c r="AX1716"/>
      <c r="AY1716"/>
      <c r="AZ1716"/>
      <c r="BA1716"/>
      <c r="BB1716"/>
    </row>
    <row r="1717" spans="16:54" ht="14.25" x14ac:dyDescent="0.2">
      <c r="P1717" s="9" t="s">
        <v>3708</v>
      </c>
      <c r="Q1717" s="19">
        <v>88</v>
      </c>
      <c r="R1717" s="19"/>
      <c r="S1717" s="19"/>
      <c r="T1717" s="19"/>
      <c r="U1717" s="19"/>
      <c r="V1717" s="19"/>
      <c r="W1717" s="19"/>
      <c r="X1717" s="19"/>
      <c r="Y1717" s="19"/>
      <c r="AJ1717" s="9" t="s">
        <v>3708</v>
      </c>
      <c r="AK1717" s="19"/>
      <c r="AL1717" s="19">
        <v>88</v>
      </c>
      <c r="AM1717" s="19"/>
      <c r="AN1717" s="19"/>
      <c r="AO1717" s="19"/>
      <c r="AP1717" s="19"/>
      <c r="AQ1717" s="19"/>
      <c r="AR1717" s="19"/>
      <c r="AS1717" s="19"/>
      <c r="AT1717" s="19"/>
      <c r="AU1717" s="19"/>
      <c r="AV1717" s="19"/>
      <c r="AW1717"/>
      <c r="AX1717"/>
      <c r="AY1717"/>
      <c r="AZ1717"/>
      <c r="BA1717"/>
      <c r="BB1717"/>
    </row>
    <row r="1718" spans="16:54" ht="14.25" x14ac:dyDescent="0.2">
      <c r="P1718" s="9" t="s">
        <v>3709</v>
      </c>
      <c r="Q1718" s="19">
        <v>4.5944425053601829</v>
      </c>
      <c r="R1718" s="19"/>
      <c r="S1718" s="19"/>
      <c r="T1718" s="19"/>
      <c r="U1718" s="19"/>
      <c r="V1718" s="19"/>
      <c r="W1718" s="19"/>
      <c r="X1718" s="19"/>
      <c r="Y1718" s="19"/>
      <c r="AJ1718" s="9" t="s">
        <v>3709</v>
      </c>
      <c r="AK1718" s="19"/>
      <c r="AL1718" s="19"/>
      <c r="AM1718" s="19"/>
      <c r="AN1718" s="19"/>
      <c r="AO1718" s="19"/>
      <c r="AP1718" s="19"/>
      <c r="AQ1718" s="19"/>
      <c r="AR1718" s="19"/>
      <c r="AS1718" s="19"/>
      <c r="AT1718" s="19"/>
      <c r="AU1718" s="19"/>
      <c r="AV1718" s="19">
        <v>4.5944425053601829</v>
      </c>
      <c r="AW1718"/>
      <c r="AX1718"/>
      <c r="AY1718"/>
      <c r="AZ1718"/>
      <c r="BA1718"/>
      <c r="BB1718"/>
    </row>
    <row r="1719" spans="16:54" ht="14.25" x14ac:dyDescent="0.2">
      <c r="P1719" s="9" t="s">
        <v>3710</v>
      </c>
      <c r="Q1719" s="19">
        <v>69</v>
      </c>
      <c r="R1719" s="19"/>
      <c r="S1719" s="19"/>
      <c r="T1719" s="19"/>
      <c r="U1719" s="19"/>
      <c r="V1719" s="19"/>
      <c r="W1719" s="19"/>
      <c r="X1719" s="19"/>
      <c r="Y1719" s="19"/>
      <c r="AJ1719" s="9" t="s">
        <v>3710</v>
      </c>
      <c r="AK1719" s="19"/>
      <c r="AL1719" s="19">
        <v>69</v>
      </c>
      <c r="AM1719" s="19"/>
      <c r="AN1719" s="19"/>
      <c r="AO1719" s="19"/>
      <c r="AP1719" s="19"/>
      <c r="AQ1719" s="19"/>
      <c r="AR1719" s="19"/>
      <c r="AS1719" s="19"/>
      <c r="AT1719" s="19"/>
      <c r="AU1719" s="19"/>
      <c r="AV1719" s="19"/>
      <c r="AW1719"/>
      <c r="AX1719"/>
      <c r="AY1719"/>
      <c r="AZ1719"/>
      <c r="BA1719"/>
      <c r="BB1719"/>
    </row>
    <row r="1720" spans="16:54" ht="14.25" x14ac:dyDescent="0.2">
      <c r="P1720" s="9" t="s">
        <v>3711</v>
      </c>
      <c r="Q1720" s="19"/>
      <c r="R1720" s="19">
        <v>30</v>
      </c>
      <c r="S1720" s="19"/>
      <c r="T1720" s="19"/>
      <c r="U1720" s="19"/>
      <c r="V1720" s="19"/>
      <c r="W1720" s="19"/>
      <c r="X1720" s="19"/>
      <c r="Y1720" s="19"/>
      <c r="AJ1720" s="9" t="s">
        <v>3711</v>
      </c>
      <c r="AK1720" s="19"/>
      <c r="AL1720" s="19">
        <v>30</v>
      </c>
      <c r="AM1720" s="19"/>
      <c r="AN1720" s="19"/>
      <c r="AO1720" s="19"/>
      <c r="AP1720" s="19"/>
      <c r="AQ1720" s="19"/>
      <c r="AR1720" s="19"/>
      <c r="AS1720" s="19"/>
      <c r="AT1720" s="19"/>
      <c r="AU1720" s="19"/>
      <c r="AV1720" s="19"/>
      <c r="AW1720"/>
      <c r="AX1720"/>
      <c r="AY1720"/>
      <c r="AZ1720"/>
      <c r="BA1720"/>
      <c r="BB1720"/>
    </row>
    <row r="1721" spans="16:54" ht="14.25" x14ac:dyDescent="0.2">
      <c r="P1721" s="9" t="s">
        <v>3712</v>
      </c>
      <c r="Q1721" s="19"/>
      <c r="R1721" s="19">
        <v>80</v>
      </c>
      <c r="S1721" s="19"/>
      <c r="T1721" s="19"/>
      <c r="U1721" s="19"/>
      <c r="V1721" s="19"/>
      <c r="W1721" s="19"/>
      <c r="X1721" s="19"/>
      <c r="Y1721" s="19"/>
      <c r="AJ1721" s="9" t="s">
        <v>3712</v>
      </c>
      <c r="AK1721" s="19"/>
      <c r="AL1721" s="19">
        <v>80</v>
      </c>
      <c r="AM1721" s="19"/>
      <c r="AN1721" s="19"/>
      <c r="AO1721" s="19"/>
      <c r="AP1721" s="19"/>
      <c r="AQ1721" s="19"/>
      <c r="AR1721" s="19"/>
      <c r="AS1721" s="19"/>
      <c r="AT1721" s="19"/>
      <c r="AU1721" s="19"/>
      <c r="AV1721" s="19"/>
      <c r="AW1721"/>
      <c r="AX1721"/>
      <c r="AY1721"/>
      <c r="AZ1721"/>
      <c r="BA1721"/>
      <c r="BB1721"/>
    </row>
    <row r="1722" spans="16:54" ht="14.25" x14ac:dyDescent="0.2">
      <c r="P1722" s="9" t="s">
        <v>3713</v>
      </c>
      <c r="Q1722" s="19"/>
      <c r="R1722" s="19"/>
      <c r="S1722" s="19"/>
      <c r="T1722" s="19">
        <v>75</v>
      </c>
      <c r="U1722" s="19"/>
      <c r="V1722" s="19"/>
      <c r="W1722" s="19"/>
      <c r="X1722" s="19"/>
      <c r="Y1722" s="19"/>
      <c r="AJ1722" s="9" t="s">
        <v>3713</v>
      </c>
      <c r="AK1722" s="19"/>
      <c r="AL1722" s="19">
        <v>75</v>
      </c>
      <c r="AM1722" s="19"/>
      <c r="AN1722" s="19"/>
      <c r="AO1722" s="19"/>
      <c r="AP1722" s="19"/>
      <c r="AQ1722" s="19"/>
      <c r="AR1722" s="19"/>
      <c r="AS1722" s="19"/>
      <c r="AT1722" s="19"/>
      <c r="AU1722" s="19"/>
      <c r="AV1722" s="19"/>
      <c r="AW1722"/>
      <c r="AX1722"/>
      <c r="AY1722"/>
      <c r="AZ1722"/>
      <c r="BA1722"/>
      <c r="BB1722"/>
    </row>
    <row r="1723" spans="16:54" ht="14.25" x14ac:dyDescent="0.2">
      <c r="P1723" s="9" t="s">
        <v>3714</v>
      </c>
      <c r="Q1723" s="19">
        <v>31.2</v>
      </c>
      <c r="R1723" s="19"/>
      <c r="S1723" s="19"/>
      <c r="T1723" s="19"/>
      <c r="U1723" s="19"/>
      <c r="V1723" s="19"/>
      <c r="W1723" s="19"/>
      <c r="X1723" s="19"/>
      <c r="Y1723" s="19"/>
      <c r="AJ1723" s="9" t="s">
        <v>3714</v>
      </c>
      <c r="AK1723" s="19"/>
      <c r="AL1723" s="19"/>
      <c r="AM1723" s="19"/>
      <c r="AN1723" s="19"/>
      <c r="AO1723" s="19"/>
      <c r="AP1723" s="19"/>
      <c r="AQ1723" s="19"/>
      <c r="AR1723" s="19"/>
      <c r="AS1723" s="19"/>
      <c r="AT1723" s="19">
        <v>31.2</v>
      </c>
      <c r="AU1723" s="19"/>
      <c r="AV1723" s="19"/>
      <c r="AW1723"/>
      <c r="AX1723"/>
      <c r="AY1723"/>
      <c r="AZ1723"/>
      <c r="BA1723"/>
      <c r="BB1723"/>
    </row>
    <row r="1724" spans="16:54" ht="14.25" x14ac:dyDescent="0.2">
      <c r="P1724" s="9" t="s">
        <v>3715</v>
      </c>
      <c r="Q1724" s="19"/>
      <c r="R1724" s="19"/>
      <c r="S1724" s="19"/>
      <c r="T1724" s="19">
        <v>85</v>
      </c>
      <c r="U1724" s="19"/>
      <c r="V1724" s="19"/>
      <c r="W1724" s="19"/>
      <c r="X1724" s="19"/>
      <c r="Y1724" s="19"/>
      <c r="AJ1724" s="9" t="s">
        <v>3715</v>
      </c>
      <c r="AK1724" s="19"/>
      <c r="AL1724" s="19">
        <v>85</v>
      </c>
      <c r="AM1724" s="19"/>
      <c r="AN1724" s="19"/>
      <c r="AO1724" s="19"/>
      <c r="AP1724" s="19"/>
      <c r="AQ1724" s="19"/>
      <c r="AR1724" s="19"/>
      <c r="AS1724" s="19"/>
      <c r="AT1724" s="19"/>
      <c r="AU1724" s="19"/>
      <c r="AV1724" s="19"/>
      <c r="AW1724"/>
      <c r="AX1724"/>
      <c r="AY1724"/>
      <c r="AZ1724"/>
      <c r="BA1724"/>
      <c r="BB1724"/>
    </row>
    <row r="1725" spans="16:54" ht="14.25" x14ac:dyDescent="0.2">
      <c r="P1725" s="9" t="s">
        <v>3716</v>
      </c>
      <c r="Q1725" s="19"/>
      <c r="R1725" s="19">
        <v>16.917520853070439</v>
      </c>
      <c r="S1725" s="19"/>
      <c r="T1725" s="19"/>
      <c r="U1725" s="19"/>
      <c r="V1725" s="19"/>
      <c r="W1725" s="19"/>
      <c r="X1725" s="19"/>
      <c r="Y1725" s="19"/>
      <c r="AJ1725" s="9" t="s">
        <v>3716</v>
      </c>
      <c r="AK1725" s="19"/>
      <c r="AL1725" s="19"/>
      <c r="AM1725" s="19"/>
      <c r="AN1725" s="19"/>
      <c r="AO1725" s="19"/>
      <c r="AP1725" s="19"/>
      <c r="AQ1725" s="19"/>
      <c r="AR1725" s="19"/>
      <c r="AS1725" s="19"/>
      <c r="AT1725" s="19"/>
      <c r="AU1725" s="19"/>
      <c r="AV1725" s="19">
        <v>16.917520853070439</v>
      </c>
      <c r="AW1725"/>
      <c r="AX1725"/>
      <c r="AY1725"/>
      <c r="AZ1725"/>
      <c r="BA1725"/>
      <c r="BB1725"/>
    </row>
    <row r="1726" spans="16:54" ht="14.25" x14ac:dyDescent="0.2">
      <c r="P1726" s="9" t="s">
        <v>3717</v>
      </c>
      <c r="Q1726" s="19"/>
      <c r="R1726" s="19"/>
      <c r="S1726" s="19"/>
      <c r="T1726" s="19"/>
      <c r="U1726" s="19"/>
      <c r="V1726" s="19"/>
      <c r="W1726" s="19"/>
      <c r="X1726" s="19"/>
      <c r="Y1726" s="19">
        <v>3.2054250037396623</v>
      </c>
      <c r="AJ1726" s="9" t="s">
        <v>3717</v>
      </c>
      <c r="AK1726" s="19"/>
      <c r="AL1726" s="19"/>
      <c r="AM1726" s="19"/>
      <c r="AN1726" s="19"/>
      <c r="AO1726" s="19"/>
      <c r="AP1726" s="19"/>
      <c r="AQ1726" s="19"/>
      <c r="AR1726" s="19"/>
      <c r="AS1726" s="19"/>
      <c r="AT1726" s="19"/>
      <c r="AU1726" s="19"/>
      <c r="AV1726" s="19">
        <v>3.2054250037396623</v>
      </c>
      <c r="AW1726"/>
      <c r="AX1726"/>
      <c r="AY1726"/>
      <c r="AZ1726"/>
      <c r="BA1726"/>
      <c r="BB1726"/>
    </row>
    <row r="1727" spans="16:54" ht="14.25" x14ac:dyDescent="0.2">
      <c r="P1727" s="9" t="s">
        <v>3718</v>
      </c>
      <c r="Q1727" s="19"/>
      <c r="R1727" s="19">
        <v>60</v>
      </c>
      <c r="S1727" s="19"/>
      <c r="T1727" s="19"/>
      <c r="U1727" s="19"/>
      <c r="V1727" s="19"/>
      <c r="W1727" s="19"/>
      <c r="X1727" s="19"/>
      <c r="Y1727" s="19"/>
      <c r="AJ1727" s="9" t="s">
        <v>3718</v>
      </c>
      <c r="AK1727" s="19"/>
      <c r="AL1727" s="19">
        <v>60</v>
      </c>
      <c r="AM1727" s="19"/>
      <c r="AN1727" s="19"/>
      <c r="AO1727" s="19"/>
      <c r="AP1727" s="19"/>
      <c r="AQ1727" s="19"/>
      <c r="AR1727" s="19"/>
      <c r="AS1727" s="19"/>
      <c r="AT1727" s="19"/>
      <c r="AU1727" s="19"/>
      <c r="AV1727" s="19"/>
      <c r="AW1727"/>
      <c r="AX1727"/>
      <c r="AY1727"/>
      <c r="AZ1727"/>
      <c r="BA1727"/>
      <c r="BB1727"/>
    </row>
    <row r="1728" spans="16:54" ht="14.25" x14ac:dyDescent="0.2">
      <c r="P1728" s="9" t="s">
        <v>3719</v>
      </c>
      <c r="Q1728" s="19"/>
      <c r="R1728" s="19">
        <v>60</v>
      </c>
      <c r="S1728" s="19"/>
      <c r="T1728" s="19"/>
      <c r="U1728" s="19"/>
      <c r="V1728" s="19"/>
      <c r="W1728" s="19"/>
      <c r="X1728" s="19"/>
      <c r="Y1728" s="19"/>
      <c r="AJ1728" s="9" t="s">
        <v>3719</v>
      </c>
      <c r="AK1728" s="19"/>
      <c r="AL1728" s="19">
        <v>60</v>
      </c>
      <c r="AM1728" s="19"/>
      <c r="AN1728" s="19"/>
      <c r="AO1728" s="19"/>
      <c r="AP1728" s="19"/>
      <c r="AQ1728" s="19"/>
      <c r="AR1728" s="19"/>
      <c r="AS1728" s="19"/>
      <c r="AT1728" s="19"/>
      <c r="AU1728" s="19"/>
      <c r="AV1728" s="19"/>
      <c r="AW1728"/>
      <c r="AX1728"/>
      <c r="AY1728"/>
      <c r="AZ1728"/>
      <c r="BA1728"/>
      <c r="BB1728"/>
    </row>
    <row r="1729" spans="16:54" ht="14.25" x14ac:dyDescent="0.2">
      <c r="P1729" s="9" t="s">
        <v>3720</v>
      </c>
      <c r="Q1729" s="19"/>
      <c r="R1729" s="19">
        <v>14.246333349954055</v>
      </c>
      <c r="S1729" s="19"/>
      <c r="T1729" s="19"/>
      <c r="U1729" s="19"/>
      <c r="V1729" s="19"/>
      <c r="W1729" s="19"/>
      <c r="X1729" s="19"/>
      <c r="Y1729" s="19"/>
      <c r="AJ1729" s="9" t="s">
        <v>3720</v>
      </c>
      <c r="AK1729" s="19"/>
      <c r="AL1729" s="19"/>
      <c r="AM1729" s="19"/>
      <c r="AN1729" s="19"/>
      <c r="AO1729" s="19"/>
      <c r="AP1729" s="19"/>
      <c r="AQ1729" s="19"/>
      <c r="AR1729" s="19"/>
      <c r="AS1729" s="19"/>
      <c r="AT1729" s="19"/>
      <c r="AU1729" s="19"/>
      <c r="AV1729" s="19">
        <v>14.246333349954055</v>
      </c>
      <c r="AW1729"/>
      <c r="AX1729"/>
      <c r="AY1729"/>
      <c r="AZ1729"/>
      <c r="BA1729"/>
      <c r="BB1729"/>
    </row>
    <row r="1730" spans="16:54" ht="14.25" x14ac:dyDescent="0.2">
      <c r="P1730" s="9" t="s">
        <v>3721</v>
      </c>
      <c r="Q1730" s="19"/>
      <c r="R1730" s="19">
        <v>14.246333349954055</v>
      </c>
      <c r="S1730" s="19"/>
      <c r="T1730" s="19"/>
      <c r="U1730" s="19"/>
      <c r="V1730" s="19"/>
      <c r="W1730" s="19"/>
      <c r="X1730" s="19"/>
      <c r="Y1730" s="19"/>
      <c r="AJ1730" s="9" t="s">
        <v>3721</v>
      </c>
      <c r="AK1730" s="19"/>
      <c r="AL1730" s="19"/>
      <c r="AM1730" s="19"/>
      <c r="AN1730" s="19"/>
      <c r="AO1730" s="19"/>
      <c r="AP1730" s="19"/>
      <c r="AQ1730" s="19"/>
      <c r="AR1730" s="19"/>
      <c r="AS1730" s="19"/>
      <c r="AT1730" s="19"/>
      <c r="AU1730" s="19"/>
      <c r="AV1730" s="19">
        <v>14.246333349954055</v>
      </c>
      <c r="AW1730"/>
      <c r="AX1730"/>
      <c r="AY1730"/>
      <c r="AZ1730"/>
      <c r="BA1730"/>
      <c r="BB1730"/>
    </row>
    <row r="1731" spans="16:54" ht="14.25" x14ac:dyDescent="0.2">
      <c r="P1731" s="9" t="s">
        <v>3722</v>
      </c>
      <c r="Q1731" s="19"/>
      <c r="R1731" s="19">
        <v>28.995000000000001</v>
      </c>
      <c r="S1731" s="19"/>
      <c r="T1731" s="19"/>
      <c r="U1731" s="19"/>
      <c r="V1731" s="19"/>
      <c r="W1731" s="19"/>
      <c r="X1731" s="19"/>
      <c r="Y1731" s="19"/>
      <c r="AJ1731" s="9" t="s">
        <v>3722</v>
      </c>
      <c r="AK1731" s="19"/>
      <c r="AL1731" s="19"/>
      <c r="AM1731" s="19"/>
      <c r="AN1731" s="19"/>
      <c r="AO1731" s="19"/>
      <c r="AP1731" s="19"/>
      <c r="AQ1731" s="19"/>
      <c r="AR1731" s="19"/>
      <c r="AS1731" s="19"/>
      <c r="AT1731" s="19"/>
      <c r="AU1731" s="19"/>
      <c r="AV1731" s="19">
        <v>28.995000000000001</v>
      </c>
      <c r="AW1731"/>
      <c r="AX1731"/>
      <c r="AY1731"/>
      <c r="AZ1731"/>
      <c r="BA1731"/>
      <c r="BB1731"/>
    </row>
    <row r="1732" spans="16:54" ht="14.25" x14ac:dyDescent="0.2">
      <c r="P1732" s="9" t="s">
        <v>3723</v>
      </c>
      <c r="Q1732" s="19">
        <v>21.903737525554359</v>
      </c>
      <c r="R1732" s="19"/>
      <c r="S1732" s="19"/>
      <c r="T1732" s="19"/>
      <c r="U1732" s="19"/>
      <c r="V1732" s="19"/>
      <c r="W1732" s="19"/>
      <c r="X1732" s="19"/>
      <c r="Y1732" s="19"/>
      <c r="AJ1732" s="9" t="s">
        <v>3723</v>
      </c>
      <c r="AK1732" s="19"/>
      <c r="AL1732" s="19"/>
      <c r="AM1732" s="19"/>
      <c r="AN1732" s="19"/>
      <c r="AO1732" s="19"/>
      <c r="AP1732" s="19"/>
      <c r="AQ1732" s="19"/>
      <c r="AR1732" s="19"/>
      <c r="AS1732" s="19"/>
      <c r="AT1732" s="19"/>
      <c r="AU1732" s="19"/>
      <c r="AV1732" s="19">
        <v>21.903737525554359</v>
      </c>
      <c r="AW1732"/>
      <c r="AX1732"/>
      <c r="AY1732"/>
      <c r="AZ1732"/>
      <c r="BA1732"/>
      <c r="BB1732"/>
    </row>
    <row r="1733" spans="16:54" ht="14.25" x14ac:dyDescent="0.2">
      <c r="P1733" s="9" t="s">
        <v>3724</v>
      </c>
      <c r="Q1733" s="19">
        <v>20.122945856810105</v>
      </c>
      <c r="R1733" s="19"/>
      <c r="S1733" s="19"/>
      <c r="T1733" s="19"/>
      <c r="U1733" s="19"/>
      <c r="V1733" s="19"/>
      <c r="W1733" s="19"/>
      <c r="X1733" s="19"/>
      <c r="Y1733" s="19"/>
      <c r="AJ1733" s="9" t="s">
        <v>3724</v>
      </c>
      <c r="AK1733" s="19"/>
      <c r="AL1733" s="19"/>
      <c r="AM1733" s="19"/>
      <c r="AN1733" s="19"/>
      <c r="AO1733" s="19"/>
      <c r="AP1733" s="19"/>
      <c r="AQ1733" s="19"/>
      <c r="AR1733" s="19"/>
      <c r="AS1733" s="19"/>
      <c r="AT1733" s="19"/>
      <c r="AU1733" s="19"/>
      <c r="AV1733" s="19">
        <v>20.122945856810105</v>
      </c>
      <c r="AW1733"/>
      <c r="AX1733"/>
      <c r="AY1733"/>
      <c r="AZ1733"/>
      <c r="BA1733"/>
      <c r="BB1733"/>
    </row>
    <row r="1734" spans="16:54" ht="14.25" x14ac:dyDescent="0.2">
      <c r="P1734" s="9" t="s">
        <v>3725</v>
      </c>
      <c r="Q1734" s="19">
        <v>70.928022243027783</v>
      </c>
      <c r="R1734" s="19"/>
      <c r="S1734" s="19"/>
      <c r="T1734" s="19"/>
      <c r="U1734" s="19"/>
      <c r="V1734" s="19"/>
      <c r="W1734" s="19"/>
      <c r="X1734" s="19"/>
      <c r="Y1734" s="19"/>
      <c r="AJ1734" s="9" t="s">
        <v>3725</v>
      </c>
      <c r="AK1734" s="19"/>
      <c r="AL1734" s="19"/>
      <c r="AM1734" s="19"/>
      <c r="AN1734" s="19">
        <v>70.928022243027783</v>
      </c>
      <c r="AO1734" s="19"/>
      <c r="AP1734" s="19"/>
      <c r="AQ1734" s="19"/>
      <c r="AR1734" s="19"/>
      <c r="AS1734" s="19"/>
      <c r="AT1734" s="19"/>
      <c r="AU1734" s="19"/>
      <c r="AV1734" s="19"/>
      <c r="AW1734"/>
      <c r="AX1734"/>
      <c r="AY1734"/>
      <c r="AZ1734"/>
      <c r="BA1734"/>
      <c r="BB1734"/>
    </row>
    <row r="1735" spans="16:54" ht="14.25" x14ac:dyDescent="0.2">
      <c r="P1735" s="9" t="s">
        <v>3726</v>
      </c>
      <c r="Q1735" s="19"/>
      <c r="R1735" s="19">
        <v>67</v>
      </c>
      <c r="S1735" s="19"/>
      <c r="T1735" s="19"/>
      <c r="U1735" s="19"/>
      <c r="V1735" s="19"/>
      <c r="W1735" s="19"/>
      <c r="X1735" s="19"/>
      <c r="Y1735" s="19"/>
      <c r="AJ1735" s="9" t="s">
        <v>3726</v>
      </c>
      <c r="AK1735" s="19"/>
      <c r="AL1735" s="19">
        <v>67</v>
      </c>
      <c r="AM1735" s="19"/>
      <c r="AN1735" s="19"/>
      <c r="AO1735" s="19"/>
      <c r="AP1735" s="19"/>
      <c r="AQ1735" s="19"/>
      <c r="AR1735" s="19"/>
      <c r="AS1735" s="19"/>
      <c r="AT1735" s="19"/>
      <c r="AU1735" s="19"/>
      <c r="AV1735" s="19"/>
      <c r="AW1735"/>
      <c r="AX1735"/>
      <c r="AY1735"/>
      <c r="AZ1735"/>
      <c r="BA1735"/>
      <c r="BB1735"/>
    </row>
    <row r="1736" spans="16:54" ht="14.25" x14ac:dyDescent="0.2">
      <c r="P1736" s="9" t="s">
        <v>3727</v>
      </c>
      <c r="Q1736" s="19">
        <v>30</v>
      </c>
      <c r="R1736" s="19"/>
      <c r="S1736" s="19"/>
      <c r="T1736" s="19"/>
      <c r="U1736" s="19"/>
      <c r="V1736" s="19"/>
      <c r="W1736" s="19"/>
      <c r="X1736" s="19"/>
      <c r="Y1736" s="19"/>
      <c r="AJ1736" s="9" t="s">
        <v>3727</v>
      </c>
      <c r="AK1736" s="19"/>
      <c r="AL1736" s="19">
        <v>30</v>
      </c>
      <c r="AM1736" s="19"/>
      <c r="AN1736" s="19"/>
      <c r="AO1736" s="19"/>
      <c r="AP1736" s="19"/>
      <c r="AQ1736" s="19"/>
      <c r="AR1736" s="19"/>
      <c r="AS1736" s="19"/>
      <c r="AT1736" s="19"/>
      <c r="AU1736" s="19"/>
      <c r="AV1736" s="19"/>
      <c r="AW1736"/>
      <c r="AX1736"/>
      <c r="AY1736"/>
      <c r="AZ1736"/>
      <c r="BA1736"/>
      <c r="BB1736"/>
    </row>
    <row r="1737" spans="16:54" ht="14.25" x14ac:dyDescent="0.2">
      <c r="P1737" s="9" t="s">
        <v>3728</v>
      </c>
      <c r="Q1737" s="19"/>
      <c r="R1737" s="19">
        <v>148.10222862117882</v>
      </c>
      <c r="S1737" s="19"/>
      <c r="T1737" s="19"/>
      <c r="U1737" s="19"/>
      <c r="V1737" s="19"/>
      <c r="W1737" s="19"/>
      <c r="X1737" s="19"/>
      <c r="Y1737" s="19"/>
      <c r="AJ1737" s="9" t="s">
        <v>3728</v>
      </c>
      <c r="AK1737" s="19"/>
      <c r="AL1737" s="19"/>
      <c r="AM1737" s="19"/>
      <c r="AN1737" s="19"/>
      <c r="AO1737" s="19">
        <v>148.10222862117882</v>
      </c>
      <c r="AP1737" s="19"/>
      <c r="AQ1737" s="19"/>
      <c r="AR1737" s="19"/>
      <c r="AS1737" s="19"/>
      <c r="AT1737" s="19"/>
      <c r="AU1737" s="19"/>
      <c r="AV1737" s="19"/>
      <c r="AW1737"/>
      <c r="AX1737"/>
      <c r="AY1737"/>
      <c r="AZ1737"/>
      <c r="BA1737"/>
      <c r="BB1737"/>
    </row>
    <row r="1738" spans="16:54" ht="14.25" x14ac:dyDescent="0.2">
      <c r="P1738" s="9" t="s">
        <v>3729</v>
      </c>
      <c r="Q1738" s="19"/>
      <c r="R1738" s="19">
        <v>71.5</v>
      </c>
      <c r="S1738" s="19"/>
      <c r="T1738" s="19"/>
      <c r="U1738" s="19"/>
      <c r="V1738" s="19"/>
      <c r="W1738" s="19"/>
      <c r="X1738" s="19"/>
      <c r="Y1738" s="19"/>
      <c r="AJ1738" s="9" t="s">
        <v>3729</v>
      </c>
      <c r="AK1738" s="19"/>
      <c r="AL1738" s="19">
        <v>71.5</v>
      </c>
      <c r="AM1738" s="19"/>
      <c r="AN1738" s="19"/>
      <c r="AO1738" s="19"/>
      <c r="AP1738" s="19"/>
      <c r="AQ1738" s="19"/>
      <c r="AR1738" s="19"/>
      <c r="AS1738" s="19"/>
      <c r="AT1738" s="19"/>
      <c r="AU1738" s="19"/>
      <c r="AV1738" s="19"/>
      <c r="AW1738"/>
      <c r="AX1738"/>
      <c r="AY1738"/>
      <c r="AZ1738"/>
      <c r="BA1738"/>
      <c r="BB1738"/>
    </row>
    <row r="1739" spans="16:54" ht="14.25" x14ac:dyDescent="0.2">
      <c r="P1739" s="9" t="s">
        <v>3730</v>
      </c>
      <c r="Q1739" s="19"/>
      <c r="R1739" s="19">
        <v>67</v>
      </c>
      <c r="S1739" s="19"/>
      <c r="T1739" s="19"/>
      <c r="U1739" s="19"/>
      <c r="V1739" s="19"/>
      <c r="W1739" s="19"/>
      <c r="X1739" s="19"/>
      <c r="Y1739" s="19"/>
      <c r="AJ1739" s="9" t="s">
        <v>3730</v>
      </c>
      <c r="AK1739" s="19"/>
      <c r="AL1739" s="19">
        <v>67</v>
      </c>
      <c r="AM1739" s="19"/>
      <c r="AN1739" s="19"/>
      <c r="AO1739" s="19"/>
      <c r="AP1739" s="19"/>
      <c r="AQ1739" s="19"/>
      <c r="AR1739" s="19"/>
      <c r="AS1739" s="19"/>
      <c r="AT1739" s="19"/>
      <c r="AU1739" s="19"/>
      <c r="AV1739" s="19"/>
      <c r="AW1739"/>
      <c r="AX1739"/>
      <c r="AY1739"/>
      <c r="AZ1739"/>
      <c r="BA1739"/>
      <c r="BB1739"/>
    </row>
    <row r="1740" spans="16:54" ht="14.25" x14ac:dyDescent="0.2">
      <c r="P1740" s="9" t="s">
        <v>3731</v>
      </c>
      <c r="Q1740" s="19">
        <v>40</v>
      </c>
      <c r="R1740" s="19"/>
      <c r="S1740" s="19"/>
      <c r="T1740" s="19"/>
      <c r="U1740" s="19"/>
      <c r="V1740" s="19"/>
      <c r="W1740" s="19"/>
      <c r="X1740" s="19"/>
      <c r="Y1740" s="19"/>
      <c r="AJ1740" s="9" t="s">
        <v>3731</v>
      </c>
      <c r="AK1740" s="19"/>
      <c r="AL1740" s="19">
        <v>40</v>
      </c>
      <c r="AM1740" s="19"/>
      <c r="AN1740" s="19"/>
      <c r="AO1740" s="19"/>
      <c r="AP1740" s="19"/>
      <c r="AQ1740" s="19"/>
      <c r="AR1740" s="19"/>
      <c r="AS1740" s="19"/>
      <c r="AT1740" s="19"/>
      <c r="AU1740" s="19"/>
      <c r="AV1740" s="19"/>
      <c r="AW1740"/>
      <c r="AX1740"/>
      <c r="AY1740"/>
      <c r="AZ1740"/>
      <c r="BA1740"/>
      <c r="BB1740"/>
    </row>
    <row r="1741" spans="16:54" ht="14.25" x14ac:dyDescent="0.2">
      <c r="P1741" s="9" t="s">
        <v>3732</v>
      </c>
      <c r="Q1741" s="19"/>
      <c r="R1741" s="19">
        <v>65</v>
      </c>
      <c r="S1741" s="19"/>
      <c r="T1741" s="19"/>
      <c r="U1741" s="19"/>
      <c r="V1741" s="19"/>
      <c r="W1741" s="19"/>
      <c r="X1741" s="19"/>
      <c r="Y1741" s="19"/>
      <c r="AJ1741" s="9" t="s">
        <v>3732</v>
      </c>
      <c r="AK1741" s="19"/>
      <c r="AL1741" s="19">
        <v>65</v>
      </c>
      <c r="AM1741" s="19"/>
      <c r="AN1741" s="19"/>
      <c r="AO1741" s="19"/>
      <c r="AP1741" s="19"/>
      <c r="AQ1741" s="19"/>
      <c r="AR1741" s="19"/>
      <c r="AS1741" s="19"/>
      <c r="AT1741" s="19"/>
      <c r="AU1741" s="19"/>
      <c r="AV1741" s="19"/>
      <c r="AW1741"/>
      <c r="AX1741"/>
      <c r="AY1741"/>
      <c r="AZ1741"/>
      <c r="BA1741"/>
      <c r="BB1741"/>
    </row>
    <row r="1742" spans="16:54" ht="14.25" x14ac:dyDescent="0.2">
      <c r="P1742" s="9" t="s">
        <v>3733</v>
      </c>
      <c r="Q1742" s="19"/>
      <c r="R1742" s="19"/>
      <c r="S1742" s="19"/>
      <c r="T1742" s="19"/>
      <c r="U1742" s="19">
        <v>72</v>
      </c>
      <c r="V1742" s="19"/>
      <c r="W1742" s="19"/>
      <c r="X1742" s="19"/>
      <c r="Y1742" s="19"/>
      <c r="AJ1742" s="9" t="s">
        <v>3733</v>
      </c>
      <c r="AK1742" s="19"/>
      <c r="AL1742" s="19">
        <v>72</v>
      </c>
      <c r="AM1742" s="19"/>
      <c r="AN1742" s="19"/>
      <c r="AO1742" s="19"/>
      <c r="AP1742" s="19"/>
      <c r="AQ1742" s="19"/>
      <c r="AR1742" s="19"/>
      <c r="AS1742" s="19"/>
      <c r="AT1742" s="19"/>
      <c r="AU1742" s="19"/>
      <c r="AV1742" s="19"/>
      <c r="AW1742"/>
      <c r="AX1742"/>
      <c r="AY1742"/>
      <c r="AZ1742"/>
      <c r="BA1742"/>
      <c r="BB1742"/>
    </row>
    <row r="1743" spans="16:54" ht="14.25" x14ac:dyDescent="0.2">
      <c r="P1743" s="9" t="s">
        <v>3734</v>
      </c>
      <c r="Q1743" s="19"/>
      <c r="R1743" s="19">
        <v>52.5</v>
      </c>
      <c r="S1743" s="19"/>
      <c r="T1743" s="19"/>
      <c r="U1743" s="19"/>
      <c r="V1743" s="19"/>
      <c r="W1743" s="19"/>
      <c r="X1743" s="19"/>
      <c r="Y1743" s="19"/>
      <c r="AJ1743" s="9" t="s">
        <v>3734</v>
      </c>
      <c r="AK1743" s="19"/>
      <c r="AL1743" s="19">
        <v>52.5</v>
      </c>
      <c r="AM1743" s="19"/>
      <c r="AN1743" s="19"/>
      <c r="AO1743" s="19"/>
      <c r="AP1743" s="19"/>
      <c r="AQ1743" s="19"/>
      <c r="AR1743" s="19"/>
      <c r="AS1743" s="19"/>
      <c r="AT1743" s="19"/>
      <c r="AU1743" s="19"/>
      <c r="AV1743" s="19"/>
      <c r="AW1743"/>
      <c r="AX1743"/>
      <c r="AY1743"/>
      <c r="AZ1743"/>
      <c r="BA1743"/>
      <c r="BB1743"/>
    </row>
    <row r="1744" spans="16:54" ht="14.25" x14ac:dyDescent="0.2">
      <c r="P1744" s="9" t="s">
        <v>3735</v>
      </c>
      <c r="Q1744" s="19"/>
      <c r="R1744" s="19">
        <v>5.32</v>
      </c>
      <c r="S1744" s="19"/>
      <c r="T1744" s="19"/>
      <c r="U1744" s="19"/>
      <c r="V1744" s="19"/>
      <c r="W1744" s="19"/>
      <c r="X1744" s="19"/>
      <c r="Y1744" s="19"/>
      <c r="AJ1744" s="9" t="s">
        <v>3735</v>
      </c>
      <c r="AK1744" s="19"/>
      <c r="AL1744" s="19"/>
      <c r="AM1744" s="19"/>
      <c r="AN1744" s="19"/>
      <c r="AO1744" s="19"/>
      <c r="AP1744" s="19"/>
      <c r="AQ1744" s="19"/>
      <c r="AR1744" s="19"/>
      <c r="AS1744" s="19"/>
      <c r="AT1744" s="19"/>
      <c r="AU1744" s="19"/>
      <c r="AV1744" s="19">
        <v>5.32</v>
      </c>
      <c r="AW1744"/>
      <c r="AX1744"/>
      <c r="AY1744"/>
      <c r="AZ1744"/>
      <c r="BA1744"/>
      <c r="BB1744"/>
    </row>
    <row r="1745" spans="16:54" ht="14.25" x14ac:dyDescent="0.2">
      <c r="P1745" s="9" t="s">
        <v>3736</v>
      </c>
      <c r="Q1745" s="19"/>
      <c r="R1745" s="19"/>
      <c r="S1745" s="19"/>
      <c r="T1745" s="19">
        <v>18</v>
      </c>
      <c r="U1745" s="19"/>
      <c r="V1745" s="19"/>
      <c r="W1745" s="19"/>
      <c r="X1745" s="19"/>
      <c r="Y1745" s="19"/>
      <c r="AJ1745" s="9" t="s">
        <v>3736</v>
      </c>
      <c r="AK1745" s="19"/>
      <c r="AL1745" s="19"/>
      <c r="AM1745" s="19"/>
      <c r="AN1745" s="19"/>
      <c r="AO1745" s="19"/>
      <c r="AP1745" s="19"/>
      <c r="AQ1745" s="19"/>
      <c r="AR1745" s="19"/>
      <c r="AS1745" s="19">
        <v>18</v>
      </c>
      <c r="AT1745" s="19"/>
      <c r="AU1745" s="19"/>
      <c r="AV1745" s="19"/>
      <c r="AW1745"/>
      <c r="AX1745"/>
      <c r="AY1745"/>
      <c r="AZ1745"/>
      <c r="BA1745"/>
      <c r="BB1745"/>
    </row>
    <row r="1746" spans="16:54" ht="14.25" x14ac:dyDescent="0.2">
      <c r="P1746" s="9" t="s">
        <v>3738</v>
      </c>
      <c r="Q1746" s="19"/>
      <c r="R1746" s="19"/>
      <c r="S1746" s="19"/>
      <c r="T1746" s="19">
        <v>21.342710575059012</v>
      </c>
      <c r="U1746" s="19"/>
      <c r="V1746" s="19"/>
      <c r="W1746" s="19"/>
      <c r="X1746" s="19"/>
      <c r="Y1746" s="19"/>
      <c r="AJ1746" s="9" t="s">
        <v>3738</v>
      </c>
      <c r="AK1746" s="19"/>
      <c r="AL1746" s="19"/>
      <c r="AM1746" s="19"/>
      <c r="AN1746" s="19"/>
      <c r="AO1746" s="19"/>
      <c r="AP1746" s="19">
        <v>21.342710575059012</v>
      </c>
      <c r="AQ1746" s="19"/>
      <c r="AR1746" s="19"/>
      <c r="AS1746" s="19"/>
      <c r="AT1746" s="19"/>
      <c r="AU1746" s="19"/>
      <c r="AV1746" s="19"/>
      <c r="AW1746"/>
      <c r="AX1746"/>
      <c r="AY1746"/>
      <c r="AZ1746"/>
      <c r="BA1746"/>
      <c r="BB1746"/>
    </row>
    <row r="1747" spans="16:54" ht="14.25" x14ac:dyDescent="0.2">
      <c r="P1747" s="9" t="s">
        <v>3739</v>
      </c>
      <c r="Q1747" s="19"/>
      <c r="R1747" s="19">
        <v>85</v>
      </c>
      <c r="S1747" s="19"/>
      <c r="T1747" s="19"/>
      <c r="U1747" s="19"/>
      <c r="V1747" s="19"/>
      <c r="W1747" s="19"/>
      <c r="X1747" s="19"/>
      <c r="Y1747" s="19"/>
      <c r="AJ1747" s="9" t="s">
        <v>3739</v>
      </c>
      <c r="AK1747" s="19"/>
      <c r="AL1747" s="19">
        <v>85</v>
      </c>
      <c r="AM1747" s="19"/>
      <c r="AN1747" s="19"/>
      <c r="AO1747" s="19"/>
      <c r="AP1747" s="19"/>
      <c r="AQ1747" s="19"/>
      <c r="AR1747" s="19"/>
      <c r="AS1747" s="19"/>
      <c r="AT1747" s="19"/>
      <c r="AU1747" s="19"/>
      <c r="AV1747" s="19"/>
      <c r="AW1747"/>
      <c r="AX1747"/>
      <c r="AY1747"/>
      <c r="AZ1747"/>
      <c r="BA1747"/>
      <c r="BB1747"/>
    </row>
    <row r="1748" spans="16:54" ht="14.25" x14ac:dyDescent="0.2">
      <c r="P1748" s="9" t="s">
        <v>3740</v>
      </c>
      <c r="Q1748" s="19"/>
      <c r="R1748" s="19"/>
      <c r="S1748" s="19"/>
      <c r="T1748" s="19"/>
      <c r="U1748" s="19"/>
      <c r="V1748" s="19"/>
      <c r="W1748" s="19">
        <v>80</v>
      </c>
      <c r="X1748" s="19"/>
      <c r="Y1748" s="19"/>
      <c r="AJ1748" s="9" t="s">
        <v>3740</v>
      </c>
      <c r="AK1748" s="19"/>
      <c r="AL1748" s="19"/>
      <c r="AM1748" s="19"/>
      <c r="AN1748" s="19"/>
      <c r="AO1748" s="19"/>
      <c r="AP1748" s="19"/>
      <c r="AQ1748" s="19"/>
      <c r="AR1748" s="19"/>
      <c r="AS1748" s="19"/>
      <c r="AT1748" s="19">
        <v>80</v>
      </c>
      <c r="AU1748" s="19"/>
      <c r="AV1748" s="19"/>
      <c r="AW1748"/>
      <c r="AX1748"/>
      <c r="AY1748"/>
      <c r="AZ1748"/>
      <c r="BA1748"/>
      <c r="BB1748"/>
    </row>
    <row r="1749" spans="16:54" ht="14.25" x14ac:dyDescent="0.2">
      <c r="P1749" s="9" t="s">
        <v>3741</v>
      </c>
      <c r="Q1749" s="19">
        <v>8.9039583437212837</v>
      </c>
      <c r="R1749" s="19"/>
      <c r="S1749" s="19"/>
      <c r="T1749" s="19"/>
      <c r="U1749" s="19"/>
      <c r="V1749" s="19"/>
      <c r="W1749" s="19"/>
      <c r="X1749" s="19"/>
      <c r="Y1749" s="19"/>
      <c r="AJ1749" s="9" t="s">
        <v>3741</v>
      </c>
      <c r="AK1749" s="19"/>
      <c r="AL1749" s="19"/>
      <c r="AM1749" s="19"/>
      <c r="AN1749" s="19"/>
      <c r="AO1749" s="19"/>
      <c r="AP1749" s="19"/>
      <c r="AQ1749" s="19"/>
      <c r="AR1749" s="19"/>
      <c r="AS1749" s="19"/>
      <c r="AT1749" s="19"/>
      <c r="AU1749" s="19"/>
      <c r="AV1749" s="19">
        <v>8.9039583437212837</v>
      </c>
      <c r="AW1749"/>
      <c r="AX1749"/>
      <c r="AY1749"/>
      <c r="AZ1749"/>
      <c r="BA1749"/>
      <c r="BB1749"/>
    </row>
    <row r="1750" spans="16:54" ht="14.25" x14ac:dyDescent="0.2">
      <c r="P1750" s="9" t="s">
        <v>3742</v>
      </c>
      <c r="Q1750" s="19"/>
      <c r="R1750" s="19">
        <v>125</v>
      </c>
      <c r="S1750" s="19"/>
      <c r="T1750" s="19"/>
      <c r="U1750" s="19"/>
      <c r="V1750" s="19"/>
      <c r="W1750" s="19"/>
      <c r="X1750" s="19"/>
      <c r="Y1750" s="19"/>
      <c r="AJ1750" s="9" t="s">
        <v>3742</v>
      </c>
      <c r="AK1750" s="19"/>
      <c r="AL1750" s="19">
        <v>125</v>
      </c>
      <c r="AM1750" s="19"/>
      <c r="AN1750" s="19"/>
      <c r="AO1750" s="19"/>
      <c r="AP1750" s="19"/>
      <c r="AQ1750" s="19"/>
      <c r="AR1750" s="19"/>
      <c r="AS1750" s="19"/>
      <c r="AT1750" s="19"/>
      <c r="AU1750" s="19"/>
      <c r="AV1750" s="19"/>
      <c r="AW1750"/>
      <c r="AX1750"/>
      <c r="AY1750"/>
      <c r="AZ1750"/>
      <c r="BA1750"/>
      <c r="BB1750"/>
    </row>
    <row r="1751" spans="16:54" ht="14.25" x14ac:dyDescent="0.2">
      <c r="P1751" s="9" t="s">
        <v>3743</v>
      </c>
      <c r="Q1751" s="19"/>
      <c r="R1751" s="19">
        <v>23.150291693675339</v>
      </c>
      <c r="S1751" s="19"/>
      <c r="T1751" s="19"/>
      <c r="U1751" s="19"/>
      <c r="V1751" s="19"/>
      <c r="W1751" s="19"/>
      <c r="X1751" s="19"/>
      <c r="Y1751" s="19"/>
      <c r="AJ1751" s="9" t="s">
        <v>3743</v>
      </c>
      <c r="AK1751" s="19"/>
      <c r="AL1751" s="19"/>
      <c r="AM1751" s="19"/>
      <c r="AN1751" s="19"/>
      <c r="AO1751" s="19"/>
      <c r="AP1751" s="19"/>
      <c r="AQ1751" s="19"/>
      <c r="AR1751" s="19"/>
      <c r="AS1751" s="19"/>
      <c r="AT1751" s="19"/>
      <c r="AU1751" s="19"/>
      <c r="AV1751" s="19">
        <v>23.150291693675339</v>
      </c>
      <c r="AW1751"/>
      <c r="AX1751"/>
      <c r="AY1751"/>
      <c r="AZ1751"/>
      <c r="BA1751"/>
      <c r="BB1751"/>
    </row>
    <row r="1752" spans="16:54" ht="14.25" x14ac:dyDescent="0.2">
      <c r="P1752" s="9" t="s">
        <v>3744</v>
      </c>
      <c r="Q1752" s="19"/>
      <c r="R1752" s="19"/>
      <c r="S1752" s="19"/>
      <c r="T1752" s="19"/>
      <c r="U1752" s="19"/>
      <c r="V1752" s="19"/>
      <c r="W1752" s="19">
        <v>12</v>
      </c>
      <c r="X1752" s="19"/>
      <c r="Y1752" s="19"/>
      <c r="AJ1752" s="9" t="s">
        <v>3744</v>
      </c>
      <c r="AK1752" s="19"/>
      <c r="AL1752" s="19"/>
      <c r="AM1752" s="19"/>
      <c r="AN1752" s="19"/>
      <c r="AO1752" s="19"/>
      <c r="AP1752" s="19"/>
      <c r="AQ1752" s="19"/>
      <c r="AR1752" s="19"/>
      <c r="AS1752" s="19"/>
      <c r="AT1752" s="19"/>
      <c r="AU1752" s="19"/>
      <c r="AV1752" s="19">
        <v>12</v>
      </c>
      <c r="AW1752"/>
      <c r="AX1752"/>
      <c r="AY1752"/>
      <c r="AZ1752"/>
      <c r="BA1752"/>
      <c r="BB1752"/>
    </row>
    <row r="1753" spans="16:54" ht="14.25" x14ac:dyDescent="0.2">
      <c r="P1753" s="9" t="s">
        <v>3745</v>
      </c>
      <c r="Q1753" s="19">
        <v>30</v>
      </c>
      <c r="R1753" s="19"/>
      <c r="S1753" s="19"/>
      <c r="T1753" s="19"/>
      <c r="U1753" s="19"/>
      <c r="V1753" s="19"/>
      <c r="W1753" s="19"/>
      <c r="X1753" s="19"/>
      <c r="Y1753" s="19"/>
      <c r="AJ1753" s="9" t="s">
        <v>3745</v>
      </c>
      <c r="AK1753" s="19"/>
      <c r="AL1753" s="19"/>
      <c r="AM1753" s="19"/>
      <c r="AN1753" s="19"/>
      <c r="AO1753" s="19"/>
      <c r="AP1753" s="19"/>
      <c r="AQ1753" s="19"/>
      <c r="AR1753" s="19"/>
      <c r="AS1753" s="19"/>
      <c r="AT1753" s="19"/>
      <c r="AU1753" s="19">
        <v>30</v>
      </c>
      <c r="AV1753" s="19"/>
      <c r="AW1753"/>
      <c r="AX1753"/>
      <c r="AY1753"/>
      <c r="AZ1753"/>
      <c r="BA1753"/>
      <c r="BB1753"/>
    </row>
    <row r="1754" spans="16:54" ht="14.25" x14ac:dyDescent="0.2">
      <c r="P1754" s="9" t="s">
        <v>3746</v>
      </c>
      <c r="Q1754" s="19"/>
      <c r="R1754" s="19">
        <v>91.468759607395754</v>
      </c>
      <c r="S1754" s="19"/>
      <c r="T1754" s="19"/>
      <c r="U1754" s="19"/>
      <c r="V1754" s="19"/>
      <c r="W1754" s="19"/>
      <c r="X1754" s="19"/>
      <c r="Y1754" s="19"/>
      <c r="AJ1754" s="9" t="s">
        <v>3746</v>
      </c>
      <c r="AK1754" s="19"/>
      <c r="AL1754" s="19"/>
      <c r="AM1754" s="19"/>
      <c r="AN1754" s="19"/>
      <c r="AO1754" s="19">
        <v>91.468759607395754</v>
      </c>
      <c r="AP1754" s="19"/>
      <c r="AQ1754" s="19"/>
      <c r="AR1754" s="19"/>
      <c r="AS1754" s="19"/>
      <c r="AT1754" s="19"/>
      <c r="AU1754" s="19"/>
      <c r="AV1754" s="19"/>
      <c r="AW1754"/>
      <c r="AX1754"/>
      <c r="AY1754"/>
      <c r="AZ1754"/>
      <c r="BA1754"/>
      <c r="BB1754"/>
    </row>
    <row r="1755" spans="16:54" ht="14.25" x14ac:dyDescent="0.2">
      <c r="P1755" s="9" t="s">
        <v>3747</v>
      </c>
      <c r="Q1755" s="19">
        <v>35.148775467100435</v>
      </c>
      <c r="R1755" s="19"/>
      <c r="S1755" s="19"/>
      <c r="T1755" s="19"/>
      <c r="U1755" s="19"/>
      <c r="V1755" s="19"/>
      <c r="W1755" s="19"/>
      <c r="X1755" s="19"/>
      <c r="Y1755" s="19"/>
      <c r="AJ1755" s="9" t="s">
        <v>3747</v>
      </c>
      <c r="AK1755" s="19"/>
      <c r="AL1755" s="19"/>
      <c r="AM1755" s="19"/>
      <c r="AN1755" s="19">
        <v>35.148775467100435</v>
      </c>
      <c r="AO1755" s="19"/>
      <c r="AP1755" s="19"/>
      <c r="AQ1755" s="19"/>
      <c r="AR1755" s="19"/>
      <c r="AS1755" s="19"/>
      <c r="AT1755" s="19"/>
      <c r="AU1755" s="19"/>
      <c r="AV1755" s="19"/>
      <c r="AW1755"/>
      <c r="AX1755"/>
      <c r="AY1755"/>
      <c r="AZ1755"/>
      <c r="BA1755"/>
      <c r="BB1755"/>
    </row>
    <row r="1756" spans="16:54" ht="14.25" x14ac:dyDescent="0.2">
      <c r="P1756" s="9" t="s">
        <v>3748</v>
      </c>
      <c r="Q1756" s="19"/>
      <c r="R1756" s="19">
        <v>49.153119414418249</v>
      </c>
      <c r="S1756" s="19"/>
      <c r="T1756" s="19"/>
      <c r="U1756" s="19"/>
      <c r="V1756" s="19"/>
      <c r="W1756" s="19"/>
      <c r="X1756" s="19"/>
      <c r="Y1756" s="19"/>
      <c r="AJ1756" s="9" t="s">
        <v>3748</v>
      </c>
      <c r="AK1756" s="19"/>
      <c r="AL1756" s="19"/>
      <c r="AM1756" s="19"/>
      <c r="AN1756" s="19">
        <v>49.153119414418249</v>
      </c>
      <c r="AO1756" s="19"/>
      <c r="AP1756" s="19"/>
      <c r="AQ1756" s="19"/>
      <c r="AR1756" s="19"/>
      <c r="AS1756" s="19"/>
      <c r="AT1756" s="19"/>
      <c r="AU1756" s="19"/>
      <c r="AV1756" s="19"/>
      <c r="AW1756"/>
      <c r="AX1756"/>
      <c r="AY1756"/>
      <c r="AZ1756"/>
      <c r="BA1756"/>
      <c r="BB1756"/>
    </row>
    <row r="1757" spans="16:54" ht="14.25" x14ac:dyDescent="0.2">
      <c r="P1757" s="9" t="s">
        <v>3749</v>
      </c>
      <c r="Q1757" s="19"/>
      <c r="R1757" s="19"/>
      <c r="S1757" s="19"/>
      <c r="T1757" s="19"/>
      <c r="U1757" s="19"/>
      <c r="V1757" s="19"/>
      <c r="W1757" s="19">
        <v>2.6711875031163852</v>
      </c>
      <c r="X1757" s="19"/>
      <c r="Y1757" s="19"/>
      <c r="AJ1757" s="9" t="s">
        <v>3749</v>
      </c>
      <c r="AK1757" s="19"/>
      <c r="AL1757" s="19"/>
      <c r="AM1757" s="19"/>
      <c r="AN1757" s="19"/>
      <c r="AO1757" s="19"/>
      <c r="AP1757" s="19"/>
      <c r="AQ1757" s="19"/>
      <c r="AR1757" s="19"/>
      <c r="AS1757" s="19"/>
      <c r="AT1757" s="19"/>
      <c r="AU1757" s="19"/>
      <c r="AV1757" s="19">
        <v>2.6711875031163852</v>
      </c>
      <c r="AW1757"/>
      <c r="AX1757"/>
      <c r="AY1757"/>
      <c r="AZ1757"/>
      <c r="BA1757"/>
      <c r="BB1757"/>
    </row>
    <row r="1758" spans="16:54" ht="14.25" x14ac:dyDescent="0.2">
      <c r="P1758" s="9" t="s">
        <v>3750</v>
      </c>
      <c r="Q1758" s="19"/>
      <c r="R1758" s="19">
        <v>42.556813345816671</v>
      </c>
      <c r="S1758" s="19"/>
      <c r="T1758" s="19"/>
      <c r="U1758" s="19"/>
      <c r="V1758" s="19"/>
      <c r="W1758" s="19"/>
      <c r="X1758" s="19"/>
      <c r="Y1758" s="19"/>
      <c r="AJ1758" s="9" t="s">
        <v>3750</v>
      </c>
      <c r="AK1758" s="19"/>
      <c r="AL1758" s="19"/>
      <c r="AM1758" s="19"/>
      <c r="AN1758" s="19">
        <v>42.556813345816671</v>
      </c>
      <c r="AO1758" s="19"/>
      <c r="AP1758" s="19"/>
      <c r="AQ1758" s="19"/>
      <c r="AR1758" s="19"/>
      <c r="AS1758" s="19"/>
      <c r="AT1758" s="19"/>
      <c r="AU1758" s="19"/>
      <c r="AV1758" s="19"/>
      <c r="AW1758"/>
      <c r="AX1758"/>
      <c r="AY1758"/>
      <c r="AZ1758"/>
      <c r="BA1758"/>
      <c r="BB1758"/>
    </row>
    <row r="1759" spans="16:54" ht="14.25" x14ac:dyDescent="0.2">
      <c r="P1759" s="9" t="s">
        <v>3751</v>
      </c>
      <c r="Q1759" s="19"/>
      <c r="R1759" s="19">
        <v>42.556813345816671</v>
      </c>
      <c r="S1759" s="19"/>
      <c r="T1759" s="19"/>
      <c r="U1759" s="19"/>
      <c r="V1759" s="19"/>
      <c r="W1759" s="19"/>
      <c r="X1759" s="19"/>
      <c r="Y1759" s="19"/>
      <c r="AJ1759" s="9" t="s">
        <v>3751</v>
      </c>
      <c r="AK1759" s="19"/>
      <c r="AL1759" s="19"/>
      <c r="AM1759" s="19"/>
      <c r="AN1759" s="19">
        <v>42.556813345816671</v>
      </c>
      <c r="AO1759" s="19"/>
      <c r="AP1759" s="19"/>
      <c r="AQ1759" s="19"/>
      <c r="AR1759" s="19"/>
      <c r="AS1759" s="19"/>
      <c r="AT1759" s="19"/>
      <c r="AU1759" s="19"/>
      <c r="AV1759" s="19"/>
      <c r="AW1759"/>
      <c r="AX1759"/>
      <c r="AY1759"/>
      <c r="AZ1759"/>
      <c r="BA1759"/>
      <c r="BB1759"/>
    </row>
    <row r="1760" spans="16:54" ht="14.25" x14ac:dyDescent="0.2">
      <c r="P1760" s="9" t="s">
        <v>3753</v>
      </c>
      <c r="Q1760" s="19"/>
      <c r="R1760" s="19">
        <v>41.768724209783031</v>
      </c>
      <c r="S1760" s="19"/>
      <c r="T1760" s="19"/>
      <c r="U1760" s="19"/>
      <c r="V1760" s="19"/>
      <c r="W1760" s="19"/>
      <c r="X1760" s="19"/>
      <c r="Y1760" s="19"/>
      <c r="AJ1760" s="9" t="s">
        <v>3753</v>
      </c>
      <c r="AK1760" s="19"/>
      <c r="AL1760" s="19"/>
      <c r="AM1760" s="19"/>
      <c r="AN1760" s="19">
        <v>41.768724209783031</v>
      </c>
      <c r="AO1760" s="19"/>
      <c r="AP1760" s="19"/>
      <c r="AQ1760" s="19"/>
      <c r="AR1760" s="19"/>
      <c r="AS1760" s="19"/>
      <c r="AT1760" s="19"/>
      <c r="AU1760" s="19"/>
      <c r="AV1760" s="19"/>
      <c r="AW1760"/>
      <c r="AX1760"/>
      <c r="AY1760"/>
      <c r="AZ1760"/>
      <c r="BA1760"/>
      <c r="BB1760"/>
    </row>
    <row r="1761" spans="16:54" ht="14.25" x14ac:dyDescent="0.2">
      <c r="P1761" s="9" t="s">
        <v>3754</v>
      </c>
      <c r="Q1761" s="19">
        <v>8.5478000099724323</v>
      </c>
      <c r="R1761" s="19"/>
      <c r="S1761" s="19"/>
      <c r="T1761" s="19"/>
      <c r="U1761" s="19"/>
      <c r="V1761" s="19"/>
      <c r="W1761" s="19"/>
      <c r="X1761" s="19"/>
      <c r="Y1761" s="19"/>
      <c r="AJ1761" s="9" t="s">
        <v>3754</v>
      </c>
      <c r="AK1761" s="19"/>
      <c r="AL1761" s="19"/>
      <c r="AM1761" s="19"/>
      <c r="AN1761" s="19"/>
      <c r="AO1761" s="19"/>
      <c r="AP1761" s="19"/>
      <c r="AQ1761" s="19"/>
      <c r="AR1761" s="19"/>
      <c r="AS1761" s="19"/>
      <c r="AT1761" s="19"/>
      <c r="AU1761" s="19"/>
      <c r="AV1761" s="19">
        <v>8.5478000099724323</v>
      </c>
      <c r="AW1761"/>
      <c r="AX1761"/>
      <c r="AY1761"/>
      <c r="AZ1761"/>
      <c r="BA1761"/>
      <c r="BB1761"/>
    </row>
    <row r="1762" spans="16:54" ht="14.25" x14ac:dyDescent="0.2">
      <c r="P1762" s="9" t="s">
        <v>3755</v>
      </c>
      <c r="Q1762" s="19">
        <v>2.4</v>
      </c>
      <c r="R1762" s="19"/>
      <c r="S1762" s="19"/>
      <c r="T1762" s="19"/>
      <c r="U1762" s="19"/>
      <c r="V1762" s="19"/>
      <c r="W1762" s="19"/>
      <c r="X1762" s="19"/>
      <c r="Y1762" s="19"/>
      <c r="AJ1762" s="9" t="s">
        <v>3755</v>
      </c>
      <c r="AK1762" s="19"/>
      <c r="AL1762" s="19"/>
      <c r="AM1762" s="19"/>
      <c r="AN1762" s="19"/>
      <c r="AO1762" s="19"/>
      <c r="AP1762" s="19"/>
      <c r="AQ1762" s="19"/>
      <c r="AR1762" s="19"/>
      <c r="AS1762" s="19"/>
      <c r="AT1762" s="19"/>
      <c r="AU1762" s="19"/>
      <c r="AV1762" s="19">
        <v>2.4</v>
      </c>
      <c r="AW1762"/>
      <c r="AX1762"/>
      <c r="AY1762"/>
      <c r="AZ1762"/>
      <c r="BA1762"/>
      <c r="BB1762"/>
    </row>
    <row r="1763" spans="16:54" ht="14.25" x14ac:dyDescent="0.2">
      <c r="P1763" s="9" t="s">
        <v>3756</v>
      </c>
      <c r="Q1763" s="19">
        <v>3</v>
      </c>
      <c r="R1763" s="19"/>
      <c r="S1763" s="19"/>
      <c r="T1763" s="19"/>
      <c r="U1763" s="19"/>
      <c r="V1763" s="19"/>
      <c r="W1763" s="19"/>
      <c r="X1763" s="19"/>
      <c r="Y1763" s="19"/>
      <c r="AJ1763" s="9" t="s">
        <v>3756</v>
      </c>
      <c r="AK1763" s="19"/>
      <c r="AL1763" s="19"/>
      <c r="AM1763" s="19"/>
      <c r="AN1763" s="19"/>
      <c r="AO1763" s="19"/>
      <c r="AP1763" s="19"/>
      <c r="AQ1763" s="19"/>
      <c r="AR1763" s="19"/>
      <c r="AS1763" s="19"/>
      <c r="AT1763" s="19"/>
      <c r="AU1763" s="19">
        <v>3</v>
      </c>
      <c r="AV1763" s="19"/>
      <c r="AW1763"/>
      <c r="AX1763"/>
      <c r="AY1763"/>
      <c r="AZ1763"/>
      <c r="BA1763"/>
      <c r="BB1763"/>
    </row>
    <row r="1764" spans="16:54" ht="14.25" x14ac:dyDescent="0.2">
      <c r="P1764" s="9" t="s">
        <v>3757</v>
      </c>
      <c r="Q1764" s="19">
        <v>11</v>
      </c>
      <c r="R1764" s="19"/>
      <c r="S1764" s="19"/>
      <c r="T1764" s="19"/>
      <c r="U1764" s="19"/>
      <c r="V1764" s="19"/>
      <c r="W1764" s="19"/>
      <c r="X1764" s="19"/>
      <c r="Y1764" s="19"/>
      <c r="AJ1764" s="9" t="s">
        <v>3757</v>
      </c>
      <c r="AK1764" s="19"/>
      <c r="AL1764" s="19"/>
      <c r="AM1764" s="19"/>
      <c r="AN1764" s="19"/>
      <c r="AO1764" s="19"/>
      <c r="AP1764" s="19"/>
      <c r="AQ1764" s="19"/>
      <c r="AR1764" s="19"/>
      <c r="AS1764" s="19"/>
      <c r="AT1764" s="19"/>
      <c r="AU1764" s="19"/>
      <c r="AV1764" s="19">
        <v>11</v>
      </c>
      <c r="AW1764"/>
      <c r="AX1764"/>
      <c r="AY1764"/>
      <c r="AZ1764"/>
      <c r="BA1764"/>
      <c r="BB1764"/>
    </row>
    <row r="1765" spans="16:54" ht="14.25" x14ac:dyDescent="0.2">
      <c r="P1765" s="9" t="s">
        <v>3758</v>
      </c>
      <c r="Q1765" s="19">
        <v>40</v>
      </c>
      <c r="R1765" s="19"/>
      <c r="S1765" s="19"/>
      <c r="T1765" s="19"/>
      <c r="U1765" s="19"/>
      <c r="V1765" s="19"/>
      <c r="W1765" s="19"/>
      <c r="X1765" s="19"/>
      <c r="Y1765" s="19"/>
      <c r="AJ1765" s="9" t="s">
        <v>3758</v>
      </c>
      <c r="AK1765" s="19"/>
      <c r="AL1765" s="19">
        <v>40</v>
      </c>
      <c r="AM1765" s="19"/>
      <c r="AN1765" s="19"/>
      <c r="AO1765" s="19"/>
      <c r="AP1765" s="19"/>
      <c r="AQ1765" s="19"/>
      <c r="AR1765" s="19"/>
      <c r="AS1765" s="19"/>
      <c r="AT1765" s="19"/>
      <c r="AU1765" s="19"/>
      <c r="AV1765" s="19"/>
      <c r="AW1765"/>
      <c r="AX1765"/>
      <c r="AY1765"/>
      <c r="AZ1765"/>
      <c r="BA1765"/>
      <c r="BB1765"/>
    </row>
    <row r="1766" spans="16:54" ht="14.25" x14ac:dyDescent="0.2">
      <c r="P1766" s="9" t="s">
        <v>3759</v>
      </c>
      <c r="Q1766" s="19">
        <v>3.6</v>
      </c>
      <c r="R1766" s="19"/>
      <c r="S1766" s="19"/>
      <c r="T1766" s="19"/>
      <c r="U1766" s="19"/>
      <c r="V1766" s="19"/>
      <c r="W1766" s="19"/>
      <c r="X1766" s="19"/>
      <c r="Y1766" s="19"/>
      <c r="AJ1766" s="9" t="s">
        <v>3759</v>
      </c>
      <c r="AK1766" s="19"/>
      <c r="AL1766" s="19"/>
      <c r="AM1766" s="19"/>
      <c r="AN1766" s="19"/>
      <c r="AO1766" s="19"/>
      <c r="AP1766" s="19"/>
      <c r="AQ1766" s="19"/>
      <c r="AR1766" s="19"/>
      <c r="AS1766" s="19"/>
      <c r="AT1766" s="19"/>
      <c r="AU1766" s="19"/>
      <c r="AV1766" s="19">
        <v>3.6</v>
      </c>
      <c r="AW1766"/>
      <c r="AX1766"/>
      <c r="AY1766"/>
      <c r="AZ1766"/>
      <c r="BA1766"/>
      <c r="BB1766"/>
    </row>
    <row r="1767" spans="16:54" ht="14.25" x14ac:dyDescent="0.2">
      <c r="P1767" s="9" t="s">
        <v>3760</v>
      </c>
      <c r="Q1767" s="19"/>
      <c r="R1767" s="19">
        <v>56.6</v>
      </c>
      <c r="S1767" s="19"/>
      <c r="T1767" s="19"/>
      <c r="U1767" s="19"/>
      <c r="V1767" s="19"/>
      <c r="W1767" s="19"/>
      <c r="X1767" s="19"/>
      <c r="Y1767" s="19"/>
      <c r="AJ1767" s="9" t="s">
        <v>3760</v>
      </c>
      <c r="AK1767" s="19"/>
      <c r="AL1767" s="19">
        <v>56.6</v>
      </c>
      <c r="AM1767" s="19"/>
      <c r="AN1767" s="19"/>
      <c r="AO1767" s="19"/>
      <c r="AP1767" s="19"/>
      <c r="AQ1767" s="19"/>
      <c r="AR1767" s="19"/>
      <c r="AS1767" s="19"/>
      <c r="AT1767" s="19"/>
      <c r="AU1767" s="19"/>
      <c r="AV1767" s="19"/>
      <c r="AW1767"/>
      <c r="AX1767"/>
      <c r="AY1767"/>
      <c r="AZ1767"/>
      <c r="BA1767"/>
      <c r="BB1767"/>
    </row>
    <row r="1768" spans="16:54" ht="14.25" x14ac:dyDescent="0.2">
      <c r="P1768" s="9" t="s">
        <v>3761</v>
      </c>
      <c r="Q1768" s="19">
        <v>33.6</v>
      </c>
      <c r="R1768" s="19"/>
      <c r="S1768" s="19"/>
      <c r="T1768" s="19"/>
      <c r="U1768" s="19"/>
      <c r="V1768" s="19"/>
      <c r="W1768" s="19"/>
      <c r="X1768" s="19"/>
      <c r="Y1768" s="19"/>
      <c r="AJ1768" s="9" t="s">
        <v>3761</v>
      </c>
      <c r="AK1768" s="19"/>
      <c r="AL1768" s="19"/>
      <c r="AM1768" s="19"/>
      <c r="AN1768" s="19"/>
      <c r="AO1768" s="19"/>
      <c r="AP1768" s="19"/>
      <c r="AQ1768" s="19"/>
      <c r="AR1768" s="19"/>
      <c r="AS1768" s="19"/>
      <c r="AT1768" s="19"/>
      <c r="AU1768" s="19">
        <v>33.6</v>
      </c>
      <c r="AV1768" s="19"/>
      <c r="AW1768"/>
      <c r="AX1768"/>
      <c r="AY1768"/>
      <c r="AZ1768"/>
      <c r="BA1768"/>
      <c r="BB1768"/>
    </row>
    <row r="1769" spans="16:54" ht="14.25" x14ac:dyDescent="0.2">
      <c r="P1769" s="9" t="s">
        <v>3762</v>
      </c>
      <c r="Q1769" s="19">
        <v>33.6</v>
      </c>
      <c r="R1769" s="19"/>
      <c r="S1769" s="19"/>
      <c r="T1769" s="19"/>
      <c r="U1769" s="19"/>
      <c r="V1769" s="19"/>
      <c r="W1769" s="19"/>
      <c r="X1769" s="19"/>
      <c r="Y1769" s="19"/>
      <c r="AJ1769" s="9" t="s">
        <v>3762</v>
      </c>
      <c r="AK1769" s="19"/>
      <c r="AL1769" s="19"/>
      <c r="AM1769" s="19"/>
      <c r="AN1769" s="19"/>
      <c r="AO1769" s="19"/>
      <c r="AP1769" s="19"/>
      <c r="AQ1769" s="19"/>
      <c r="AR1769" s="19"/>
      <c r="AS1769" s="19"/>
      <c r="AT1769" s="19"/>
      <c r="AU1769" s="19">
        <v>33.6</v>
      </c>
      <c r="AV1769" s="19"/>
      <c r="AW1769"/>
      <c r="AX1769"/>
      <c r="AY1769"/>
      <c r="AZ1769"/>
      <c r="BA1769"/>
      <c r="BB1769"/>
    </row>
    <row r="1770" spans="16:54" ht="14.25" x14ac:dyDescent="0.2">
      <c r="P1770" s="9" t="s">
        <v>3763</v>
      </c>
      <c r="Q1770" s="19">
        <v>100</v>
      </c>
      <c r="R1770" s="19"/>
      <c r="S1770" s="19"/>
      <c r="T1770" s="19"/>
      <c r="U1770" s="19"/>
      <c r="V1770" s="19"/>
      <c r="W1770" s="19"/>
      <c r="X1770" s="19"/>
      <c r="Y1770" s="19"/>
      <c r="AJ1770" s="9" t="s">
        <v>3763</v>
      </c>
      <c r="AK1770" s="19"/>
      <c r="AL1770" s="19">
        <v>100</v>
      </c>
      <c r="AM1770" s="19"/>
      <c r="AN1770" s="19"/>
      <c r="AO1770" s="19"/>
      <c r="AP1770" s="19"/>
      <c r="AQ1770" s="19"/>
      <c r="AR1770" s="19"/>
      <c r="AS1770" s="19"/>
      <c r="AT1770" s="19"/>
      <c r="AU1770" s="19"/>
      <c r="AV1770" s="19"/>
      <c r="AW1770"/>
      <c r="AX1770"/>
      <c r="AY1770"/>
      <c r="AZ1770"/>
      <c r="BA1770"/>
      <c r="BB1770"/>
    </row>
    <row r="1771" spans="16:54" ht="14.25" x14ac:dyDescent="0.2">
      <c r="P1771" s="9" t="s">
        <v>3764</v>
      </c>
      <c r="Q1771" s="19">
        <v>39.334460921213072</v>
      </c>
      <c r="R1771" s="19"/>
      <c r="S1771" s="19"/>
      <c r="T1771" s="19"/>
      <c r="U1771" s="19"/>
      <c r="V1771" s="19"/>
      <c r="W1771" s="19"/>
      <c r="X1771" s="19"/>
      <c r="Y1771" s="19"/>
      <c r="AJ1771" s="9" t="s">
        <v>3764</v>
      </c>
      <c r="AK1771" s="19"/>
      <c r="AL1771" s="19"/>
      <c r="AM1771" s="19">
        <v>39.334460921213072</v>
      </c>
      <c r="AN1771" s="19"/>
      <c r="AO1771" s="19"/>
      <c r="AP1771" s="19"/>
      <c r="AQ1771" s="19"/>
      <c r="AR1771" s="19"/>
      <c r="AS1771" s="19"/>
      <c r="AT1771" s="19"/>
      <c r="AU1771" s="19"/>
      <c r="AV1771" s="19"/>
      <c r="AW1771"/>
      <c r="AX1771"/>
      <c r="AY1771"/>
      <c r="AZ1771"/>
      <c r="BA1771"/>
      <c r="BB1771"/>
    </row>
    <row r="1772" spans="16:54" ht="14.25" x14ac:dyDescent="0.2">
      <c r="P1772" s="9" t="s">
        <v>3765</v>
      </c>
      <c r="Q1772" s="19">
        <v>7.1231666749770275</v>
      </c>
      <c r="R1772" s="19"/>
      <c r="S1772" s="19"/>
      <c r="T1772" s="19"/>
      <c r="U1772" s="19"/>
      <c r="V1772" s="19"/>
      <c r="W1772" s="19"/>
      <c r="X1772" s="19"/>
      <c r="Y1772" s="19"/>
      <c r="AJ1772" s="9" t="s">
        <v>3765</v>
      </c>
      <c r="AK1772" s="19"/>
      <c r="AL1772" s="19"/>
      <c r="AM1772" s="19"/>
      <c r="AN1772" s="19"/>
      <c r="AO1772" s="19"/>
      <c r="AP1772" s="19"/>
      <c r="AQ1772" s="19"/>
      <c r="AR1772" s="19"/>
      <c r="AS1772" s="19"/>
      <c r="AT1772" s="19"/>
      <c r="AU1772" s="19"/>
      <c r="AV1772" s="19">
        <v>7.1231666749770275</v>
      </c>
      <c r="AW1772"/>
      <c r="AX1772"/>
      <c r="AY1772"/>
      <c r="AZ1772"/>
      <c r="BA1772"/>
      <c r="BB1772"/>
    </row>
    <row r="1773" spans="16:54" ht="14.25" x14ac:dyDescent="0.2">
      <c r="P1773" s="9" t="s">
        <v>3766</v>
      </c>
      <c r="Q1773" s="19">
        <v>65</v>
      </c>
      <c r="R1773" s="19"/>
      <c r="S1773" s="19"/>
      <c r="T1773" s="19"/>
      <c r="U1773" s="19"/>
      <c r="V1773" s="19"/>
      <c r="W1773" s="19"/>
      <c r="X1773" s="19"/>
      <c r="Y1773" s="19"/>
      <c r="AJ1773" s="9" t="s">
        <v>3766</v>
      </c>
      <c r="AK1773" s="19"/>
      <c r="AL1773" s="19">
        <v>65</v>
      </c>
      <c r="AM1773" s="19"/>
      <c r="AN1773" s="19"/>
      <c r="AO1773" s="19"/>
      <c r="AP1773" s="19"/>
      <c r="AQ1773" s="19"/>
      <c r="AR1773" s="19"/>
      <c r="AS1773" s="19"/>
      <c r="AT1773" s="19"/>
      <c r="AU1773" s="19"/>
      <c r="AV1773" s="19"/>
      <c r="AW1773"/>
      <c r="AX1773"/>
      <c r="AY1773"/>
      <c r="AZ1773"/>
      <c r="BA1773"/>
      <c r="BB1773"/>
    </row>
    <row r="1774" spans="16:54" ht="14.25" x14ac:dyDescent="0.2">
      <c r="P1774" s="9" t="s">
        <v>3767</v>
      </c>
      <c r="Q1774" s="19">
        <v>65</v>
      </c>
      <c r="R1774" s="19"/>
      <c r="S1774" s="19"/>
      <c r="T1774" s="19"/>
      <c r="U1774" s="19"/>
      <c r="V1774" s="19"/>
      <c r="W1774" s="19"/>
      <c r="X1774" s="19"/>
      <c r="Y1774" s="19"/>
      <c r="AJ1774" s="9" t="s">
        <v>3767</v>
      </c>
      <c r="AK1774" s="19"/>
      <c r="AL1774" s="19">
        <v>65</v>
      </c>
      <c r="AM1774" s="19"/>
      <c r="AN1774" s="19"/>
      <c r="AO1774" s="19"/>
      <c r="AP1774" s="19"/>
      <c r="AQ1774" s="19"/>
      <c r="AR1774" s="19"/>
      <c r="AS1774" s="19"/>
      <c r="AT1774" s="19"/>
      <c r="AU1774" s="19"/>
      <c r="AV1774" s="19"/>
      <c r="AW1774"/>
      <c r="AX1774"/>
      <c r="AY1774"/>
      <c r="AZ1774"/>
      <c r="BA1774"/>
      <c r="BB1774"/>
    </row>
    <row r="1775" spans="16:54" ht="14.25" x14ac:dyDescent="0.2">
      <c r="P1775" s="9" t="s">
        <v>3768</v>
      </c>
      <c r="Q1775" s="19"/>
      <c r="R1775" s="19"/>
      <c r="S1775" s="19"/>
      <c r="T1775" s="19"/>
      <c r="U1775" s="19"/>
      <c r="V1775" s="19">
        <v>65</v>
      </c>
      <c r="W1775" s="19"/>
      <c r="X1775" s="19"/>
      <c r="Y1775" s="19"/>
      <c r="AJ1775" s="9" t="s">
        <v>3768</v>
      </c>
      <c r="AK1775" s="19"/>
      <c r="AL1775" s="19">
        <v>65</v>
      </c>
      <c r="AM1775" s="19"/>
      <c r="AN1775" s="19"/>
      <c r="AO1775" s="19"/>
      <c r="AP1775" s="19"/>
      <c r="AQ1775" s="19"/>
      <c r="AR1775" s="19"/>
      <c r="AS1775" s="19"/>
      <c r="AT1775" s="19"/>
      <c r="AU1775" s="19"/>
      <c r="AV1775" s="19"/>
      <c r="AW1775"/>
      <c r="AX1775"/>
      <c r="AY1775"/>
      <c r="AZ1775"/>
      <c r="BA1775"/>
      <c r="BB1775"/>
    </row>
    <row r="1776" spans="16:54" ht="14.25" x14ac:dyDescent="0.2">
      <c r="P1776" s="9" t="s">
        <v>3769</v>
      </c>
      <c r="Q1776" s="19">
        <v>76.702198796365494</v>
      </c>
      <c r="R1776" s="19"/>
      <c r="S1776" s="19"/>
      <c r="T1776" s="19"/>
      <c r="U1776" s="19"/>
      <c r="V1776" s="19"/>
      <c r="W1776" s="19"/>
      <c r="X1776" s="19"/>
      <c r="Y1776" s="19"/>
      <c r="AJ1776" s="9" t="s">
        <v>3769</v>
      </c>
      <c r="AK1776" s="19"/>
      <c r="AL1776" s="19"/>
      <c r="AM1776" s="19">
        <v>76.702198796365494</v>
      </c>
      <c r="AN1776" s="19"/>
      <c r="AO1776" s="19"/>
      <c r="AP1776" s="19"/>
      <c r="AQ1776" s="19"/>
      <c r="AR1776" s="19"/>
      <c r="AS1776" s="19"/>
      <c r="AT1776" s="19"/>
      <c r="AU1776" s="19"/>
      <c r="AV1776" s="19"/>
      <c r="AW1776"/>
      <c r="AX1776"/>
      <c r="AY1776"/>
      <c r="AZ1776"/>
      <c r="BA1776"/>
      <c r="BB1776"/>
    </row>
    <row r="1777" spans="16:54" ht="14.25" x14ac:dyDescent="0.2">
      <c r="P1777" s="9" t="s">
        <v>3770</v>
      </c>
      <c r="Q1777" s="19">
        <v>63</v>
      </c>
      <c r="R1777" s="19"/>
      <c r="S1777" s="19"/>
      <c r="T1777" s="19"/>
      <c r="U1777" s="19"/>
      <c r="V1777" s="19"/>
      <c r="W1777" s="19"/>
      <c r="X1777" s="19"/>
      <c r="Y1777" s="19"/>
      <c r="AJ1777" s="9" t="s">
        <v>3770</v>
      </c>
      <c r="AK1777" s="19"/>
      <c r="AL1777" s="19">
        <v>63</v>
      </c>
      <c r="AM1777" s="19"/>
      <c r="AN1777" s="19"/>
      <c r="AO1777" s="19"/>
      <c r="AP1777" s="19"/>
      <c r="AQ1777" s="19"/>
      <c r="AR1777" s="19"/>
      <c r="AS1777" s="19"/>
      <c r="AT1777" s="19"/>
      <c r="AU1777" s="19"/>
      <c r="AV1777" s="19"/>
      <c r="AW1777"/>
      <c r="AX1777"/>
      <c r="AY1777"/>
      <c r="AZ1777"/>
      <c r="BA1777"/>
      <c r="BB1777"/>
    </row>
    <row r="1778" spans="16:54" ht="14.25" x14ac:dyDescent="0.2">
      <c r="P1778" s="9" t="s">
        <v>3772</v>
      </c>
      <c r="Q1778" s="19">
        <v>45</v>
      </c>
      <c r="R1778" s="19"/>
      <c r="S1778" s="19"/>
      <c r="T1778" s="19"/>
      <c r="U1778" s="19"/>
      <c r="V1778" s="19"/>
      <c r="W1778" s="19"/>
      <c r="X1778" s="19"/>
      <c r="Y1778" s="19"/>
      <c r="AJ1778" s="9" t="s">
        <v>3772</v>
      </c>
      <c r="AK1778" s="19"/>
      <c r="AL1778" s="19">
        <v>45</v>
      </c>
      <c r="AM1778" s="19"/>
      <c r="AN1778" s="19"/>
      <c r="AO1778" s="19"/>
      <c r="AP1778" s="19"/>
      <c r="AQ1778" s="19"/>
      <c r="AR1778" s="19"/>
      <c r="AS1778" s="19"/>
      <c r="AT1778" s="19"/>
      <c r="AU1778" s="19"/>
      <c r="AV1778" s="19"/>
      <c r="AW1778"/>
      <c r="AX1778"/>
      <c r="AY1778"/>
      <c r="AZ1778"/>
      <c r="BA1778"/>
      <c r="BB1778"/>
    </row>
    <row r="1779" spans="16:54" ht="14.25" x14ac:dyDescent="0.2">
      <c r="P1779" s="9" t="s">
        <v>3773</v>
      </c>
      <c r="Q1779" s="19">
        <v>85</v>
      </c>
      <c r="R1779" s="19"/>
      <c r="S1779" s="19"/>
      <c r="T1779" s="19"/>
      <c r="U1779" s="19"/>
      <c r="V1779" s="19"/>
      <c r="W1779" s="19"/>
      <c r="X1779" s="19"/>
      <c r="Y1779" s="19"/>
      <c r="AJ1779" s="9" t="s">
        <v>3773</v>
      </c>
      <c r="AK1779" s="19"/>
      <c r="AL1779" s="19">
        <v>85</v>
      </c>
      <c r="AM1779" s="19"/>
      <c r="AN1779" s="19"/>
      <c r="AO1779" s="19"/>
      <c r="AP1779" s="19"/>
      <c r="AQ1779" s="19"/>
      <c r="AR1779" s="19"/>
      <c r="AS1779" s="19"/>
      <c r="AT1779" s="19"/>
      <c r="AU1779" s="19"/>
      <c r="AV1779" s="19"/>
      <c r="AW1779"/>
      <c r="AX1779"/>
      <c r="AY1779"/>
      <c r="AZ1779"/>
      <c r="BA1779"/>
      <c r="BB1779"/>
    </row>
    <row r="1780" spans="16:54" ht="14.25" x14ac:dyDescent="0.2">
      <c r="P1780" s="9" t="s">
        <v>3774</v>
      </c>
      <c r="Q1780" s="19"/>
      <c r="R1780" s="19"/>
      <c r="S1780" s="19"/>
      <c r="T1780" s="19"/>
      <c r="U1780" s="19"/>
      <c r="V1780" s="19"/>
      <c r="W1780" s="19">
        <v>159.10590639881119</v>
      </c>
      <c r="X1780" s="19"/>
      <c r="Y1780" s="19"/>
      <c r="AJ1780" s="9" t="s">
        <v>3774</v>
      </c>
      <c r="AK1780" s="19">
        <v>159.10590639881119</v>
      </c>
      <c r="AL1780" s="19"/>
      <c r="AM1780" s="19"/>
      <c r="AN1780" s="19"/>
      <c r="AO1780" s="19"/>
      <c r="AP1780" s="19"/>
      <c r="AQ1780" s="19"/>
      <c r="AR1780" s="19"/>
      <c r="AS1780" s="19"/>
      <c r="AT1780" s="19"/>
      <c r="AU1780" s="19"/>
      <c r="AV1780" s="19"/>
      <c r="AW1780"/>
      <c r="AX1780"/>
      <c r="AY1780"/>
      <c r="AZ1780"/>
      <c r="BA1780"/>
      <c r="BB1780"/>
    </row>
    <row r="1781" spans="16:54" ht="14.25" x14ac:dyDescent="0.2">
      <c r="P1781" s="9" t="s">
        <v>3775</v>
      </c>
      <c r="Q1781" s="19"/>
      <c r="R1781" s="19">
        <v>9.972433344967838</v>
      </c>
      <c r="S1781" s="19"/>
      <c r="T1781" s="19"/>
      <c r="U1781" s="19"/>
      <c r="V1781" s="19"/>
      <c r="W1781" s="19"/>
      <c r="X1781" s="19"/>
      <c r="Y1781" s="19"/>
      <c r="AJ1781" s="9" t="s">
        <v>3775</v>
      </c>
      <c r="AK1781" s="19"/>
      <c r="AL1781" s="19"/>
      <c r="AM1781" s="19"/>
      <c r="AN1781" s="19"/>
      <c r="AO1781" s="19"/>
      <c r="AP1781" s="19"/>
      <c r="AQ1781" s="19"/>
      <c r="AR1781" s="19"/>
      <c r="AS1781" s="19"/>
      <c r="AT1781" s="19"/>
      <c r="AU1781" s="19"/>
      <c r="AV1781" s="19">
        <v>9.972433344967838</v>
      </c>
      <c r="AW1781"/>
      <c r="AX1781"/>
      <c r="AY1781"/>
      <c r="AZ1781"/>
      <c r="BA1781"/>
      <c r="BB1781"/>
    </row>
    <row r="1782" spans="16:54" ht="14.25" x14ac:dyDescent="0.2">
      <c r="P1782" s="9" t="s">
        <v>3776</v>
      </c>
      <c r="Q1782" s="19"/>
      <c r="R1782" s="19">
        <v>14</v>
      </c>
      <c r="S1782" s="19"/>
      <c r="T1782" s="19"/>
      <c r="U1782" s="19"/>
      <c r="V1782" s="19"/>
      <c r="W1782" s="19"/>
      <c r="X1782" s="19"/>
      <c r="Y1782" s="19"/>
      <c r="AJ1782" s="9" t="s">
        <v>3776</v>
      </c>
      <c r="AK1782" s="19"/>
      <c r="AL1782" s="19"/>
      <c r="AM1782" s="19"/>
      <c r="AN1782" s="19"/>
      <c r="AO1782" s="19"/>
      <c r="AP1782" s="19"/>
      <c r="AQ1782" s="19"/>
      <c r="AR1782" s="19"/>
      <c r="AS1782" s="19"/>
      <c r="AT1782" s="19"/>
      <c r="AU1782" s="19"/>
      <c r="AV1782" s="19">
        <v>14</v>
      </c>
      <c r="AW1782"/>
      <c r="AX1782"/>
      <c r="AY1782"/>
      <c r="AZ1782"/>
      <c r="BA1782"/>
      <c r="BB1782"/>
    </row>
    <row r="1783" spans="16:54" ht="14.25" x14ac:dyDescent="0.2">
      <c r="P1783" s="9" t="s">
        <v>3777</v>
      </c>
      <c r="Q1783" s="19">
        <v>50.437704706153092</v>
      </c>
      <c r="R1783" s="19"/>
      <c r="S1783" s="19"/>
      <c r="T1783" s="19"/>
      <c r="U1783" s="19"/>
      <c r="V1783" s="19"/>
      <c r="W1783" s="19"/>
      <c r="X1783" s="19"/>
      <c r="Y1783" s="19"/>
      <c r="AJ1783" s="9" t="s">
        <v>3777</v>
      </c>
      <c r="AK1783" s="19"/>
      <c r="AL1783" s="19"/>
      <c r="AM1783" s="19"/>
      <c r="AN1783" s="19">
        <v>50.437704706153092</v>
      </c>
      <c r="AO1783" s="19"/>
      <c r="AP1783" s="19"/>
      <c r="AQ1783" s="19"/>
      <c r="AR1783" s="19"/>
      <c r="AS1783" s="19"/>
      <c r="AT1783" s="19"/>
      <c r="AU1783" s="19"/>
      <c r="AV1783" s="19"/>
      <c r="AW1783"/>
      <c r="AX1783"/>
      <c r="AY1783"/>
      <c r="AZ1783"/>
      <c r="BA1783"/>
      <c r="BB1783"/>
    </row>
    <row r="1784" spans="16:54" ht="14.25" x14ac:dyDescent="0.2">
      <c r="P1784" s="9" t="s">
        <v>3778</v>
      </c>
      <c r="Q1784" s="19">
        <v>50.437704706153092</v>
      </c>
      <c r="R1784" s="19"/>
      <c r="S1784" s="19"/>
      <c r="T1784" s="19"/>
      <c r="U1784" s="19"/>
      <c r="V1784" s="19"/>
      <c r="W1784" s="19"/>
      <c r="X1784" s="19"/>
      <c r="Y1784" s="19"/>
      <c r="AJ1784" s="9" t="s">
        <v>3778</v>
      </c>
      <c r="AK1784" s="19"/>
      <c r="AL1784" s="19"/>
      <c r="AM1784" s="19"/>
      <c r="AN1784" s="19">
        <v>50.437704706153092</v>
      </c>
      <c r="AO1784" s="19"/>
      <c r="AP1784" s="19"/>
      <c r="AQ1784" s="19"/>
      <c r="AR1784" s="19"/>
      <c r="AS1784" s="19"/>
      <c r="AT1784" s="19"/>
      <c r="AU1784" s="19"/>
      <c r="AV1784" s="19"/>
      <c r="AW1784"/>
      <c r="AX1784"/>
      <c r="AY1784"/>
      <c r="AZ1784"/>
      <c r="BA1784"/>
      <c r="BB1784"/>
    </row>
    <row r="1785" spans="16:54" ht="14.25" x14ac:dyDescent="0.2">
      <c r="P1785" s="9" t="s">
        <v>3779</v>
      </c>
      <c r="Q1785" s="19"/>
      <c r="R1785" s="19">
        <v>13.603016099449768</v>
      </c>
      <c r="S1785" s="19"/>
      <c r="T1785" s="19"/>
      <c r="U1785" s="19"/>
      <c r="V1785" s="19"/>
      <c r="W1785" s="19"/>
      <c r="X1785" s="19"/>
      <c r="Y1785" s="19"/>
      <c r="AJ1785" s="9" t="s">
        <v>3779</v>
      </c>
      <c r="AK1785" s="19"/>
      <c r="AL1785" s="19"/>
      <c r="AM1785" s="19"/>
      <c r="AN1785" s="19"/>
      <c r="AO1785" s="19"/>
      <c r="AP1785" s="19"/>
      <c r="AQ1785" s="19"/>
      <c r="AR1785" s="19"/>
      <c r="AS1785" s="19"/>
      <c r="AT1785" s="19"/>
      <c r="AU1785" s="19">
        <v>13.603016099449768</v>
      </c>
      <c r="AV1785" s="19"/>
      <c r="AW1785"/>
      <c r="AX1785"/>
      <c r="AY1785"/>
      <c r="AZ1785"/>
      <c r="BA1785"/>
      <c r="BB1785"/>
    </row>
    <row r="1786" spans="16:54" ht="14.25" x14ac:dyDescent="0.2">
      <c r="P1786" s="9" t="s">
        <v>3780</v>
      </c>
      <c r="Q1786" s="19"/>
      <c r="R1786" s="19"/>
      <c r="S1786" s="19"/>
      <c r="T1786" s="19"/>
      <c r="U1786" s="19"/>
      <c r="V1786" s="19">
        <v>147.88690017838218</v>
      </c>
      <c r="W1786" s="19"/>
      <c r="X1786" s="19"/>
      <c r="Y1786" s="19"/>
      <c r="AJ1786" s="9" t="s">
        <v>3780</v>
      </c>
      <c r="AK1786" s="19">
        <v>147.88690017838218</v>
      </c>
      <c r="AL1786" s="19"/>
      <c r="AM1786" s="19"/>
      <c r="AN1786" s="19"/>
      <c r="AO1786" s="19"/>
      <c r="AP1786" s="19"/>
      <c r="AQ1786" s="19"/>
      <c r="AR1786" s="19"/>
      <c r="AS1786" s="19"/>
      <c r="AT1786" s="19"/>
      <c r="AU1786" s="19"/>
      <c r="AV1786" s="19"/>
      <c r="AW1786"/>
      <c r="AX1786"/>
      <c r="AY1786"/>
      <c r="AZ1786"/>
      <c r="BA1786"/>
      <c r="BB1786"/>
    </row>
    <row r="1787" spans="16:54" ht="14.25" x14ac:dyDescent="0.2">
      <c r="P1787" s="9" t="s">
        <v>3781</v>
      </c>
      <c r="Q1787" s="19">
        <v>4.986216672483919</v>
      </c>
      <c r="R1787" s="19"/>
      <c r="S1787" s="19"/>
      <c r="T1787" s="19"/>
      <c r="U1787" s="19"/>
      <c r="V1787" s="19"/>
      <c r="W1787" s="19"/>
      <c r="X1787" s="19"/>
      <c r="Y1787" s="19"/>
      <c r="AJ1787" s="9" t="s">
        <v>3781</v>
      </c>
      <c r="AK1787" s="19"/>
      <c r="AL1787" s="19"/>
      <c r="AM1787" s="19"/>
      <c r="AN1787" s="19"/>
      <c r="AO1787" s="19"/>
      <c r="AP1787" s="19"/>
      <c r="AQ1787" s="19"/>
      <c r="AR1787" s="19"/>
      <c r="AS1787" s="19"/>
      <c r="AT1787" s="19"/>
      <c r="AU1787" s="19"/>
      <c r="AV1787" s="19">
        <v>4.986216672483919</v>
      </c>
      <c r="AW1787"/>
      <c r="AX1787"/>
      <c r="AY1787"/>
      <c r="AZ1787"/>
      <c r="BA1787"/>
      <c r="BB1787"/>
    </row>
    <row r="1788" spans="16:54" ht="14.25" x14ac:dyDescent="0.2">
      <c r="P1788" s="9" t="s">
        <v>3782</v>
      </c>
      <c r="Q1788" s="19"/>
      <c r="R1788" s="19">
        <v>4.8</v>
      </c>
      <c r="S1788" s="19"/>
      <c r="T1788" s="19"/>
      <c r="U1788" s="19"/>
      <c r="V1788" s="19"/>
      <c r="W1788" s="19"/>
      <c r="X1788" s="19"/>
      <c r="Y1788" s="19"/>
      <c r="AJ1788" s="9" t="s">
        <v>3782</v>
      </c>
      <c r="AK1788" s="19"/>
      <c r="AL1788" s="19"/>
      <c r="AM1788" s="19"/>
      <c r="AN1788" s="19"/>
      <c r="AO1788" s="19"/>
      <c r="AP1788" s="19"/>
      <c r="AQ1788" s="19"/>
      <c r="AR1788" s="19"/>
      <c r="AS1788" s="19"/>
      <c r="AT1788" s="19"/>
      <c r="AU1788" s="19"/>
      <c r="AV1788" s="19">
        <v>4.8</v>
      </c>
      <c r="AW1788"/>
      <c r="AX1788"/>
      <c r="AY1788"/>
      <c r="AZ1788"/>
      <c r="BA1788"/>
      <c r="BB1788"/>
    </row>
    <row r="1789" spans="16:54" ht="14.25" x14ac:dyDescent="0.2">
      <c r="P1789" s="9" t="s">
        <v>3783</v>
      </c>
      <c r="Q1789" s="19"/>
      <c r="R1789" s="19"/>
      <c r="S1789" s="19"/>
      <c r="T1789" s="19"/>
      <c r="U1789" s="19"/>
      <c r="V1789" s="19"/>
      <c r="W1789" s="19"/>
      <c r="X1789" s="19"/>
      <c r="Y1789" s="19">
        <v>8.0135625093491551</v>
      </c>
      <c r="AJ1789" s="9" t="s">
        <v>3783</v>
      </c>
      <c r="AK1789" s="19"/>
      <c r="AL1789" s="19"/>
      <c r="AM1789" s="19"/>
      <c r="AN1789" s="19"/>
      <c r="AO1789" s="19"/>
      <c r="AP1789" s="19"/>
      <c r="AQ1789" s="19"/>
      <c r="AR1789" s="19"/>
      <c r="AS1789" s="19"/>
      <c r="AT1789" s="19"/>
      <c r="AU1789" s="19"/>
      <c r="AV1789" s="19">
        <v>8.0135625093491551</v>
      </c>
      <c r="AW1789"/>
      <c r="AX1789"/>
      <c r="AY1789"/>
      <c r="AZ1789"/>
      <c r="BA1789"/>
      <c r="BB1789"/>
    </row>
    <row r="1790" spans="16:54" ht="14.25" x14ac:dyDescent="0.2">
      <c r="P1790" s="9" t="s">
        <v>3784</v>
      </c>
      <c r="Q1790" s="19"/>
      <c r="R1790" s="19">
        <v>80</v>
      </c>
      <c r="S1790" s="19"/>
      <c r="T1790" s="19"/>
      <c r="U1790" s="19"/>
      <c r="V1790" s="19"/>
      <c r="W1790" s="19"/>
      <c r="X1790" s="19"/>
      <c r="Y1790" s="19"/>
      <c r="AJ1790" s="9" t="s">
        <v>3784</v>
      </c>
      <c r="AK1790" s="19"/>
      <c r="AL1790" s="19">
        <v>80</v>
      </c>
      <c r="AM1790" s="19"/>
      <c r="AN1790" s="19"/>
      <c r="AO1790" s="19"/>
      <c r="AP1790" s="19"/>
      <c r="AQ1790" s="19"/>
      <c r="AR1790" s="19"/>
      <c r="AS1790" s="19"/>
      <c r="AT1790" s="19"/>
      <c r="AU1790" s="19"/>
      <c r="AV1790" s="19"/>
      <c r="AW1790"/>
      <c r="AX1790"/>
      <c r="AY1790"/>
      <c r="AZ1790"/>
      <c r="BA1790"/>
      <c r="BB1790"/>
    </row>
    <row r="1791" spans="16:54" ht="14.25" x14ac:dyDescent="0.2">
      <c r="P1791" s="9" t="s">
        <v>3785</v>
      </c>
      <c r="Q1791" s="19">
        <v>57.16797475462235</v>
      </c>
      <c r="R1791" s="19"/>
      <c r="S1791" s="19"/>
      <c r="T1791" s="19"/>
      <c r="U1791" s="19"/>
      <c r="V1791" s="19"/>
      <c r="W1791" s="19"/>
      <c r="X1791" s="19"/>
      <c r="Y1791" s="19"/>
      <c r="AJ1791" s="9" t="s">
        <v>3785</v>
      </c>
      <c r="AK1791" s="19"/>
      <c r="AL1791" s="19"/>
      <c r="AM1791" s="19"/>
      <c r="AN1791" s="19"/>
      <c r="AO1791" s="19"/>
      <c r="AP1791" s="19">
        <v>57.16797475462235</v>
      </c>
      <c r="AQ1791" s="19"/>
      <c r="AR1791" s="19"/>
      <c r="AS1791" s="19"/>
      <c r="AT1791" s="19"/>
      <c r="AU1791" s="19"/>
      <c r="AV1791" s="19"/>
      <c r="AW1791"/>
      <c r="AX1791"/>
      <c r="AY1791"/>
      <c r="AZ1791"/>
      <c r="BA1791"/>
      <c r="BB1791"/>
    </row>
    <row r="1792" spans="16:54" ht="14.25" x14ac:dyDescent="0.2">
      <c r="P1792" s="9" t="s">
        <v>3786</v>
      </c>
      <c r="Q1792" s="19">
        <v>20</v>
      </c>
      <c r="R1792" s="19"/>
      <c r="S1792" s="19"/>
      <c r="T1792" s="19"/>
      <c r="U1792" s="19"/>
      <c r="V1792" s="19"/>
      <c r="W1792" s="19"/>
      <c r="X1792" s="19"/>
      <c r="Y1792" s="19"/>
      <c r="AJ1792" s="9" t="s">
        <v>3786</v>
      </c>
      <c r="AK1792" s="19"/>
      <c r="AL1792" s="19"/>
      <c r="AM1792" s="19">
        <v>20</v>
      </c>
      <c r="AN1792" s="19"/>
      <c r="AO1792" s="19"/>
      <c r="AP1792" s="19"/>
      <c r="AQ1792" s="19"/>
      <c r="AR1792" s="19"/>
      <c r="AS1792" s="19"/>
      <c r="AT1792" s="19"/>
      <c r="AU1792" s="19"/>
      <c r="AV1792" s="19"/>
      <c r="AW1792"/>
      <c r="AX1792"/>
      <c r="AY1792"/>
      <c r="AZ1792"/>
      <c r="BA1792"/>
      <c r="BB1792"/>
    </row>
    <row r="1793" spans="16:54" ht="14.25" x14ac:dyDescent="0.2">
      <c r="P1793" s="9" t="s">
        <v>3787</v>
      </c>
      <c r="Q1793" s="19">
        <v>70</v>
      </c>
      <c r="R1793" s="19"/>
      <c r="S1793" s="19"/>
      <c r="T1793" s="19"/>
      <c r="U1793" s="19"/>
      <c r="V1793" s="19"/>
      <c r="W1793" s="19"/>
      <c r="X1793" s="19"/>
      <c r="Y1793" s="19"/>
      <c r="AJ1793" s="9" t="s">
        <v>3787</v>
      </c>
      <c r="AK1793" s="19"/>
      <c r="AL1793" s="19">
        <v>70</v>
      </c>
      <c r="AM1793" s="19"/>
      <c r="AN1793" s="19"/>
      <c r="AO1793" s="19"/>
      <c r="AP1793" s="19"/>
      <c r="AQ1793" s="19"/>
      <c r="AR1793" s="19"/>
      <c r="AS1793" s="19"/>
      <c r="AT1793" s="19"/>
      <c r="AU1793" s="19"/>
      <c r="AV1793" s="19"/>
      <c r="AW1793"/>
      <c r="AX1793"/>
      <c r="AY1793"/>
      <c r="AZ1793"/>
      <c r="BA1793"/>
      <c r="BB1793"/>
    </row>
    <row r="1794" spans="16:54" ht="14.25" x14ac:dyDescent="0.2">
      <c r="P1794" s="9" t="s">
        <v>3788</v>
      </c>
      <c r="Q1794" s="19"/>
      <c r="R1794" s="19"/>
      <c r="S1794" s="19"/>
      <c r="T1794" s="19"/>
      <c r="U1794" s="19"/>
      <c r="V1794" s="19">
        <v>214</v>
      </c>
      <c r="W1794" s="19"/>
      <c r="X1794" s="19"/>
      <c r="Y1794" s="19"/>
      <c r="AJ1794" s="9" t="s">
        <v>3788</v>
      </c>
      <c r="AK1794" s="19"/>
      <c r="AL1794" s="19">
        <v>214</v>
      </c>
      <c r="AM1794" s="19"/>
      <c r="AN1794" s="19"/>
      <c r="AO1794" s="19"/>
      <c r="AP1794" s="19"/>
      <c r="AQ1794" s="19"/>
      <c r="AR1794" s="19"/>
      <c r="AS1794" s="19"/>
      <c r="AT1794" s="19"/>
      <c r="AU1794" s="19"/>
      <c r="AV1794" s="19"/>
      <c r="AW1794"/>
      <c r="AX1794"/>
      <c r="AY1794"/>
      <c r="AZ1794"/>
      <c r="BA1794"/>
      <c r="BB1794"/>
    </row>
    <row r="1795" spans="16:54" ht="14.25" x14ac:dyDescent="0.2">
      <c r="P1795" s="9" t="s">
        <v>3789</v>
      </c>
      <c r="Q1795" s="19"/>
      <c r="R1795" s="19"/>
      <c r="S1795" s="19"/>
      <c r="T1795" s="19"/>
      <c r="U1795" s="19"/>
      <c r="V1795" s="19"/>
      <c r="W1795" s="19">
        <v>78</v>
      </c>
      <c r="X1795" s="19"/>
      <c r="Y1795" s="19"/>
      <c r="AJ1795" s="9" t="s">
        <v>3789</v>
      </c>
      <c r="AK1795" s="19"/>
      <c r="AL1795" s="19">
        <v>78</v>
      </c>
      <c r="AM1795" s="19"/>
      <c r="AN1795" s="19"/>
      <c r="AO1795" s="19"/>
      <c r="AP1795" s="19"/>
      <c r="AQ1795" s="19"/>
      <c r="AR1795" s="19"/>
      <c r="AS1795" s="19"/>
      <c r="AT1795" s="19"/>
      <c r="AU1795" s="19"/>
      <c r="AV1795" s="19"/>
      <c r="AW1795"/>
      <c r="AX1795"/>
      <c r="AY1795"/>
      <c r="AZ1795"/>
      <c r="BA1795"/>
      <c r="BB1795"/>
    </row>
    <row r="1796" spans="16:54" ht="14.25" x14ac:dyDescent="0.2">
      <c r="P1796" s="9" t="s">
        <v>3790</v>
      </c>
      <c r="Q1796" s="19">
        <v>42.307000000000002</v>
      </c>
      <c r="R1796" s="19"/>
      <c r="S1796" s="19"/>
      <c r="T1796" s="19"/>
      <c r="U1796" s="19"/>
      <c r="V1796" s="19"/>
      <c r="W1796" s="19"/>
      <c r="X1796" s="19"/>
      <c r="Y1796" s="19"/>
      <c r="AJ1796" s="9" t="s">
        <v>3790</v>
      </c>
      <c r="AK1796" s="19"/>
      <c r="AL1796" s="19">
        <v>42.307000000000002</v>
      </c>
      <c r="AM1796" s="19"/>
      <c r="AN1796" s="19"/>
      <c r="AO1796" s="19"/>
      <c r="AP1796" s="19"/>
      <c r="AQ1796" s="19"/>
      <c r="AR1796" s="19"/>
      <c r="AS1796" s="19"/>
      <c r="AT1796" s="19"/>
      <c r="AU1796" s="19"/>
      <c r="AV1796" s="19"/>
      <c r="AW1796"/>
      <c r="AX1796"/>
      <c r="AY1796"/>
      <c r="AZ1796"/>
      <c r="BA1796"/>
      <c r="BB1796"/>
    </row>
    <row r="1797" spans="16:54" ht="14.25" x14ac:dyDescent="0.2">
      <c r="P1797" s="9" t="s">
        <v>3791</v>
      </c>
      <c r="Q1797" s="19"/>
      <c r="R1797" s="19">
        <v>33.25</v>
      </c>
      <c r="S1797" s="19"/>
      <c r="T1797" s="19"/>
      <c r="U1797" s="19"/>
      <c r="V1797" s="19"/>
      <c r="W1797" s="19"/>
      <c r="X1797" s="19"/>
      <c r="Y1797" s="19"/>
      <c r="AJ1797" s="9" t="s">
        <v>3791</v>
      </c>
      <c r="AK1797" s="19"/>
      <c r="AL1797" s="19">
        <v>33.25</v>
      </c>
      <c r="AM1797" s="19"/>
      <c r="AN1797" s="19"/>
      <c r="AO1797" s="19"/>
      <c r="AP1797" s="19"/>
      <c r="AQ1797" s="19"/>
      <c r="AR1797" s="19"/>
      <c r="AS1797" s="19"/>
      <c r="AT1797" s="19"/>
      <c r="AU1797" s="19"/>
      <c r="AV1797" s="19"/>
      <c r="AW1797"/>
      <c r="AX1797"/>
      <c r="AY1797"/>
      <c r="AZ1797"/>
      <c r="BA1797"/>
      <c r="BB1797"/>
    </row>
    <row r="1798" spans="16:54" ht="14.25" x14ac:dyDescent="0.2">
      <c r="P1798" s="9" t="s">
        <v>3792</v>
      </c>
      <c r="Q1798" s="19">
        <v>24.391669228638868</v>
      </c>
      <c r="R1798" s="19"/>
      <c r="S1798" s="19"/>
      <c r="T1798" s="19"/>
      <c r="U1798" s="19"/>
      <c r="V1798" s="19"/>
      <c r="W1798" s="19"/>
      <c r="X1798" s="19"/>
      <c r="Y1798" s="19"/>
      <c r="AJ1798" s="9" t="s">
        <v>3792</v>
      </c>
      <c r="AK1798" s="19"/>
      <c r="AL1798" s="19"/>
      <c r="AM1798" s="19"/>
      <c r="AN1798" s="19"/>
      <c r="AO1798" s="19"/>
      <c r="AP1798" s="19">
        <v>24.391669228638868</v>
      </c>
      <c r="AQ1798" s="19"/>
      <c r="AR1798" s="19"/>
      <c r="AS1798" s="19"/>
      <c r="AT1798" s="19"/>
      <c r="AU1798" s="19"/>
      <c r="AV1798" s="19"/>
      <c r="AW1798"/>
      <c r="AX1798"/>
      <c r="AY1798"/>
      <c r="AZ1798"/>
      <c r="BA1798"/>
      <c r="BB1798"/>
    </row>
    <row r="1799" spans="16:54" ht="14.25" x14ac:dyDescent="0.2">
      <c r="P1799" s="9" t="s">
        <v>3793</v>
      </c>
      <c r="Q1799" s="19"/>
      <c r="R1799" s="19"/>
      <c r="S1799" s="19"/>
      <c r="T1799" s="19">
        <v>120</v>
      </c>
      <c r="U1799" s="19"/>
      <c r="V1799" s="19"/>
      <c r="W1799" s="19"/>
      <c r="X1799" s="19"/>
      <c r="Y1799" s="19"/>
      <c r="AJ1799" s="9" t="s">
        <v>3793</v>
      </c>
      <c r="AK1799" s="19"/>
      <c r="AL1799" s="19">
        <v>120</v>
      </c>
      <c r="AM1799" s="19"/>
      <c r="AN1799" s="19"/>
      <c r="AO1799" s="19"/>
      <c r="AP1799" s="19"/>
      <c r="AQ1799" s="19"/>
      <c r="AR1799" s="19"/>
      <c r="AS1799" s="19"/>
      <c r="AT1799" s="19"/>
      <c r="AU1799" s="19"/>
      <c r="AV1799" s="19"/>
      <c r="AW1799"/>
      <c r="AX1799"/>
      <c r="AY1799"/>
      <c r="AZ1799"/>
      <c r="BA1799"/>
      <c r="BB1799"/>
    </row>
    <row r="1800" spans="16:54" ht="14.25" x14ac:dyDescent="0.2">
      <c r="P1800" s="9" t="s">
        <v>3794</v>
      </c>
      <c r="Q1800" s="19">
        <v>20</v>
      </c>
      <c r="R1800" s="19"/>
      <c r="S1800" s="19"/>
      <c r="T1800" s="19"/>
      <c r="U1800" s="19"/>
      <c r="V1800" s="19"/>
      <c r="W1800" s="19"/>
      <c r="X1800" s="19"/>
      <c r="Y1800" s="19"/>
      <c r="AJ1800" s="9" t="s">
        <v>3794</v>
      </c>
      <c r="AK1800" s="19"/>
      <c r="AL1800" s="19"/>
      <c r="AM1800" s="19"/>
      <c r="AN1800" s="19"/>
      <c r="AO1800" s="19"/>
      <c r="AP1800" s="19"/>
      <c r="AQ1800" s="19"/>
      <c r="AR1800" s="19"/>
      <c r="AS1800" s="19"/>
      <c r="AT1800" s="19"/>
      <c r="AU1800" s="19">
        <v>20</v>
      </c>
      <c r="AV1800" s="19"/>
      <c r="AW1800"/>
      <c r="AX1800"/>
      <c r="AY1800"/>
      <c r="AZ1800"/>
      <c r="BA1800"/>
      <c r="BB1800"/>
    </row>
    <row r="1801" spans="16:54" ht="14.25" x14ac:dyDescent="0.2">
      <c r="P1801" s="9" t="s">
        <v>3795</v>
      </c>
      <c r="Q1801" s="19">
        <v>15</v>
      </c>
      <c r="R1801" s="19"/>
      <c r="S1801" s="19"/>
      <c r="T1801" s="19"/>
      <c r="U1801" s="19"/>
      <c r="V1801" s="19"/>
      <c r="W1801" s="19"/>
      <c r="X1801" s="19"/>
      <c r="Y1801" s="19"/>
      <c r="AJ1801" s="9" t="s">
        <v>3795</v>
      </c>
      <c r="AK1801" s="19"/>
      <c r="AL1801" s="19"/>
      <c r="AM1801" s="19"/>
      <c r="AN1801" s="19"/>
      <c r="AO1801" s="19"/>
      <c r="AP1801" s="19"/>
      <c r="AQ1801" s="19"/>
      <c r="AR1801" s="19"/>
      <c r="AS1801" s="19"/>
      <c r="AT1801" s="19"/>
      <c r="AU1801" s="19"/>
      <c r="AV1801" s="19">
        <v>15</v>
      </c>
      <c r="AW1801"/>
      <c r="AX1801"/>
      <c r="AY1801"/>
      <c r="AZ1801"/>
      <c r="BA1801"/>
      <c r="BB1801"/>
    </row>
    <row r="1802" spans="16:54" ht="14.25" x14ac:dyDescent="0.2">
      <c r="P1802" s="9" t="s">
        <v>3796</v>
      </c>
      <c r="Q1802" s="19"/>
      <c r="R1802" s="19">
        <v>17.807916687442567</v>
      </c>
      <c r="S1802" s="19"/>
      <c r="T1802" s="19"/>
      <c r="U1802" s="19"/>
      <c r="V1802" s="19"/>
      <c r="W1802" s="19"/>
      <c r="X1802" s="19"/>
      <c r="Y1802" s="19"/>
      <c r="AJ1802" s="9" t="s">
        <v>3796</v>
      </c>
      <c r="AK1802" s="19"/>
      <c r="AL1802" s="19"/>
      <c r="AM1802" s="19"/>
      <c r="AN1802" s="19"/>
      <c r="AO1802" s="19"/>
      <c r="AP1802" s="19"/>
      <c r="AQ1802" s="19"/>
      <c r="AR1802" s="19"/>
      <c r="AS1802" s="19"/>
      <c r="AT1802" s="19"/>
      <c r="AU1802" s="19"/>
      <c r="AV1802" s="19">
        <v>17.807916687442567</v>
      </c>
      <c r="AW1802"/>
      <c r="AX1802"/>
      <c r="AY1802"/>
      <c r="AZ1802"/>
      <c r="BA1802"/>
      <c r="BB1802"/>
    </row>
    <row r="1803" spans="16:54" ht="14.25" x14ac:dyDescent="0.2">
      <c r="P1803" s="9" t="s">
        <v>3797</v>
      </c>
      <c r="Q1803" s="19"/>
      <c r="R1803" s="19">
        <v>16.02712501869831</v>
      </c>
      <c r="S1803" s="19"/>
      <c r="T1803" s="19"/>
      <c r="U1803" s="19"/>
      <c r="V1803" s="19"/>
      <c r="W1803" s="19"/>
      <c r="X1803" s="19"/>
      <c r="Y1803" s="19"/>
      <c r="AJ1803" s="9" t="s">
        <v>3797</v>
      </c>
      <c r="AK1803" s="19"/>
      <c r="AL1803" s="19"/>
      <c r="AM1803" s="19"/>
      <c r="AN1803" s="19"/>
      <c r="AO1803" s="19"/>
      <c r="AP1803" s="19"/>
      <c r="AQ1803" s="19"/>
      <c r="AR1803" s="19"/>
      <c r="AS1803" s="19"/>
      <c r="AT1803" s="19"/>
      <c r="AU1803" s="19"/>
      <c r="AV1803" s="19">
        <v>16.02712501869831</v>
      </c>
      <c r="AW1803"/>
      <c r="AX1803"/>
      <c r="AY1803"/>
      <c r="AZ1803"/>
      <c r="BA1803"/>
      <c r="BB1803"/>
    </row>
    <row r="1804" spans="16:54" ht="14.25" x14ac:dyDescent="0.2">
      <c r="P1804" s="9" t="s">
        <v>3798</v>
      </c>
      <c r="Q1804" s="19"/>
      <c r="R1804" s="19">
        <v>56.742417794422224</v>
      </c>
      <c r="S1804" s="19"/>
      <c r="T1804" s="19"/>
      <c r="U1804" s="19"/>
      <c r="V1804" s="19"/>
      <c r="W1804" s="19"/>
      <c r="X1804" s="19"/>
      <c r="Y1804" s="19"/>
      <c r="AJ1804" s="9" t="s">
        <v>3798</v>
      </c>
      <c r="AK1804" s="19"/>
      <c r="AL1804" s="19"/>
      <c r="AM1804" s="19"/>
      <c r="AN1804" s="19">
        <v>56.742417794422224</v>
      </c>
      <c r="AO1804" s="19"/>
      <c r="AP1804" s="19"/>
      <c r="AQ1804" s="19"/>
      <c r="AR1804" s="19"/>
      <c r="AS1804" s="19"/>
      <c r="AT1804" s="19"/>
      <c r="AU1804" s="19"/>
      <c r="AV1804" s="19"/>
      <c r="AW1804"/>
      <c r="AX1804"/>
      <c r="AY1804"/>
      <c r="AZ1804"/>
      <c r="BA1804"/>
      <c r="BB1804"/>
    </row>
    <row r="1805" spans="16:54" ht="14.25" x14ac:dyDescent="0.2">
      <c r="P1805" s="9" t="s">
        <v>3799</v>
      </c>
      <c r="Q1805" s="19"/>
      <c r="R1805" s="19">
        <v>21.369500024931082</v>
      </c>
      <c r="S1805" s="19"/>
      <c r="T1805" s="19"/>
      <c r="U1805" s="19"/>
      <c r="V1805" s="19"/>
      <c r="W1805" s="19"/>
      <c r="X1805" s="19"/>
      <c r="Y1805" s="19"/>
      <c r="AJ1805" s="9" t="s">
        <v>3799</v>
      </c>
      <c r="AK1805" s="19"/>
      <c r="AL1805" s="19"/>
      <c r="AM1805" s="19"/>
      <c r="AN1805" s="19"/>
      <c r="AO1805" s="19"/>
      <c r="AP1805" s="19"/>
      <c r="AQ1805" s="19"/>
      <c r="AR1805" s="19"/>
      <c r="AS1805" s="19"/>
      <c r="AT1805" s="19"/>
      <c r="AU1805" s="19"/>
      <c r="AV1805" s="19">
        <v>21.369500024931082</v>
      </c>
      <c r="AW1805"/>
      <c r="AX1805"/>
      <c r="AY1805"/>
      <c r="AZ1805"/>
      <c r="BA1805"/>
      <c r="BB1805"/>
    </row>
    <row r="1806" spans="16:54" ht="14.25" x14ac:dyDescent="0.2">
      <c r="P1806" s="9" t="s">
        <v>3800</v>
      </c>
      <c r="Q1806" s="19"/>
      <c r="R1806" s="19"/>
      <c r="S1806" s="19"/>
      <c r="T1806" s="19">
        <v>7.5683645921630918</v>
      </c>
      <c r="U1806" s="19"/>
      <c r="V1806" s="19"/>
      <c r="W1806" s="19"/>
      <c r="X1806" s="19"/>
      <c r="Y1806" s="19"/>
      <c r="AJ1806" s="9" t="s">
        <v>3800</v>
      </c>
      <c r="AK1806" s="19"/>
      <c r="AL1806" s="19"/>
      <c r="AM1806" s="19"/>
      <c r="AN1806" s="19"/>
      <c r="AO1806" s="19"/>
      <c r="AP1806" s="19"/>
      <c r="AQ1806" s="19"/>
      <c r="AR1806" s="19"/>
      <c r="AS1806" s="19"/>
      <c r="AT1806" s="19"/>
      <c r="AU1806" s="19"/>
      <c r="AV1806" s="19">
        <v>7.5683645921630918</v>
      </c>
      <c r="AW1806"/>
      <c r="AX1806"/>
      <c r="AY1806"/>
      <c r="AZ1806"/>
      <c r="BA1806"/>
      <c r="BB1806"/>
    </row>
    <row r="1807" spans="16:54" ht="14.25" x14ac:dyDescent="0.2">
      <c r="P1807" s="9" t="s">
        <v>3801</v>
      </c>
      <c r="Q1807" s="19"/>
      <c r="R1807" s="19"/>
      <c r="S1807" s="19"/>
      <c r="T1807" s="19">
        <v>78.808913603364203</v>
      </c>
      <c r="U1807" s="19"/>
      <c r="V1807" s="19"/>
      <c r="W1807" s="19"/>
      <c r="X1807" s="19"/>
      <c r="Y1807" s="19"/>
      <c r="AJ1807" s="9" t="s">
        <v>3801</v>
      </c>
      <c r="AK1807" s="19"/>
      <c r="AL1807" s="19"/>
      <c r="AM1807" s="19"/>
      <c r="AN1807" s="19">
        <v>78.808913603364203</v>
      </c>
      <c r="AO1807" s="19"/>
      <c r="AP1807" s="19"/>
      <c r="AQ1807" s="19"/>
      <c r="AR1807" s="19"/>
      <c r="AS1807" s="19"/>
      <c r="AT1807" s="19"/>
      <c r="AU1807" s="19"/>
      <c r="AV1807" s="19"/>
      <c r="AW1807"/>
      <c r="AX1807"/>
      <c r="AY1807"/>
      <c r="AZ1807"/>
      <c r="BA1807"/>
      <c r="BB1807"/>
    </row>
    <row r="1808" spans="16:54" ht="14.25" x14ac:dyDescent="0.2">
      <c r="P1808" s="9" t="s">
        <v>3802</v>
      </c>
      <c r="Q1808" s="19">
        <v>60</v>
      </c>
      <c r="R1808" s="19"/>
      <c r="S1808" s="19"/>
      <c r="T1808" s="19"/>
      <c r="U1808" s="19"/>
      <c r="V1808" s="19"/>
      <c r="W1808" s="19"/>
      <c r="X1808" s="19"/>
      <c r="Y1808" s="19"/>
      <c r="AJ1808" s="9" t="s">
        <v>3802</v>
      </c>
      <c r="AK1808" s="19"/>
      <c r="AL1808" s="19">
        <v>60</v>
      </c>
      <c r="AM1808" s="19"/>
      <c r="AN1808" s="19"/>
      <c r="AO1808" s="19"/>
      <c r="AP1808" s="19"/>
      <c r="AQ1808" s="19"/>
      <c r="AR1808" s="19"/>
      <c r="AS1808" s="19"/>
      <c r="AT1808" s="19"/>
      <c r="AU1808" s="19"/>
      <c r="AV1808" s="19"/>
      <c r="AW1808"/>
      <c r="AX1808"/>
      <c r="AY1808"/>
      <c r="AZ1808"/>
      <c r="BA1808"/>
      <c r="BB1808"/>
    </row>
    <row r="1809" spans="16:54" ht="14.25" x14ac:dyDescent="0.2">
      <c r="P1809" s="9" t="s">
        <v>3803</v>
      </c>
      <c r="Q1809" s="19"/>
      <c r="R1809" s="19"/>
      <c r="S1809" s="19"/>
      <c r="T1809" s="19">
        <v>57</v>
      </c>
      <c r="U1809" s="19"/>
      <c r="V1809" s="19"/>
      <c r="W1809" s="19"/>
      <c r="X1809" s="19"/>
      <c r="Y1809" s="19"/>
      <c r="AJ1809" s="9" t="s">
        <v>3803</v>
      </c>
      <c r="AK1809" s="19"/>
      <c r="AL1809" s="19">
        <v>57</v>
      </c>
      <c r="AM1809" s="19"/>
      <c r="AN1809" s="19"/>
      <c r="AO1809" s="19"/>
      <c r="AP1809" s="19"/>
      <c r="AQ1809" s="19"/>
      <c r="AR1809" s="19"/>
      <c r="AS1809" s="19"/>
      <c r="AT1809" s="19"/>
      <c r="AU1809" s="19"/>
      <c r="AV1809" s="19"/>
      <c r="AW1809"/>
      <c r="AX1809"/>
      <c r="AY1809"/>
      <c r="AZ1809"/>
      <c r="BA1809"/>
      <c r="BB1809"/>
    </row>
    <row r="1810" spans="16:54" ht="14.25" x14ac:dyDescent="0.2">
      <c r="P1810" s="9" t="s">
        <v>3804</v>
      </c>
      <c r="Q1810" s="19">
        <v>40</v>
      </c>
      <c r="R1810" s="19"/>
      <c r="S1810" s="19"/>
      <c r="T1810" s="19"/>
      <c r="U1810" s="19"/>
      <c r="V1810" s="19"/>
      <c r="W1810" s="19"/>
      <c r="X1810" s="19"/>
      <c r="Y1810" s="19"/>
      <c r="AJ1810" s="9" t="s">
        <v>3804</v>
      </c>
      <c r="AK1810" s="19"/>
      <c r="AL1810" s="19">
        <v>40</v>
      </c>
      <c r="AM1810" s="19"/>
      <c r="AN1810" s="19"/>
      <c r="AO1810" s="19"/>
      <c r="AP1810" s="19"/>
      <c r="AQ1810" s="19"/>
      <c r="AR1810" s="19"/>
      <c r="AS1810" s="19"/>
      <c r="AT1810" s="19"/>
      <c r="AU1810" s="19"/>
      <c r="AV1810" s="19"/>
      <c r="AW1810"/>
      <c r="AX1810"/>
      <c r="AY1810"/>
      <c r="AZ1810"/>
      <c r="BA1810"/>
      <c r="BB1810"/>
    </row>
    <row r="1811" spans="16:54" ht="14.25" x14ac:dyDescent="0.2">
      <c r="P1811" s="9" t="s">
        <v>3805</v>
      </c>
      <c r="Q1811" s="19"/>
      <c r="R1811" s="19"/>
      <c r="S1811" s="19"/>
      <c r="T1811" s="19"/>
      <c r="U1811" s="19"/>
      <c r="V1811" s="19">
        <v>80</v>
      </c>
      <c r="W1811" s="19"/>
      <c r="X1811" s="19"/>
      <c r="Y1811" s="19"/>
      <c r="AJ1811" s="9" t="s">
        <v>3805</v>
      </c>
      <c r="AK1811" s="19"/>
      <c r="AL1811" s="19">
        <v>80</v>
      </c>
      <c r="AM1811" s="19"/>
      <c r="AN1811" s="19"/>
      <c r="AO1811" s="19"/>
      <c r="AP1811" s="19"/>
      <c r="AQ1811" s="19"/>
      <c r="AR1811" s="19"/>
      <c r="AS1811" s="19"/>
      <c r="AT1811" s="19"/>
      <c r="AU1811" s="19"/>
      <c r="AV1811" s="19"/>
      <c r="AW1811"/>
      <c r="AX1811"/>
      <c r="AY1811"/>
      <c r="AZ1811"/>
      <c r="BA1811"/>
      <c r="BB1811"/>
    </row>
    <row r="1812" spans="16:54" ht="14.25" x14ac:dyDescent="0.2">
      <c r="P1812" s="9" t="s">
        <v>3806</v>
      </c>
      <c r="Q1812" s="19"/>
      <c r="R1812" s="19"/>
      <c r="S1812" s="19">
        <v>118</v>
      </c>
      <c r="T1812" s="19"/>
      <c r="U1812" s="19"/>
      <c r="V1812" s="19"/>
      <c r="W1812" s="19"/>
      <c r="X1812" s="19"/>
      <c r="Y1812" s="19"/>
      <c r="AJ1812" s="9" t="s">
        <v>3806</v>
      </c>
      <c r="AK1812" s="19"/>
      <c r="AL1812" s="19">
        <v>118</v>
      </c>
      <c r="AM1812" s="19"/>
      <c r="AN1812" s="19"/>
      <c r="AO1812" s="19"/>
      <c r="AP1812" s="19"/>
      <c r="AQ1812" s="19"/>
      <c r="AR1812" s="19"/>
      <c r="AS1812" s="19"/>
      <c r="AT1812" s="19"/>
      <c r="AU1812" s="19"/>
      <c r="AV1812" s="19"/>
      <c r="AW1812"/>
      <c r="AX1812"/>
      <c r="AY1812"/>
      <c r="AZ1812"/>
      <c r="BA1812"/>
      <c r="BB1812"/>
    </row>
    <row r="1813" spans="16:54" ht="14.25" x14ac:dyDescent="0.2">
      <c r="P1813" s="9" t="s">
        <v>3807</v>
      </c>
      <c r="Q1813" s="19">
        <v>60</v>
      </c>
      <c r="R1813" s="19"/>
      <c r="S1813" s="19"/>
      <c r="T1813" s="19"/>
      <c r="U1813" s="19"/>
      <c r="V1813" s="19"/>
      <c r="W1813" s="19"/>
      <c r="X1813" s="19"/>
      <c r="Y1813" s="19"/>
      <c r="AJ1813" s="9" t="s">
        <v>3807</v>
      </c>
      <c r="AK1813" s="19"/>
      <c r="AL1813" s="19"/>
      <c r="AM1813" s="19"/>
      <c r="AN1813" s="19"/>
      <c r="AO1813" s="19"/>
      <c r="AP1813" s="19"/>
      <c r="AQ1813" s="19"/>
      <c r="AR1813" s="19"/>
      <c r="AS1813" s="19">
        <v>60</v>
      </c>
      <c r="AT1813" s="19"/>
      <c r="AU1813" s="19"/>
      <c r="AV1813" s="19"/>
      <c r="AW1813"/>
      <c r="AX1813"/>
      <c r="AY1813"/>
      <c r="AZ1813"/>
      <c r="BA1813"/>
      <c r="BB1813"/>
    </row>
    <row r="1814" spans="16:54" ht="14.25" x14ac:dyDescent="0.2">
      <c r="P1814" s="9" t="s">
        <v>3808</v>
      </c>
      <c r="Q1814" s="19"/>
      <c r="R1814" s="19"/>
      <c r="S1814" s="19"/>
      <c r="T1814" s="19">
        <v>6.72</v>
      </c>
      <c r="U1814" s="19"/>
      <c r="V1814" s="19"/>
      <c r="W1814" s="19"/>
      <c r="X1814" s="19"/>
      <c r="Y1814" s="19"/>
      <c r="AJ1814" s="9" t="s">
        <v>3808</v>
      </c>
      <c r="AK1814" s="19"/>
      <c r="AL1814" s="19"/>
      <c r="AM1814" s="19"/>
      <c r="AN1814" s="19"/>
      <c r="AO1814" s="19"/>
      <c r="AP1814" s="19"/>
      <c r="AQ1814" s="19"/>
      <c r="AR1814" s="19"/>
      <c r="AS1814" s="19"/>
      <c r="AT1814" s="19"/>
      <c r="AU1814" s="19"/>
      <c r="AV1814" s="19">
        <v>6.72</v>
      </c>
      <c r="AW1814"/>
      <c r="AX1814"/>
      <c r="AY1814"/>
      <c r="AZ1814"/>
      <c r="BA1814"/>
      <c r="BB1814"/>
    </row>
    <row r="1815" spans="16:54" ht="14.25" x14ac:dyDescent="0.2">
      <c r="P1815" s="9" t="s">
        <v>3809</v>
      </c>
      <c r="Q1815" s="19"/>
      <c r="R1815" s="19">
        <v>20.64</v>
      </c>
      <c r="S1815" s="19"/>
      <c r="T1815" s="19"/>
      <c r="U1815" s="19"/>
      <c r="V1815" s="19"/>
      <c r="W1815" s="19"/>
      <c r="X1815" s="19"/>
      <c r="Y1815" s="19"/>
      <c r="AJ1815" s="9" t="s">
        <v>3809</v>
      </c>
      <c r="AK1815" s="19"/>
      <c r="AL1815" s="19"/>
      <c r="AM1815" s="19"/>
      <c r="AN1815" s="19"/>
      <c r="AO1815" s="19"/>
      <c r="AP1815" s="19"/>
      <c r="AQ1815" s="19"/>
      <c r="AR1815" s="19"/>
      <c r="AS1815" s="19"/>
      <c r="AT1815" s="19"/>
      <c r="AU1815" s="19">
        <v>20.64</v>
      </c>
      <c r="AV1815" s="19"/>
      <c r="AW1815"/>
      <c r="AX1815"/>
      <c r="AY1815"/>
      <c r="AZ1815"/>
      <c r="BA1815"/>
      <c r="BB1815"/>
    </row>
    <row r="1816" spans="16:54" ht="14.25" x14ac:dyDescent="0.2">
      <c r="P1816" s="9" t="s">
        <v>3810</v>
      </c>
      <c r="Q1816" s="19">
        <v>50</v>
      </c>
      <c r="R1816" s="19"/>
      <c r="S1816" s="19"/>
      <c r="T1816" s="19"/>
      <c r="U1816" s="19"/>
      <c r="V1816" s="19"/>
      <c r="W1816" s="19"/>
      <c r="X1816" s="19"/>
      <c r="Y1816" s="19"/>
      <c r="AJ1816" s="9" t="s">
        <v>3810</v>
      </c>
      <c r="AK1816" s="19"/>
      <c r="AL1816" s="19">
        <v>50</v>
      </c>
      <c r="AM1816" s="19"/>
      <c r="AN1816" s="19"/>
      <c r="AO1816" s="19"/>
      <c r="AP1816" s="19"/>
      <c r="AQ1816" s="19"/>
      <c r="AR1816" s="19"/>
      <c r="AS1816" s="19"/>
      <c r="AT1816" s="19"/>
      <c r="AU1816" s="19"/>
      <c r="AV1816" s="19"/>
      <c r="AW1816"/>
      <c r="AX1816"/>
      <c r="AY1816"/>
      <c r="AZ1816"/>
      <c r="BA1816"/>
      <c r="BB1816"/>
    </row>
    <row r="1817" spans="16:54" ht="14.25" x14ac:dyDescent="0.2">
      <c r="P1817" s="9" t="s">
        <v>3811</v>
      </c>
      <c r="Q1817" s="19"/>
      <c r="R1817" s="19"/>
      <c r="S1817" s="19"/>
      <c r="T1817" s="19"/>
      <c r="U1817" s="19"/>
      <c r="V1817" s="19">
        <v>24</v>
      </c>
      <c r="W1817" s="19"/>
      <c r="X1817" s="19"/>
      <c r="Y1817" s="19"/>
      <c r="AJ1817" s="9" t="s">
        <v>3811</v>
      </c>
      <c r="AK1817" s="19"/>
      <c r="AL1817" s="19"/>
      <c r="AM1817" s="19"/>
      <c r="AN1817" s="19"/>
      <c r="AO1817" s="19"/>
      <c r="AP1817" s="19"/>
      <c r="AQ1817" s="19">
        <v>24</v>
      </c>
      <c r="AR1817" s="19"/>
      <c r="AS1817" s="19"/>
      <c r="AT1817" s="19"/>
      <c r="AU1817" s="19"/>
      <c r="AV1817" s="19"/>
      <c r="AW1817"/>
      <c r="AX1817"/>
      <c r="AY1817"/>
      <c r="AZ1817"/>
      <c r="BA1817"/>
      <c r="BB1817"/>
    </row>
    <row r="1818" spans="16:54" ht="14.25" x14ac:dyDescent="0.2">
      <c r="P1818" s="9" t="s">
        <v>3812</v>
      </c>
      <c r="Q1818" s="19">
        <v>60</v>
      </c>
      <c r="R1818" s="19"/>
      <c r="S1818" s="19"/>
      <c r="T1818" s="19"/>
      <c r="U1818" s="19"/>
      <c r="V1818" s="19"/>
      <c r="W1818" s="19"/>
      <c r="X1818" s="19"/>
      <c r="Y1818" s="19"/>
      <c r="AJ1818" s="9" t="s">
        <v>3812</v>
      </c>
      <c r="AK1818" s="19"/>
      <c r="AL1818" s="19">
        <v>60</v>
      </c>
      <c r="AM1818" s="19"/>
      <c r="AN1818" s="19"/>
      <c r="AO1818" s="19"/>
      <c r="AP1818" s="19"/>
      <c r="AQ1818" s="19"/>
      <c r="AR1818" s="19"/>
      <c r="AS1818" s="19"/>
      <c r="AT1818" s="19"/>
      <c r="AU1818" s="19"/>
      <c r="AV1818" s="19"/>
      <c r="AW1818"/>
      <c r="AX1818"/>
      <c r="AY1818"/>
      <c r="AZ1818"/>
      <c r="BA1818"/>
      <c r="BB1818"/>
    </row>
    <row r="1819" spans="16:54" ht="14.25" x14ac:dyDescent="0.2">
      <c r="P1819" s="9" t="s">
        <v>3813</v>
      </c>
      <c r="Q1819" s="19"/>
      <c r="R1819" s="19"/>
      <c r="S1819" s="19"/>
      <c r="T1819" s="19"/>
      <c r="U1819" s="19">
        <v>37.5</v>
      </c>
      <c r="V1819" s="19"/>
      <c r="W1819" s="19"/>
      <c r="X1819" s="19"/>
      <c r="Y1819" s="19"/>
      <c r="AJ1819" s="9" t="s">
        <v>3813</v>
      </c>
      <c r="AK1819" s="19"/>
      <c r="AL1819" s="19"/>
      <c r="AM1819" s="19"/>
      <c r="AN1819" s="19"/>
      <c r="AO1819" s="19"/>
      <c r="AP1819" s="19"/>
      <c r="AQ1819" s="19"/>
      <c r="AR1819" s="19"/>
      <c r="AS1819" s="19"/>
      <c r="AT1819" s="19"/>
      <c r="AU1819" s="19"/>
      <c r="AV1819" s="19">
        <v>37.5</v>
      </c>
      <c r="AW1819"/>
      <c r="AX1819"/>
      <c r="AY1819"/>
      <c r="AZ1819"/>
      <c r="BA1819"/>
      <c r="BB1819"/>
    </row>
    <row r="1820" spans="16:54" ht="14.25" x14ac:dyDescent="0.2">
      <c r="P1820" s="9" t="s">
        <v>3814</v>
      </c>
      <c r="Q1820" s="19"/>
      <c r="R1820" s="19"/>
      <c r="S1820" s="19"/>
      <c r="T1820" s="19"/>
      <c r="U1820" s="19"/>
      <c r="V1820" s="19"/>
      <c r="W1820" s="19"/>
      <c r="X1820" s="19">
        <v>40</v>
      </c>
      <c r="Y1820" s="19"/>
      <c r="AJ1820" s="9" t="s">
        <v>3814</v>
      </c>
      <c r="AK1820" s="19"/>
      <c r="AL1820" s="19">
        <v>40</v>
      </c>
      <c r="AM1820" s="19"/>
      <c r="AN1820" s="19"/>
      <c r="AO1820" s="19"/>
      <c r="AP1820" s="19"/>
      <c r="AQ1820" s="19"/>
      <c r="AR1820" s="19"/>
      <c r="AS1820" s="19"/>
      <c r="AT1820" s="19"/>
      <c r="AU1820" s="19"/>
      <c r="AV1820" s="19"/>
      <c r="AW1820"/>
      <c r="AX1820"/>
      <c r="AY1820"/>
      <c r="AZ1820"/>
      <c r="BA1820"/>
      <c r="BB1820"/>
    </row>
    <row r="1821" spans="16:54" ht="14.25" x14ac:dyDescent="0.2">
      <c r="P1821" s="9" t="s">
        <v>3815</v>
      </c>
      <c r="Q1821" s="19"/>
      <c r="R1821" s="19"/>
      <c r="S1821" s="19">
        <v>85</v>
      </c>
      <c r="T1821" s="19"/>
      <c r="U1821" s="19"/>
      <c r="V1821" s="19"/>
      <c r="W1821" s="19"/>
      <c r="X1821" s="19"/>
      <c r="Y1821" s="19"/>
      <c r="AJ1821" s="9" t="s">
        <v>3815</v>
      </c>
      <c r="AK1821" s="19"/>
      <c r="AL1821" s="19">
        <v>85</v>
      </c>
      <c r="AM1821" s="19"/>
      <c r="AN1821" s="19"/>
      <c r="AO1821" s="19"/>
      <c r="AP1821" s="19"/>
      <c r="AQ1821" s="19"/>
      <c r="AR1821" s="19"/>
      <c r="AS1821" s="19"/>
      <c r="AT1821" s="19"/>
      <c r="AU1821" s="19"/>
      <c r="AV1821" s="19"/>
      <c r="AW1821"/>
      <c r="AX1821"/>
      <c r="AY1821"/>
      <c r="AZ1821"/>
      <c r="BA1821"/>
      <c r="BB1821"/>
    </row>
    <row r="1822" spans="16:54" ht="14.25" x14ac:dyDescent="0.2">
      <c r="P1822" s="9" t="s">
        <v>3816</v>
      </c>
      <c r="Q1822" s="19">
        <v>30</v>
      </c>
      <c r="R1822" s="19"/>
      <c r="S1822" s="19"/>
      <c r="T1822" s="19"/>
      <c r="U1822" s="19"/>
      <c r="V1822" s="19"/>
      <c r="W1822" s="19"/>
      <c r="X1822" s="19"/>
      <c r="Y1822" s="19"/>
      <c r="AJ1822" s="9" t="s">
        <v>3816</v>
      </c>
      <c r="AK1822" s="19"/>
      <c r="AL1822" s="19"/>
      <c r="AM1822" s="19"/>
      <c r="AN1822" s="19"/>
      <c r="AO1822" s="19"/>
      <c r="AP1822" s="19"/>
      <c r="AQ1822" s="19"/>
      <c r="AR1822" s="19"/>
      <c r="AS1822" s="19"/>
      <c r="AT1822" s="19">
        <v>30</v>
      </c>
      <c r="AU1822" s="19"/>
      <c r="AV1822" s="19"/>
      <c r="AW1822"/>
      <c r="AX1822"/>
      <c r="AY1822"/>
      <c r="AZ1822"/>
      <c r="BA1822"/>
      <c r="BB1822"/>
    </row>
    <row r="1823" spans="16:54" ht="14.25" x14ac:dyDescent="0.2">
      <c r="P1823" s="9" t="s">
        <v>3817</v>
      </c>
      <c r="Q1823" s="19"/>
      <c r="R1823" s="19"/>
      <c r="S1823" s="19"/>
      <c r="T1823" s="19"/>
      <c r="U1823" s="19"/>
      <c r="V1823" s="19"/>
      <c r="W1823" s="19">
        <v>52.801972114254013</v>
      </c>
      <c r="X1823" s="19"/>
      <c r="Y1823" s="19"/>
      <c r="AJ1823" s="9" t="s">
        <v>3817</v>
      </c>
      <c r="AK1823" s="19"/>
      <c r="AL1823" s="19"/>
      <c r="AM1823" s="19"/>
      <c r="AN1823" s="19">
        <v>52.801972114254013</v>
      </c>
      <c r="AO1823" s="19"/>
      <c r="AP1823" s="19"/>
      <c r="AQ1823" s="19"/>
      <c r="AR1823" s="19"/>
      <c r="AS1823" s="19"/>
      <c r="AT1823" s="19"/>
      <c r="AU1823" s="19"/>
      <c r="AV1823" s="19"/>
      <c r="AW1823"/>
      <c r="AX1823"/>
      <c r="AY1823"/>
      <c r="AZ1823"/>
      <c r="BA1823"/>
      <c r="BB1823"/>
    </row>
    <row r="1824" spans="16:54" ht="14.25" x14ac:dyDescent="0.2">
      <c r="P1824" s="9" t="s">
        <v>3818</v>
      </c>
      <c r="Q1824" s="19"/>
      <c r="R1824" s="19"/>
      <c r="S1824" s="19"/>
      <c r="T1824" s="19"/>
      <c r="U1824" s="19"/>
      <c r="V1824" s="19"/>
      <c r="W1824" s="19">
        <v>29</v>
      </c>
      <c r="X1824" s="19"/>
      <c r="Y1824" s="19"/>
      <c r="AJ1824" s="9" t="s">
        <v>3818</v>
      </c>
      <c r="AK1824" s="19"/>
      <c r="AL1824" s="19">
        <v>29</v>
      </c>
      <c r="AM1824" s="19"/>
      <c r="AN1824" s="19"/>
      <c r="AO1824" s="19"/>
      <c r="AP1824" s="19"/>
      <c r="AQ1824" s="19"/>
      <c r="AR1824" s="19"/>
      <c r="AS1824" s="19"/>
      <c r="AT1824" s="19"/>
      <c r="AU1824" s="19"/>
      <c r="AV1824" s="19"/>
      <c r="AW1824"/>
      <c r="AX1824"/>
      <c r="AY1824"/>
      <c r="AZ1824"/>
      <c r="BA1824"/>
      <c r="BB1824"/>
    </row>
    <row r="1825" spans="16:54" ht="14.25" x14ac:dyDescent="0.2">
      <c r="P1825" s="9" t="s">
        <v>3819</v>
      </c>
      <c r="Q1825" s="19"/>
      <c r="R1825" s="19"/>
      <c r="S1825" s="19"/>
      <c r="T1825" s="19">
        <v>48</v>
      </c>
      <c r="U1825" s="19"/>
      <c r="V1825" s="19"/>
      <c r="W1825" s="19"/>
      <c r="X1825" s="19"/>
      <c r="Y1825" s="19"/>
      <c r="AJ1825" s="9" t="s">
        <v>3819</v>
      </c>
      <c r="AK1825" s="19"/>
      <c r="AL1825" s="19">
        <v>48</v>
      </c>
      <c r="AM1825" s="19"/>
      <c r="AN1825" s="19"/>
      <c r="AO1825" s="19"/>
      <c r="AP1825" s="19"/>
      <c r="AQ1825" s="19"/>
      <c r="AR1825" s="19"/>
      <c r="AS1825" s="19"/>
      <c r="AT1825" s="19"/>
      <c r="AU1825" s="19"/>
      <c r="AV1825" s="19"/>
      <c r="AW1825"/>
      <c r="AX1825"/>
      <c r="AY1825"/>
      <c r="AZ1825"/>
      <c r="BA1825"/>
      <c r="BB1825"/>
    </row>
    <row r="1826" spans="16:54" ht="14.25" x14ac:dyDescent="0.2">
      <c r="P1826" s="9" t="s">
        <v>3820</v>
      </c>
      <c r="Q1826" s="19"/>
      <c r="R1826" s="19"/>
      <c r="S1826" s="19"/>
      <c r="T1826" s="19">
        <v>48</v>
      </c>
      <c r="U1826" s="19"/>
      <c r="V1826" s="19"/>
      <c r="W1826" s="19"/>
      <c r="X1826" s="19"/>
      <c r="Y1826" s="19"/>
      <c r="AJ1826" s="9" t="s">
        <v>3820</v>
      </c>
      <c r="AK1826" s="19"/>
      <c r="AL1826" s="19">
        <v>48</v>
      </c>
      <c r="AM1826" s="19"/>
      <c r="AN1826" s="19"/>
      <c r="AO1826" s="19"/>
      <c r="AP1826" s="19"/>
      <c r="AQ1826" s="19"/>
      <c r="AR1826" s="19"/>
      <c r="AS1826" s="19"/>
      <c r="AT1826" s="19"/>
      <c r="AU1826" s="19"/>
      <c r="AV1826" s="19"/>
      <c r="AW1826"/>
      <c r="AX1826"/>
      <c r="AY1826"/>
      <c r="AZ1826"/>
      <c r="BA1826"/>
      <c r="BB1826"/>
    </row>
    <row r="1827" spans="16:54" ht="14.25" x14ac:dyDescent="0.2">
      <c r="P1827" s="9" t="s">
        <v>3822</v>
      </c>
      <c r="Q1827" s="19"/>
      <c r="R1827" s="19">
        <v>4.8081375056094933</v>
      </c>
      <c r="S1827" s="19"/>
      <c r="T1827" s="19"/>
      <c r="U1827" s="19"/>
      <c r="V1827" s="19"/>
      <c r="W1827" s="19"/>
      <c r="X1827" s="19"/>
      <c r="Y1827" s="19"/>
      <c r="AJ1827" s="9" t="s">
        <v>3822</v>
      </c>
      <c r="AK1827" s="19"/>
      <c r="AL1827" s="19"/>
      <c r="AM1827" s="19"/>
      <c r="AN1827" s="19"/>
      <c r="AO1827" s="19"/>
      <c r="AP1827" s="19"/>
      <c r="AQ1827" s="19"/>
      <c r="AR1827" s="19"/>
      <c r="AS1827" s="19"/>
      <c r="AT1827" s="19"/>
      <c r="AU1827" s="19"/>
      <c r="AV1827" s="19">
        <v>4.8081375056094933</v>
      </c>
      <c r="AW1827"/>
      <c r="AX1827"/>
      <c r="AY1827"/>
      <c r="AZ1827"/>
      <c r="BA1827"/>
      <c r="BB1827"/>
    </row>
    <row r="1828" spans="16:54" ht="14.25" x14ac:dyDescent="0.2">
      <c r="P1828" s="9" t="s">
        <v>3823</v>
      </c>
      <c r="Q1828" s="19"/>
      <c r="R1828" s="19">
        <v>24.931083362419596</v>
      </c>
      <c r="S1828" s="19"/>
      <c r="T1828" s="19"/>
      <c r="U1828" s="19"/>
      <c r="V1828" s="19"/>
      <c r="W1828" s="19"/>
      <c r="X1828" s="19"/>
      <c r="Y1828" s="19"/>
      <c r="AJ1828" s="9" t="s">
        <v>3823</v>
      </c>
      <c r="AK1828" s="19"/>
      <c r="AL1828" s="19"/>
      <c r="AM1828" s="19"/>
      <c r="AN1828" s="19"/>
      <c r="AO1828" s="19"/>
      <c r="AP1828" s="19"/>
      <c r="AQ1828" s="19"/>
      <c r="AR1828" s="19"/>
      <c r="AS1828" s="19"/>
      <c r="AT1828" s="19"/>
      <c r="AU1828" s="19"/>
      <c r="AV1828" s="19">
        <v>24.931083362419596</v>
      </c>
      <c r="AW1828"/>
      <c r="AX1828"/>
      <c r="AY1828"/>
      <c r="AZ1828"/>
      <c r="BA1828"/>
      <c r="BB1828"/>
    </row>
    <row r="1829" spans="16:54" ht="14.25" x14ac:dyDescent="0.2">
      <c r="P1829" s="9" t="s">
        <v>3824</v>
      </c>
      <c r="Q1829" s="19">
        <v>12.465541681209798</v>
      </c>
      <c r="R1829" s="19"/>
      <c r="S1829" s="19"/>
      <c r="T1829" s="19"/>
      <c r="U1829" s="19"/>
      <c r="V1829" s="19"/>
      <c r="W1829" s="19"/>
      <c r="X1829" s="19"/>
      <c r="Y1829" s="19"/>
      <c r="AJ1829" s="9" t="s">
        <v>3824</v>
      </c>
      <c r="AK1829" s="19"/>
      <c r="AL1829" s="19"/>
      <c r="AM1829" s="19"/>
      <c r="AN1829" s="19"/>
      <c r="AO1829" s="19"/>
      <c r="AP1829" s="19"/>
      <c r="AQ1829" s="19"/>
      <c r="AR1829" s="19"/>
      <c r="AS1829" s="19"/>
      <c r="AT1829" s="19"/>
      <c r="AU1829" s="19"/>
      <c r="AV1829" s="19">
        <v>12.465541681209798</v>
      </c>
      <c r="AW1829"/>
      <c r="AX1829"/>
      <c r="AY1829"/>
      <c r="AZ1829"/>
      <c r="BA1829"/>
      <c r="BB1829"/>
    </row>
    <row r="1830" spans="16:54" ht="14.25" x14ac:dyDescent="0.2">
      <c r="P1830" s="9" t="s">
        <v>3825</v>
      </c>
      <c r="Q1830" s="19"/>
      <c r="R1830" s="19"/>
      <c r="S1830" s="19"/>
      <c r="T1830" s="19">
        <v>31.523565441345685</v>
      </c>
      <c r="U1830" s="19"/>
      <c r="V1830" s="19"/>
      <c r="W1830" s="19"/>
      <c r="X1830" s="19"/>
      <c r="Y1830" s="19"/>
      <c r="AJ1830" s="9" t="s">
        <v>3825</v>
      </c>
      <c r="AK1830" s="19"/>
      <c r="AL1830" s="19"/>
      <c r="AM1830" s="19"/>
      <c r="AN1830" s="19">
        <v>31.523565441345685</v>
      </c>
      <c r="AO1830" s="19"/>
      <c r="AP1830" s="19"/>
      <c r="AQ1830" s="19"/>
      <c r="AR1830" s="19"/>
      <c r="AS1830" s="19"/>
      <c r="AT1830" s="19"/>
      <c r="AU1830" s="19"/>
      <c r="AV1830" s="19"/>
      <c r="AW1830"/>
      <c r="AX1830"/>
      <c r="AY1830"/>
      <c r="AZ1830"/>
      <c r="BA1830"/>
      <c r="BB1830"/>
    </row>
    <row r="1831" spans="16:54" ht="14.25" x14ac:dyDescent="0.2">
      <c r="P1831" s="9" t="s">
        <v>3826</v>
      </c>
      <c r="Q1831" s="19"/>
      <c r="R1831" s="19">
        <v>17.807916687442567</v>
      </c>
      <c r="S1831" s="19"/>
      <c r="T1831" s="19"/>
      <c r="U1831" s="19"/>
      <c r="V1831" s="19"/>
      <c r="W1831" s="19"/>
      <c r="X1831" s="19"/>
      <c r="Y1831" s="19"/>
      <c r="AJ1831" s="9" t="s">
        <v>3826</v>
      </c>
      <c r="AK1831" s="19"/>
      <c r="AL1831" s="19"/>
      <c r="AM1831" s="19"/>
      <c r="AN1831" s="19"/>
      <c r="AO1831" s="19"/>
      <c r="AP1831" s="19"/>
      <c r="AQ1831" s="19"/>
      <c r="AR1831" s="19"/>
      <c r="AS1831" s="19"/>
      <c r="AT1831" s="19"/>
      <c r="AU1831" s="19"/>
      <c r="AV1831" s="19">
        <v>17.807916687442567</v>
      </c>
      <c r="AW1831"/>
      <c r="AX1831"/>
      <c r="AY1831"/>
      <c r="AZ1831"/>
      <c r="BA1831"/>
      <c r="BB1831"/>
    </row>
    <row r="1832" spans="16:54" ht="14.25" x14ac:dyDescent="0.2">
      <c r="P1832" s="9" t="s">
        <v>3827</v>
      </c>
      <c r="Q1832" s="19"/>
      <c r="R1832" s="19">
        <v>112</v>
      </c>
      <c r="S1832" s="19"/>
      <c r="T1832" s="19"/>
      <c r="U1832" s="19"/>
      <c r="V1832" s="19"/>
      <c r="W1832" s="19"/>
      <c r="X1832" s="19"/>
      <c r="Y1832" s="19"/>
      <c r="AJ1832" s="9" t="s">
        <v>3827</v>
      </c>
      <c r="AK1832" s="19"/>
      <c r="AL1832" s="19">
        <v>112</v>
      </c>
      <c r="AM1832" s="19"/>
      <c r="AN1832" s="19"/>
      <c r="AO1832" s="19"/>
      <c r="AP1832" s="19"/>
      <c r="AQ1832" s="19"/>
      <c r="AR1832" s="19"/>
      <c r="AS1832" s="19"/>
      <c r="AT1832" s="19"/>
      <c r="AU1832" s="19"/>
      <c r="AV1832" s="19"/>
      <c r="AW1832"/>
      <c r="AX1832"/>
      <c r="AY1832"/>
      <c r="AZ1832"/>
      <c r="BA1832"/>
      <c r="BB1832"/>
    </row>
    <row r="1833" spans="16:54" ht="14.25" x14ac:dyDescent="0.2">
      <c r="P1833" s="9" t="s">
        <v>3828</v>
      </c>
      <c r="Q1833" s="19"/>
      <c r="R1833" s="19">
        <v>11</v>
      </c>
      <c r="S1833" s="19"/>
      <c r="T1833" s="19"/>
      <c r="U1833" s="19"/>
      <c r="V1833" s="19"/>
      <c r="W1833" s="19"/>
      <c r="X1833" s="19"/>
      <c r="Y1833" s="19"/>
      <c r="AJ1833" s="9" t="s">
        <v>3828</v>
      </c>
      <c r="AK1833" s="19"/>
      <c r="AL1833" s="19"/>
      <c r="AM1833" s="19"/>
      <c r="AN1833" s="19"/>
      <c r="AO1833" s="19"/>
      <c r="AP1833" s="19"/>
      <c r="AQ1833" s="19"/>
      <c r="AR1833" s="19"/>
      <c r="AS1833" s="19"/>
      <c r="AT1833" s="19"/>
      <c r="AU1833" s="19"/>
      <c r="AV1833" s="19">
        <v>11</v>
      </c>
      <c r="AW1833"/>
      <c r="AX1833"/>
      <c r="AY1833"/>
      <c r="AZ1833"/>
      <c r="BA1833"/>
      <c r="BB1833"/>
    </row>
    <row r="1834" spans="16:54" ht="14.25" x14ac:dyDescent="0.2">
      <c r="P1834" s="9" t="s">
        <v>3829</v>
      </c>
      <c r="Q1834" s="19"/>
      <c r="R1834" s="19"/>
      <c r="S1834" s="19"/>
      <c r="T1834" s="19"/>
      <c r="U1834" s="19"/>
      <c r="V1834" s="19">
        <v>114.3359495092447</v>
      </c>
      <c r="W1834" s="19"/>
      <c r="X1834" s="19"/>
      <c r="Y1834" s="19"/>
      <c r="AJ1834" s="9" t="s">
        <v>3829</v>
      </c>
      <c r="AK1834" s="19"/>
      <c r="AL1834" s="19"/>
      <c r="AM1834" s="19"/>
      <c r="AN1834" s="19"/>
      <c r="AO1834" s="19"/>
      <c r="AP1834" s="19">
        <v>114.3359495092447</v>
      </c>
      <c r="AQ1834" s="19"/>
      <c r="AR1834" s="19"/>
      <c r="AS1834" s="19"/>
      <c r="AT1834" s="19"/>
      <c r="AU1834" s="19"/>
      <c r="AV1834" s="19"/>
      <c r="AW1834"/>
      <c r="AX1834"/>
      <c r="AY1834"/>
      <c r="AZ1834"/>
      <c r="BA1834"/>
      <c r="BB1834"/>
    </row>
    <row r="1835" spans="16:54" ht="14.25" x14ac:dyDescent="0.2">
      <c r="P1835" s="9" t="s">
        <v>3830</v>
      </c>
      <c r="Q1835" s="19">
        <v>16.11</v>
      </c>
      <c r="R1835" s="19"/>
      <c r="S1835" s="19"/>
      <c r="T1835" s="19"/>
      <c r="U1835" s="19"/>
      <c r="V1835" s="19"/>
      <c r="W1835" s="19"/>
      <c r="X1835" s="19"/>
      <c r="Y1835" s="19"/>
      <c r="AJ1835" s="9" t="s">
        <v>3830</v>
      </c>
      <c r="AK1835" s="19"/>
      <c r="AL1835" s="19"/>
      <c r="AM1835" s="19"/>
      <c r="AN1835" s="19"/>
      <c r="AO1835" s="19"/>
      <c r="AP1835" s="19"/>
      <c r="AQ1835" s="19"/>
      <c r="AR1835" s="19"/>
      <c r="AS1835" s="19"/>
      <c r="AT1835" s="19">
        <v>16.11</v>
      </c>
      <c r="AU1835" s="19"/>
      <c r="AV1835" s="19"/>
      <c r="AW1835"/>
      <c r="AX1835"/>
      <c r="AY1835"/>
      <c r="AZ1835"/>
      <c r="BA1835"/>
      <c r="BB1835"/>
    </row>
    <row r="1836" spans="16:54" ht="14.25" x14ac:dyDescent="0.2">
      <c r="P1836" s="9" t="s">
        <v>3831</v>
      </c>
      <c r="Q1836" s="19"/>
      <c r="R1836" s="19">
        <v>72</v>
      </c>
      <c r="S1836" s="19"/>
      <c r="T1836" s="19"/>
      <c r="U1836" s="19"/>
      <c r="V1836" s="19"/>
      <c r="W1836" s="19"/>
      <c r="X1836" s="19"/>
      <c r="Y1836" s="19"/>
      <c r="AJ1836" s="9" t="s">
        <v>3831</v>
      </c>
      <c r="AK1836" s="19"/>
      <c r="AL1836" s="19">
        <v>72</v>
      </c>
      <c r="AM1836" s="19"/>
      <c r="AN1836" s="19"/>
      <c r="AO1836" s="19"/>
      <c r="AP1836" s="19"/>
      <c r="AQ1836" s="19"/>
      <c r="AR1836" s="19"/>
      <c r="AS1836" s="19"/>
      <c r="AT1836" s="19"/>
      <c r="AU1836" s="19"/>
      <c r="AV1836" s="19"/>
      <c r="AW1836"/>
      <c r="AX1836"/>
      <c r="AY1836"/>
      <c r="AZ1836"/>
      <c r="BA1836"/>
      <c r="BB1836"/>
    </row>
    <row r="1837" spans="16:54" ht="14.25" x14ac:dyDescent="0.2">
      <c r="P1837" s="9" t="s">
        <v>3832</v>
      </c>
      <c r="Q1837" s="19">
        <v>60</v>
      </c>
      <c r="R1837" s="19"/>
      <c r="S1837" s="19"/>
      <c r="T1837" s="19"/>
      <c r="U1837" s="19"/>
      <c r="V1837" s="19"/>
      <c r="W1837" s="19"/>
      <c r="X1837" s="19"/>
      <c r="Y1837" s="19"/>
      <c r="AJ1837" s="9" t="s">
        <v>3832</v>
      </c>
      <c r="AK1837" s="19"/>
      <c r="AL1837" s="19">
        <v>60</v>
      </c>
      <c r="AM1837" s="19"/>
      <c r="AN1837" s="19"/>
      <c r="AO1837" s="19"/>
      <c r="AP1837" s="19"/>
      <c r="AQ1837" s="19"/>
      <c r="AR1837" s="19"/>
      <c r="AS1837" s="19"/>
      <c r="AT1837" s="19"/>
      <c r="AU1837" s="19"/>
      <c r="AV1837" s="19"/>
      <c r="AW1837"/>
      <c r="AX1837"/>
      <c r="AY1837"/>
      <c r="AZ1837"/>
      <c r="BA1837"/>
      <c r="BB1837"/>
    </row>
    <row r="1838" spans="16:54" ht="14.25" x14ac:dyDescent="0.2">
      <c r="P1838" s="9" t="s">
        <v>3833</v>
      </c>
      <c r="Q1838" s="19">
        <v>67</v>
      </c>
      <c r="R1838" s="19"/>
      <c r="S1838" s="19"/>
      <c r="T1838" s="19"/>
      <c r="U1838" s="19"/>
      <c r="V1838" s="19"/>
      <c r="W1838" s="19"/>
      <c r="X1838" s="19"/>
      <c r="Y1838" s="19"/>
      <c r="AJ1838" s="9" t="s">
        <v>3833</v>
      </c>
      <c r="AK1838" s="19"/>
      <c r="AL1838" s="19">
        <v>67</v>
      </c>
      <c r="AM1838" s="19"/>
      <c r="AN1838" s="19"/>
      <c r="AO1838" s="19"/>
      <c r="AP1838" s="19"/>
      <c r="AQ1838" s="19"/>
      <c r="AR1838" s="19"/>
      <c r="AS1838" s="19"/>
      <c r="AT1838" s="19"/>
      <c r="AU1838" s="19"/>
      <c r="AV1838" s="19"/>
      <c r="AW1838"/>
      <c r="AX1838"/>
      <c r="AY1838"/>
      <c r="AZ1838"/>
      <c r="BA1838"/>
      <c r="BB1838"/>
    </row>
    <row r="1839" spans="16:54" ht="14.25" x14ac:dyDescent="0.2">
      <c r="P1839" s="9" t="s">
        <v>3834</v>
      </c>
      <c r="Q1839" s="19">
        <v>54</v>
      </c>
      <c r="R1839" s="19"/>
      <c r="S1839" s="19"/>
      <c r="T1839" s="19"/>
      <c r="U1839" s="19"/>
      <c r="V1839" s="19"/>
      <c r="W1839" s="19"/>
      <c r="X1839" s="19"/>
      <c r="Y1839" s="19"/>
      <c r="AJ1839" s="9" t="s">
        <v>3834</v>
      </c>
      <c r="AK1839" s="19"/>
      <c r="AL1839" s="19">
        <v>54</v>
      </c>
      <c r="AM1839" s="19"/>
      <c r="AN1839" s="19"/>
      <c r="AO1839" s="19"/>
      <c r="AP1839" s="19"/>
      <c r="AQ1839" s="19"/>
      <c r="AR1839" s="19"/>
      <c r="AS1839" s="19"/>
      <c r="AT1839" s="19"/>
      <c r="AU1839" s="19"/>
      <c r="AV1839" s="19"/>
      <c r="AW1839"/>
      <c r="AX1839"/>
      <c r="AY1839"/>
      <c r="AZ1839"/>
      <c r="BA1839"/>
      <c r="BB1839"/>
    </row>
    <row r="1840" spans="16:54" ht="14.25" x14ac:dyDescent="0.2">
      <c r="P1840" s="9" t="s">
        <v>3835</v>
      </c>
      <c r="Q1840" s="19"/>
      <c r="R1840" s="19"/>
      <c r="S1840" s="19"/>
      <c r="T1840" s="19"/>
      <c r="U1840" s="19"/>
      <c r="V1840" s="19"/>
      <c r="W1840" s="19"/>
      <c r="X1840" s="19">
        <v>38.665999999999997</v>
      </c>
      <c r="Y1840" s="19"/>
      <c r="AJ1840" s="9" t="s">
        <v>3835</v>
      </c>
      <c r="AK1840" s="19"/>
      <c r="AL1840" s="19"/>
      <c r="AM1840" s="19"/>
      <c r="AN1840" s="19"/>
      <c r="AO1840" s="19"/>
      <c r="AP1840" s="19"/>
      <c r="AQ1840" s="19"/>
      <c r="AR1840" s="19">
        <v>38.665999999999997</v>
      </c>
      <c r="AS1840" s="19"/>
      <c r="AT1840" s="19"/>
      <c r="AU1840" s="19"/>
      <c r="AV1840" s="19"/>
      <c r="AW1840"/>
      <c r="AX1840"/>
      <c r="AY1840"/>
      <c r="AZ1840"/>
      <c r="BA1840"/>
      <c r="BB1840"/>
    </row>
    <row r="1841" spans="16:54" ht="14.25" x14ac:dyDescent="0.2">
      <c r="P1841" s="9" t="s">
        <v>3836</v>
      </c>
      <c r="Q1841" s="19">
        <v>63</v>
      </c>
      <c r="R1841" s="19"/>
      <c r="S1841" s="19"/>
      <c r="T1841" s="19"/>
      <c r="U1841" s="19"/>
      <c r="V1841" s="19"/>
      <c r="W1841" s="19"/>
      <c r="X1841" s="19"/>
      <c r="Y1841" s="19"/>
      <c r="AJ1841" s="9" t="s">
        <v>3836</v>
      </c>
      <c r="AK1841" s="19"/>
      <c r="AL1841" s="19">
        <v>63</v>
      </c>
      <c r="AM1841" s="19"/>
      <c r="AN1841" s="19"/>
      <c r="AO1841" s="19"/>
      <c r="AP1841" s="19"/>
      <c r="AQ1841" s="19"/>
      <c r="AR1841" s="19"/>
      <c r="AS1841" s="19"/>
      <c r="AT1841" s="19"/>
      <c r="AU1841" s="19"/>
      <c r="AV1841" s="19"/>
      <c r="AW1841"/>
      <c r="AX1841"/>
      <c r="AY1841"/>
      <c r="AZ1841"/>
      <c r="BA1841"/>
      <c r="BB1841"/>
    </row>
    <row r="1842" spans="16:54" ht="14.25" x14ac:dyDescent="0.2">
      <c r="P1842" s="9" t="s">
        <v>3837</v>
      </c>
      <c r="Q1842" s="19">
        <v>63</v>
      </c>
      <c r="R1842" s="19"/>
      <c r="S1842" s="19"/>
      <c r="T1842" s="19"/>
      <c r="U1842" s="19"/>
      <c r="V1842" s="19"/>
      <c r="W1842" s="19"/>
      <c r="X1842" s="19"/>
      <c r="Y1842" s="19"/>
      <c r="AJ1842" s="9" t="s">
        <v>3837</v>
      </c>
      <c r="AK1842" s="19"/>
      <c r="AL1842" s="19">
        <v>63</v>
      </c>
      <c r="AM1842" s="19"/>
      <c r="AN1842" s="19"/>
      <c r="AO1842" s="19"/>
      <c r="AP1842" s="19"/>
      <c r="AQ1842" s="19"/>
      <c r="AR1842" s="19"/>
      <c r="AS1842" s="19"/>
      <c r="AT1842" s="19"/>
      <c r="AU1842" s="19"/>
      <c r="AV1842" s="19"/>
      <c r="AW1842"/>
      <c r="AX1842"/>
      <c r="AY1842"/>
      <c r="AZ1842"/>
      <c r="BA1842"/>
      <c r="BB1842"/>
    </row>
    <row r="1843" spans="16:54" ht="14.25" x14ac:dyDescent="0.2">
      <c r="P1843" s="9" t="s">
        <v>3838</v>
      </c>
      <c r="Q1843" s="19">
        <v>6.4108500074793247</v>
      </c>
      <c r="R1843" s="19"/>
      <c r="S1843" s="19"/>
      <c r="T1843" s="19"/>
      <c r="U1843" s="19"/>
      <c r="V1843" s="19"/>
      <c r="W1843" s="19"/>
      <c r="X1843" s="19"/>
      <c r="Y1843" s="19"/>
      <c r="AJ1843" s="9" t="s">
        <v>3838</v>
      </c>
      <c r="AK1843" s="19"/>
      <c r="AL1843" s="19"/>
      <c r="AM1843" s="19"/>
      <c r="AN1843" s="19"/>
      <c r="AO1843" s="19"/>
      <c r="AP1843" s="19"/>
      <c r="AQ1843" s="19"/>
      <c r="AR1843" s="19"/>
      <c r="AS1843" s="19"/>
      <c r="AT1843" s="19"/>
      <c r="AU1843" s="19"/>
      <c r="AV1843" s="19">
        <v>6.4108500074793247</v>
      </c>
      <c r="AW1843"/>
      <c r="AX1843"/>
      <c r="AY1843"/>
      <c r="AZ1843"/>
      <c r="BA1843"/>
      <c r="BB1843"/>
    </row>
    <row r="1844" spans="16:54" ht="14.25" x14ac:dyDescent="0.2">
      <c r="P1844" s="9" t="s">
        <v>3839</v>
      </c>
      <c r="Q1844" s="19"/>
      <c r="R1844" s="19">
        <v>10.684750012465541</v>
      </c>
      <c r="S1844" s="19"/>
      <c r="T1844" s="19"/>
      <c r="U1844" s="19"/>
      <c r="V1844" s="19"/>
      <c r="W1844" s="19"/>
      <c r="X1844" s="19"/>
      <c r="Y1844" s="19"/>
      <c r="AJ1844" s="9" t="s">
        <v>3839</v>
      </c>
      <c r="AK1844" s="19"/>
      <c r="AL1844" s="19"/>
      <c r="AM1844" s="19"/>
      <c r="AN1844" s="19"/>
      <c r="AO1844" s="19"/>
      <c r="AP1844" s="19"/>
      <c r="AQ1844" s="19"/>
      <c r="AR1844" s="19"/>
      <c r="AS1844" s="19"/>
      <c r="AT1844" s="19"/>
      <c r="AU1844" s="19"/>
      <c r="AV1844" s="19">
        <v>10.684750012465541</v>
      </c>
      <c r="AW1844"/>
      <c r="AX1844"/>
      <c r="AY1844"/>
      <c r="AZ1844"/>
      <c r="BA1844"/>
      <c r="BB1844"/>
    </row>
    <row r="1845" spans="16:54" ht="14.25" x14ac:dyDescent="0.2">
      <c r="P1845" s="9" t="s">
        <v>3840</v>
      </c>
      <c r="Q1845" s="19"/>
      <c r="R1845" s="19">
        <v>40</v>
      </c>
      <c r="S1845" s="19"/>
      <c r="T1845" s="19"/>
      <c r="U1845" s="19"/>
      <c r="V1845" s="19"/>
      <c r="W1845" s="19"/>
      <c r="X1845" s="19"/>
      <c r="Y1845" s="19"/>
      <c r="AJ1845" s="9" t="s">
        <v>3840</v>
      </c>
      <c r="AK1845" s="19"/>
      <c r="AL1845" s="19"/>
      <c r="AM1845" s="19"/>
      <c r="AN1845" s="19"/>
      <c r="AO1845" s="19"/>
      <c r="AP1845" s="19"/>
      <c r="AQ1845" s="19"/>
      <c r="AR1845" s="19"/>
      <c r="AS1845" s="19"/>
      <c r="AT1845" s="19"/>
      <c r="AU1845" s="19"/>
      <c r="AV1845" s="19">
        <v>40</v>
      </c>
      <c r="AW1845"/>
      <c r="AX1845"/>
      <c r="AY1845"/>
      <c r="AZ1845"/>
      <c r="BA1845"/>
      <c r="BB1845"/>
    </row>
    <row r="1846" spans="16:54" ht="14.25" x14ac:dyDescent="0.2">
      <c r="P1846" s="9" t="s">
        <v>3841</v>
      </c>
      <c r="Q1846" s="19">
        <v>6.2327708406048989</v>
      </c>
      <c r="R1846" s="19"/>
      <c r="S1846" s="19"/>
      <c r="T1846" s="19"/>
      <c r="U1846" s="19"/>
      <c r="V1846" s="19"/>
      <c r="W1846" s="19"/>
      <c r="X1846" s="19"/>
      <c r="Y1846" s="19"/>
      <c r="AJ1846" s="9" t="s">
        <v>3841</v>
      </c>
      <c r="AK1846" s="19"/>
      <c r="AL1846" s="19"/>
      <c r="AM1846" s="19"/>
      <c r="AN1846" s="19"/>
      <c r="AO1846" s="19"/>
      <c r="AP1846" s="19"/>
      <c r="AQ1846" s="19"/>
      <c r="AR1846" s="19"/>
      <c r="AS1846" s="19"/>
      <c r="AT1846" s="19"/>
      <c r="AU1846" s="19"/>
      <c r="AV1846" s="19">
        <v>6.2327708406048989</v>
      </c>
      <c r="AW1846"/>
      <c r="AX1846"/>
      <c r="AY1846"/>
      <c r="AZ1846"/>
      <c r="BA1846"/>
      <c r="BB1846"/>
    </row>
    <row r="1847" spans="16:54" ht="14.25" x14ac:dyDescent="0.2">
      <c r="P1847" s="9" t="s">
        <v>3843</v>
      </c>
      <c r="Q1847" s="19"/>
      <c r="R1847" s="19">
        <v>12.465541681209798</v>
      </c>
      <c r="S1847" s="19"/>
      <c r="T1847" s="19"/>
      <c r="U1847" s="19"/>
      <c r="V1847" s="19"/>
      <c r="W1847" s="19"/>
      <c r="X1847" s="19"/>
      <c r="Y1847" s="19"/>
      <c r="AJ1847" s="9" t="s">
        <v>3843</v>
      </c>
      <c r="AK1847" s="19"/>
      <c r="AL1847" s="19"/>
      <c r="AM1847" s="19"/>
      <c r="AN1847" s="19"/>
      <c r="AO1847" s="19"/>
      <c r="AP1847" s="19"/>
      <c r="AQ1847" s="19"/>
      <c r="AR1847" s="19"/>
      <c r="AS1847" s="19"/>
      <c r="AT1847" s="19"/>
      <c r="AU1847" s="19"/>
      <c r="AV1847" s="19">
        <v>12.465541681209798</v>
      </c>
      <c r="AW1847"/>
      <c r="AX1847"/>
      <c r="AY1847"/>
      <c r="AZ1847"/>
      <c r="BA1847"/>
      <c r="BB1847"/>
    </row>
    <row r="1848" spans="16:54" ht="14.25" x14ac:dyDescent="0.2">
      <c r="P1848" s="9" t="s">
        <v>3844</v>
      </c>
      <c r="Q1848" s="19">
        <v>32.311654577379329</v>
      </c>
      <c r="R1848" s="19"/>
      <c r="S1848" s="19"/>
      <c r="T1848" s="19"/>
      <c r="U1848" s="19"/>
      <c r="V1848" s="19"/>
      <c r="W1848" s="19"/>
      <c r="X1848" s="19"/>
      <c r="Y1848" s="19"/>
      <c r="AJ1848" s="9" t="s">
        <v>3844</v>
      </c>
      <c r="AK1848" s="19"/>
      <c r="AL1848" s="19"/>
      <c r="AM1848" s="19"/>
      <c r="AN1848" s="19">
        <v>32.311654577379329</v>
      </c>
      <c r="AO1848" s="19"/>
      <c r="AP1848" s="19"/>
      <c r="AQ1848" s="19"/>
      <c r="AR1848" s="19"/>
      <c r="AS1848" s="19"/>
      <c r="AT1848" s="19"/>
      <c r="AU1848" s="19"/>
      <c r="AV1848" s="19"/>
      <c r="AW1848"/>
      <c r="AX1848"/>
      <c r="AY1848"/>
      <c r="AZ1848"/>
      <c r="BA1848"/>
      <c r="BB1848"/>
    </row>
    <row r="1849" spans="16:54" ht="14.25" x14ac:dyDescent="0.2">
      <c r="P1849" s="9" t="s">
        <v>3845</v>
      </c>
      <c r="Q1849" s="19">
        <v>7.1231666749770275</v>
      </c>
      <c r="R1849" s="19"/>
      <c r="S1849" s="19"/>
      <c r="T1849" s="19"/>
      <c r="U1849" s="19"/>
      <c r="V1849" s="19"/>
      <c r="W1849" s="19"/>
      <c r="X1849" s="19"/>
      <c r="Y1849" s="19"/>
      <c r="AJ1849" s="9" t="s">
        <v>3845</v>
      </c>
      <c r="AK1849" s="19"/>
      <c r="AL1849" s="19"/>
      <c r="AM1849" s="19"/>
      <c r="AN1849" s="19"/>
      <c r="AO1849" s="19"/>
      <c r="AP1849" s="19"/>
      <c r="AQ1849" s="19"/>
      <c r="AR1849" s="19"/>
      <c r="AS1849" s="19"/>
      <c r="AT1849" s="19"/>
      <c r="AU1849" s="19"/>
      <c r="AV1849" s="19">
        <v>7.1231666749770275</v>
      </c>
      <c r="AW1849"/>
      <c r="AX1849"/>
      <c r="AY1849"/>
      <c r="AZ1849"/>
      <c r="BA1849"/>
      <c r="BB1849"/>
    </row>
    <row r="1850" spans="16:54" ht="14.25" x14ac:dyDescent="0.2">
      <c r="P1850" s="9" t="s">
        <v>3846</v>
      </c>
      <c r="Q1850" s="19"/>
      <c r="R1850" s="19">
        <v>100</v>
      </c>
      <c r="S1850" s="19"/>
      <c r="T1850" s="19"/>
      <c r="U1850" s="19"/>
      <c r="V1850" s="19"/>
      <c r="W1850" s="19"/>
      <c r="X1850" s="19"/>
      <c r="Y1850" s="19"/>
      <c r="AJ1850" s="9" t="s">
        <v>3846</v>
      </c>
      <c r="AK1850" s="19"/>
      <c r="AL1850" s="19"/>
      <c r="AM1850" s="19"/>
      <c r="AN1850" s="19"/>
      <c r="AO1850" s="19"/>
      <c r="AP1850" s="19"/>
      <c r="AQ1850" s="19"/>
      <c r="AR1850" s="19"/>
      <c r="AS1850" s="19">
        <v>100</v>
      </c>
      <c r="AT1850" s="19"/>
      <c r="AU1850" s="19"/>
      <c r="AV1850" s="19"/>
      <c r="AW1850"/>
      <c r="AX1850"/>
      <c r="AY1850"/>
      <c r="AZ1850"/>
      <c r="BA1850"/>
      <c r="BB1850"/>
    </row>
    <row r="1851" spans="16:54" ht="14.25" x14ac:dyDescent="0.2">
      <c r="P1851" s="9" t="s">
        <v>3847</v>
      </c>
      <c r="Q1851" s="19"/>
      <c r="R1851" s="19"/>
      <c r="S1851" s="19"/>
      <c r="T1851" s="19">
        <v>59.81910702037041</v>
      </c>
      <c r="U1851" s="19"/>
      <c r="V1851" s="19"/>
      <c r="W1851" s="19"/>
      <c r="X1851" s="19"/>
      <c r="Y1851" s="19"/>
      <c r="AJ1851" s="9" t="s">
        <v>3847</v>
      </c>
      <c r="AK1851" s="19">
        <v>59.81910702037041</v>
      </c>
      <c r="AL1851" s="19"/>
      <c r="AM1851" s="19"/>
      <c r="AN1851" s="19"/>
      <c r="AO1851" s="19"/>
      <c r="AP1851" s="19"/>
      <c r="AQ1851" s="19"/>
      <c r="AR1851" s="19"/>
      <c r="AS1851" s="19"/>
      <c r="AT1851" s="19"/>
      <c r="AU1851" s="19"/>
      <c r="AV1851" s="19"/>
      <c r="AW1851"/>
      <c r="AX1851"/>
      <c r="AY1851"/>
      <c r="AZ1851"/>
      <c r="BA1851"/>
      <c r="BB1851"/>
    </row>
    <row r="1852" spans="16:54" ht="14.25" x14ac:dyDescent="0.2">
      <c r="P1852" s="9" t="s">
        <v>3848</v>
      </c>
      <c r="Q1852" s="19">
        <v>25</v>
      </c>
      <c r="R1852" s="19"/>
      <c r="S1852" s="19"/>
      <c r="T1852" s="19"/>
      <c r="U1852" s="19"/>
      <c r="V1852" s="19"/>
      <c r="W1852" s="19"/>
      <c r="X1852" s="19"/>
      <c r="Y1852" s="19"/>
      <c r="AJ1852" s="9" t="s">
        <v>3848</v>
      </c>
      <c r="AK1852" s="19"/>
      <c r="AL1852" s="19"/>
      <c r="AM1852" s="19"/>
      <c r="AN1852" s="19"/>
      <c r="AO1852" s="19"/>
      <c r="AP1852" s="19"/>
      <c r="AQ1852" s="19"/>
      <c r="AR1852" s="19"/>
      <c r="AS1852" s="19"/>
      <c r="AT1852" s="19"/>
      <c r="AU1852" s="19"/>
      <c r="AV1852" s="19">
        <v>25</v>
      </c>
      <c r="AW1852"/>
      <c r="AX1852"/>
      <c r="AY1852"/>
      <c r="AZ1852"/>
      <c r="BA1852"/>
      <c r="BB1852"/>
    </row>
    <row r="1853" spans="16:54" ht="14.25" x14ac:dyDescent="0.2">
      <c r="P1853" s="9" t="s">
        <v>3849</v>
      </c>
      <c r="Q1853" s="19">
        <v>5</v>
      </c>
      <c r="R1853" s="19"/>
      <c r="S1853" s="19"/>
      <c r="T1853" s="19"/>
      <c r="U1853" s="19"/>
      <c r="V1853" s="19"/>
      <c r="W1853" s="19"/>
      <c r="X1853" s="19"/>
      <c r="Y1853" s="19"/>
      <c r="AJ1853" s="9" t="s">
        <v>3849</v>
      </c>
      <c r="AK1853" s="19"/>
      <c r="AL1853" s="19"/>
      <c r="AM1853" s="19"/>
      <c r="AN1853" s="19"/>
      <c r="AO1853" s="19"/>
      <c r="AP1853" s="19"/>
      <c r="AQ1853" s="19"/>
      <c r="AR1853" s="19"/>
      <c r="AS1853" s="19"/>
      <c r="AT1853" s="19"/>
      <c r="AU1853" s="19"/>
      <c r="AV1853" s="19">
        <v>5</v>
      </c>
      <c r="AW1853"/>
      <c r="AX1853"/>
      <c r="AY1853"/>
      <c r="AZ1853"/>
      <c r="BA1853"/>
      <c r="BB1853"/>
    </row>
    <row r="1854" spans="16:54" ht="14.25" x14ac:dyDescent="0.2">
      <c r="P1854" s="9" t="s">
        <v>3850</v>
      </c>
      <c r="Q1854" s="19"/>
      <c r="R1854" s="19"/>
      <c r="S1854" s="19"/>
      <c r="T1854" s="19">
        <v>64.254308353366056</v>
      </c>
      <c r="U1854" s="19"/>
      <c r="V1854" s="19"/>
      <c r="W1854" s="19"/>
      <c r="X1854" s="19"/>
      <c r="Y1854" s="19"/>
      <c r="AJ1854" s="9" t="s">
        <v>3850</v>
      </c>
      <c r="AK1854" s="19">
        <v>64.254308353366056</v>
      </c>
      <c r="AL1854" s="19"/>
      <c r="AM1854" s="19"/>
      <c r="AN1854" s="19"/>
      <c r="AO1854" s="19"/>
      <c r="AP1854" s="19"/>
      <c r="AQ1854" s="19"/>
      <c r="AR1854" s="19"/>
      <c r="AS1854" s="19"/>
      <c r="AT1854" s="19"/>
      <c r="AU1854" s="19"/>
      <c r="AV1854" s="19"/>
      <c r="AW1854"/>
      <c r="AX1854"/>
      <c r="AY1854"/>
      <c r="AZ1854"/>
      <c r="BA1854"/>
      <c r="BB1854"/>
    </row>
    <row r="1855" spans="16:54" ht="14.25" x14ac:dyDescent="0.2">
      <c r="P1855" s="9" t="s">
        <v>3851</v>
      </c>
      <c r="Q1855" s="19"/>
      <c r="R1855" s="19">
        <v>76.223966339496471</v>
      </c>
      <c r="S1855" s="19"/>
      <c r="T1855" s="19"/>
      <c r="U1855" s="19"/>
      <c r="V1855" s="19"/>
      <c r="W1855" s="19"/>
      <c r="X1855" s="19"/>
      <c r="Y1855" s="19"/>
      <c r="AJ1855" s="9" t="s">
        <v>3851</v>
      </c>
      <c r="AK1855" s="19"/>
      <c r="AL1855" s="19"/>
      <c r="AM1855" s="19"/>
      <c r="AN1855" s="19"/>
      <c r="AO1855" s="19"/>
      <c r="AP1855" s="19">
        <v>76.223966339496471</v>
      </c>
      <c r="AQ1855" s="19"/>
      <c r="AR1855" s="19"/>
      <c r="AS1855" s="19"/>
      <c r="AT1855" s="19"/>
      <c r="AU1855" s="19"/>
      <c r="AV1855" s="19"/>
      <c r="AW1855"/>
      <c r="AX1855"/>
      <c r="AY1855"/>
      <c r="AZ1855"/>
      <c r="BA1855"/>
      <c r="BB1855"/>
    </row>
    <row r="1856" spans="16:54" ht="14.25" x14ac:dyDescent="0.2">
      <c r="P1856" s="9" t="s">
        <v>3852</v>
      </c>
      <c r="Q1856" s="19"/>
      <c r="R1856" s="19"/>
      <c r="S1856" s="19"/>
      <c r="T1856" s="19"/>
      <c r="U1856" s="19"/>
      <c r="V1856" s="19"/>
      <c r="W1856" s="19">
        <v>102.54254233725216</v>
      </c>
      <c r="X1856" s="19"/>
      <c r="Y1856" s="19"/>
      <c r="AJ1856" s="9" t="s">
        <v>3852</v>
      </c>
      <c r="AK1856" s="19"/>
      <c r="AL1856" s="19"/>
      <c r="AM1856" s="19"/>
      <c r="AN1856" s="19"/>
      <c r="AO1856" s="19">
        <v>102.54254233725216</v>
      </c>
      <c r="AP1856" s="19"/>
      <c r="AQ1856" s="19"/>
      <c r="AR1856" s="19"/>
      <c r="AS1856" s="19"/>
      <c r="AT1856" s="19"/>
      <c r="AU1856" s="19"/>
      <c r="AV1856" s="19"/>
      <c r="AW1856"/>
      <c r="AX1856"/>
      <c r="AY1856"/>
      <c r="AZ1856"/>
      <c r="BA1856"/>
      <c r="BB1856"/>
    </row>
    <row r="1857" spans="16:54" ht="14.25" x14ac:dyDescent="0.2">
      <c r="P1857" s="9" t="s">
        <v>3853</v>
      </c>
      <c r="Q1857" s="19">
        <v>46</v>
      </c>
      <c r="R1857" s="19"/>
      <c r="S1857" s="19"/>
      <c r="T1857" s="19"/>
      <c r="U1857" s="19"/>
      <c r="V1857" s="19"/>
      <c r="W1857" s="19"/>
      <c r="X1857" s="19"/>
      <c r="Y1857" s="19"/>
      <c r="AJ1857" s="9" t="s">
        <v>3853</v>
      </c>
      <c r="AK1857" s="19"/>
      <c r="AL1857" s="19">
        <v>46</v>
      </c>
      <c r="AM1857" s="19"/>
      <c r="AN1857" s="19"/>
      <c r="AO1857" s="19"/>
      <c r="AP1857" s="19"/>
      <c r="AQ1857" s="19"/>
      <c r="AR1857" s="19"/>
      <c r="AS1857" s="19"/>
      <c r="AT1857" s="19"/>
      <c r="AU1857" s="19"/>
      <c r="AV1857" s="19"/>
      <c r="AW1857"/>
      <c r="AX1857"/>
      <c r="AY1857"/>
      <c r="AZ1857"/>
      <c r="BA1857"/>
      <c r="BB1857"/>
    </row>
    <row r="1858" spans="16:54" ht="14.25" x14ac:dyDescent="0.2">
      <c r="P1858" s="9" t="s">
        <v>3854</v>
      </c>
      <c r="Q1858" s="19">
        <v>5</v>
      </c>
      <c r="R1858" s="19"/>
      <c r="S1858" s="19"/>
      <c r="T1858" s="19"/>
      <c r="U1858" s="19"/>
      <c r="V1858" s="19"/>
      <c r="W1858" s="19"/>
      <c r="X1858" s="19"/>
      <c r="Y1858" s="19"/>
      <c r="AJ1858" s="9" t="s">
        <v>3854</v>
      </c>
      <c r="AK1858" s="19"/>
      <c r="AL1858" s="19"/>
      <c r="AM1858" s="19"/>
      <c r="AN1858" s="19"/>
      <c r="AO1858" s="19"/>
      <c r="AP1858" s="19"/>
      <c r="AQ1858" s="19"/>
      <c r="AR1858" s="19"/>
      <c r="AS1858" s="19"/>
      <c r="AT1858" s="19"/>
      <c r="AU1858" s="19"/>
      <c r="AV1858" s="19">
        <v>5</v>
      </c>
      <c r="AW1858"/>
      <c r="AX1858"/>
      <c r="AY1858"/>
      <c r="AZ1858"/>
      <c r="BA1858"/>
      <c r="BB1858"/>
    </row>
    <row r="1859" spans="16:54" ht="14.25" x14ac:dyDescent="0.2">
      <c r="P1859" s="9" t="s">
        <v>3855</v>
      </c>
      <c r="Q1859" s="19">
        <v>77.819106783521107</v>
      </c>
      <c r="R1859" s="19"/>
      <c r="S1859" s="19"/>
      <c r="T1859" s="19"/>
      <c r="U1859" s="19"/>
      <c r="V1859" s="19"/>
      <c r="W1859" s="19"/>
      <c r="X1859" s="19"/>
      <c r="Y1859" s="19"/>
      <c r="AJ1859" s="9" t="s">
        <v>3855</v>
      </c>
      <c r="AK1859" s="19">
        <v>77.819106783521107</v>
      </c>
      <c r="AL1859" s="19"/>
      <c r="AM1859" s="19"/>
      <c r="AN1859" s="19"/>
      <c r="AO1859" s="19"/>
      <c r="AP1859" s="19"/>
      <c r="AQ1859" s="19"/>
      <c r="AR1859" s="19"/>
      <c r="AS1859" s="19"/>
      <c r="AT1859" s="19"/>
      <c r="AU1859" s="19"/>
      <c r="AV1859" s="19"/>
      <c r="AW1859"/>
      <c r="AX1859"/>
      <c r="AY1859"/>
      <c r="AZ1859"/>
      <c r="BA1859"/>
      <c r="BB1859"/>
    </row>
    <row r="1860" spans="16:54" ht="14.25" x14ac:dyDescent="0.2">
      <c r="P1860" s="9" t="s">
        <v>3856</v>
      </c>
      <c r="Q1860" s="19"/>
      <c r="R1860" s="19">
        <v>6.2327708406048989</v>
      </c>
      <c r="S1860" s="19"/>
      <c r="T1860" s="19"/>
      <c r="U1860" s="19"/>
      <c r="V1860" s="19"/>
      <c r="W1860" s="19"/>
      <c r="X1860" s="19"/>
      <c r="Y1860" s="19"/>
      <c r="AJ1860" s="9" t="s">
        <v>3856</v>
      </c>
      <c r="AK1860" s="19"/>
      <c r="AL1860" s="19"/>
      <c r="AM1860" s="19"/>
      <c r="AN1860" s="19"/>
      <c r="AO1860" s="19"/>
      <c r="AP1860" s="19"/>
      <c r="AQ1860" s="19"/>
      <c r="AR1860" s="19"/>
      <c r="AS1860" s="19"/>
      <c r="AT1860" s="19"/>
      <c r="AU1860" s="19"/>
      <c r="AV1860" s="19">
        <v>6.2327708406048989</v>
      </c>
      <c r="AW1860"/>
      <c r="AX1860"/>
      <c r="AY1860"/>
      <c r="AZ1860"/>
      <c r="BA1860"/>
      <c r="BB1860"/>
    </row>
    <row r="1861" spans="16:54" ht="14.25" x14ac:dyDescent="0.2">
      <c r="P1861" s="9" t="s">
        <v>3857</v>
      </c>
      <c r="Q1861" s="19">
        <v>55.16623952235495</v>
      </c>
      <c r="R1861" s="19"/>
      <c r="S1861" s="19"/>
      <c r="T1861" s="19"/>
      <c r="U1861" s="19"/>
      <c r="V1861" s="19"/>
      <c r="W1861" s="19"/>
      <c r="X1861" s="19"/>
      <c r="Y1861" s="19"/>
      <c r="AJ1861" s="9" t="s">
        <v>3857</v>
      </c>
      <c r="AK1861" s="19"/>
      <c r="AL1861" s="19"/>
      <c r="AM1861" s="19"/>
      <c r="AN1861" s="19">
        <v>55.16623952235495</v>
      </c>
      <c r="AO1861" s="19"/>
      <c r="AP1861" s="19"/>
      <c r="AQ1861" s="19"/>
      <c r="AR1861" s="19"/>
      <c r="AS1861" s="19"/>
      <c r="AT1861" s="19"/>
      <c r="AU1861" s="19"/>
      <c r="AV1861" s="19"/>
      <c r="AW1861"/>
      <c r="AX1861"/>
      <c r="AY1861"/>
      <c r="AZ1861"/>
      <c r="BA1861"/>
      <c r="BB1861"/>
    </row>
    <row r="1862" spans="16:54" ht="14.25" x14ac:dyDescent="0.2">
      <c r="P1862" s="9" t="s">
        <v>3858</v>
      </c>
      <c r="Q1862" s="19"/>
      <c r="R1862" s="19"/>
      <c r="S1862" s="19"/>
      <c r="T1862" s="19">
        <v>45</v>
      </c>
      <c r="U1862" s="19"/>
      <c r="V1862" s="19"/>
      <c r="W1862" s="19"/>
      <c r="X1862" s="19"/>
      <c r="Y1862" s="19"/>
      <c r="AJ1862" s="9" t="s">
        <v>3858</v>
      </c>
      <c r="AK1862" s="19"/>
      <c r="AL1862" s="19">
        <v>45</v>
      </c>
      <c r="AM1862" s="19"/>
      <c r="AN1862" s="19"/>
      <c r="AO1862" s="19"/>
      <c r="AP1862" s="19"/>
      <c r="AQ1862" s="19"/>
      <c r="AR1862" s="19"/>
      <c r="AS1862" s="19"/>
      <c r="AT1862" s="19"/>
      <c r="AU1862" s="19"/>
      <c r="AV1862" s="19"/>
      <c r="AW1862"/>
      <c r="AX1862"/>
      <c r="AY1862"/>
      <c r="AZ1862"/>
      <c r="BA1862"/>
      <c r="BB1862"/>
    </row>
    <row r="1863" spans="16:54" ht="14.25" x14ac:dyDescent="0.2">
      <c r="P1863" s="9" t="s">
        <v>3859</v>
      </c>
      <c r="Q1863" s="19"/>
      <c r="R1863" s="19">
        <v>60</v>
      </c>
      <c r="S1863" s="19"/>
      <c r="T1863" s="19"/>
      <c r="U1863" s="19"/>
      <c r="V1863" s="19"/>
      <c r="W1863" s="19"/>
      <c r="X1863" s="19"/>
      <c r="Y1863" s="19"/>
      <c r="AJ1863" s="9" t="s">
        <v>3859</v>
      </c>
      <c r="AK1863" s="19"/>
      <c r="AL1863" s="19"/>
      <c r="AM1863" s="19">
        <v>60</v>
      </c>
      <c r="AN1863" s="19"/>
      <c r="AO1863" s="19"/>
      <c r="AP1863" s="19"/>
      <c r="AQ1863" s="19"/>
      <c r="AR1863" s="19"/>
      <c r="AS1863" s="19"/>
      <c r="AT1863" s="19"/>
      <c r="AU1863" s="19"/>
      <c r="AV1863" s="19"/>
      <c r="AW1863"/>
      <c r="AX1863"/>
      <c r="AY1863"/>
      <c r="AZ1863"/>
      <c r="BA1863"/>
      <c r="BB1863"/>
    </row>
    <row r="1864" spans="16:54" ht="14.25" x14ac:dyDescent="0.2">
      <c r="P1864" s="9" t="s">
        <v>3860</v>
      </c>
      <c r="Q1864" s="19">
        <v>43</v>
      </c>
      <c r="R1864" s="19"/>
      <c r="S1864" s="19"/>
      <c r="T1864" s="19"/>
      <c r="U1864" s="19"/>
      <c r="V1864" s="19"/>
      <c r="W1864" s="19"/>
      <c r="X1864" s="19"/>
      <c r="Y1864" s="19"/>
      <c r="AJ1864" s="9" t="s">
        <v>3860</v>
      </c>
      <c r="AK1864" s="19"/>
      <c r="AL1864" s="19">
        <v>43</v>
      </c>
      <c r="AM1864" s="19"/>
      <c r="AN1864" s="19"/>
      <c r="AO1864" s="19"/>
      <c r="AP1864" s="19"/>
      <c r="AQ1864" s="19"/>
      <c r="AR1864" s="19"/>
      <c r="AS1864" s="19"/>
      <c r="AT1864" s="19"/>
      <c r="AU1864" s="19"/>
      <c r="AV1864" s="19"/>
      <c r="AW1864"/>
      <c r="AX1864"/>
      <c r="AY1864"/>
      <c r="AZ1864"/>
      <c r="BA1864"/>
      <c r="BB1864"/>
    </row>
    <row r="1865" spans="16:54" ht="14.25" x14ac:dyDescent="0.2">
      <c r="P1865" s="9" t="s">
        <v>3861</v>
      </c>
      <c r="Q1865" s="19"/>
      <c r="R1865" s="19"/>
      <c r="S1865" s="19"/>
      <c r="T1865" s="19"/>
      <c r="U1865" s="19"/>
      <c r="V1865" s="19">
        <v>35.571184291765022</v>
      </c>
      <c r="W1865" s="19"/>
      <c r="X1865" s="19"/>
      <c r="Y1865" s="19"/>
      <c r="AJ1865" s="9" t="s">
        <v>3861</v>
      </c>
      <c r="AK1865" s="19"/>
      <c r="AL1865" s="19"/>
      <c r="AM1865" s="19"/>
      <c r="AN1865" s="19"/>
      <c r="AO1865" s="19"/>
      <c r="AP1865" s="19">
        <v>35.571184291765022</v>
      </c>
      <c r="AQ1865" s="19"/>
      <c r="AR1865" s="19"/>
      <c r="AS1865" s="19"/>
      <c r="AT1865" s="19"/>
      <c r="AU1865" s="19"/>
      <c r="AV1865" s="19"/>
      <c r="AW1865"/>
      <c r="AX1865"/>
      <c r="AY1865"/>
      <c r="AZ1865"/>
      <c r="BA1865"/>
      <c r="BB1865"/>
    </row>
    <row r="1866" spans="16:54" ht="14.25" x14ac:dyDescent="0.2">
      <c r="P1866" s="9" t="s">
        <v>3862</v>
      </c>
      <c r="Q1866" s="19">
        <v>48</v>
      </c>
      <c r="R1866" s="19"/>
      <c r="S1866" s="19"/>
      <c r="T1866" s="19"/>
      <c r="U1866" s="19"/>
      <c r="V1866" s="19"/>
      <c r="W1866" s="19"/>
      <c r="X1866" s="19"/>
      <c r="Y1866" s="19"/>
      <c r="AJ1866" s="9" t="s">
        <v>3862</v>
      </c>
      <c r="AK1866" s="19"/>
      <c r="AL1866" s="19">
        <v>48</v>
      </c>
      <c r="AM1866" s="19"/>
      <c r="AN1866" s="19"/>
      <c r="AO1866" s="19"/>
      <c r="AP1866" s="19"/>
      <c r="AQ1866" s="19"/>
      <c r="AR1866" s="19"/>
      <c r="AS1866" s="19"/>
      <c r="AT1866" s="19"/>
      <c r="AU1866" s="19"/>
      <c r="AV1866" s="19"/>
      <c r="AW1866"/>
      <c r="AX1866"/>
      <c r="AY1866"/>
      <c r="AZ1866"/>
      <c r="BA1866"/>
      <c r="BB1866"/>
    </row>
    <row r="1867" spans="16:54" ht="14.25" x14ac:dyDescent="0.2">
      <c r="P1867" s="9" t="s">
        <v>3863</v>
      </c>
      <c r="Q1867" s="19"/>
      <c r="R1867" s="19">
        <v>122.38915876831629</v>
      </c>
      <c r="S1867" s="19"/>
      <c r="T1867" s="19"/>
      <c r="U1867" s="19"/>
      <c r="V1867" s="19"/>
      <c r="W1867" s="19"/>
      <c r="X1867" s="19"/>
      <c r="Y1867" s="19"/>
      <c r="AJ1867" s="9" t="s">
        <v>3863</v>
      </c>
      <c r="AK1867" s="19">
        <v>122.38915876831629</v>
      </c>
      <c r="AL1867" s="19"/>
      <c r="AM1867" s="19"/>
      <c r="AN1867" s="19"/>
      <c r="AO1867" s="19"/>
      <c r="AP1867" s="19"/>
      <c r="AQ1867" s="19"/>
      <c r="AR1867" s="19"/>
      <c r="AS1867" s="19"/>
      <c r="AT1867" s="19"/>
      <c r="AU1867" s="19"/>
      <c r="AV1867" s="19"/>
      <c r="AW1867"/>
      <c r="AX1867"/>
      <c r="AY1867"/>
      <c r="AZ1867"/>
      <c r="BA1867"/>
      <c r="BB1867"/>
    </row>
    <row r="1868" spans="16:54" ht="14.25" x14ac:dyDescent="0.2">
      <c r="P1868" s="9" t="s">
        <v>3864</v>
      </c>
      <c r="Q1868" s="19">
        <v>4</v>
      </c>
      <c r="R1868" s="19"/>
      <c r="S1868" s="19"/>
      <c r="T1868" s="19"/>
      <c r="U1868" s="19"/>
      <c r="V1868" s="19"/>
      <c r="W1868" s="19"/>
      <c r="X1868" s="19"/>
      <c r="Y1868" s="19"/>
      <c r="AJ1868" s="9" t="s">
        <v>3864</v>
      </c>
      <c r="AK1868" s="19"/>
      <c r="AL1868" s="19"/>
      <c r="AM1868" s="19"/>
      <c r="AN1868" s="19"/>
      <c r="AO1868" s="19"/>
      <c r="AP1868" s="19"/>
      <c r="AQ1868" s="19"/>
      <c r="AR1868" s="19"/>
      <c r="AS1868" s="19"/>
      <c r="AT1868" s="19"/>
      <c r="AU1868" s="19"/>
      <c r="AV1868" s="19">
        <v>4</v>
      </c>
      <c r="AW1868"/>
      <c r="AX1868"/>
      <c r="AY1868"/>
      <c r="AZ1868"/>
      <c r="BA1868"/>
      <c r="BB1868"/>
    </row>
    <row r="1869" spans="16:54" ht="14.25" x14ac:dyDescent="0.2">
      <c r="P1869" s="9" t="s">
        <v>3865</v>
      </c>
      <c r="Q1869" s="19"/>
      <c r="R1869" s="19"/>
      <c r="S1869" s="19"/>
      <c r="T1869" s="19"/>
      <c r="U1869" s="19"/>
      <c r="V1869" s="19"/>
      <c r="W1869" s="19"/>
      <c r="X1869" s="19"/>
      <c r="Y1869" s="19">
        <v>4.4519791718606418</v>
      </c>
      <c r="AJ1869" s="9" t="s">
        <v>3865</v>
      </c>
      <c r="AK1869" s="19"/>
      <c r="AL1869" s="19"/>
      <c r="AM1869" s="19"/>
      <c r="AN1869" s="19"/>
      <c r="AO1869" s="19"/>
      <c r="AP1869" s="19"/>
      <c r="AQ1869" s="19"/>
      <c r="AR1869" s="19"/>
      <c r="AS1869" s="19"/>
      <c r="AT1869" s="19"/>
      <c r="AU1869" s="19"/>
      <c r="AV1869" s="19">
        <v>4.4519791718606418</v>
      </c>
      <c r="AW1869"/>
      <c r="AX1869"/>
      <c r="AY1869"/>
      <c r="AZ1869"/>
      <c r="BA1869"/>
      <c r="BB1869"/>
    </row>
    <row r="1870" spans="16:54" ht="14.25" x14ac:dyDescent="0.2">
      <c r="P1870" s="9" t="s">
        <v>3866</v>
      </c>
      <c r="Q1870" s="19"/>
      <c r="R1870" s="19"/>
      <c r="S1870" s="19"/>
      <c r="T1870" s="19"/>
      <c r="U1870" s="19"/>
      <c r="V1870" s="19"/>
      <c r="W1870" s="19"/>
      <c r="X1870" s="19"/>
      <c r="Y1870" s="19">
        <v>2.953846153846154</v>
      </c>
      <c r="AJ1870" s="9" t="s">
        <v>3866</v>
      </c>
      <c r="AK1870" s="19"/>
      <c r="AL1870" s="19"/>
      <c r="AM1870" s="19"/>
      <c r="AN1870" s="19"/>
      <c r="AO1870" s="19"/>
      <c r="AP1870" s="19"/>
      <c r="AQ1870" s="19"/>
      <c r="AR1870" s="19">
        <v>2.953846153846154</v>
      </c>
      <c r="AS1870" s="19"/>
      <c r="AT1870" s="19"/>
      <c r="AU1870" s="19"/>
      <c r="AV1870" s="19"/>
      <c r="AW1870"/>
      <c r="AX1870"/>
      <c r="AY1870"/>
      <c r="AZ1870"/>
      <c r="BA1870"/>
      <c r="BB1870"/>
    </row>
    <row r="1871" spans="16:54" ht="14.25" x14ac:dyDescent="0.2">
      <c r="P1871" s="9" t="s">
        <v>3867</v>
      </c>
      <c r="Q1871" s="19">
        <v>39.404456801682102</v>
      </c>
      <c r="R1871" s="19"/>
      <c r="S1871" s="19"/>
      <c r="T1871" s="19"/>
      <c r="U1871" s="19"/>
      <c r="V1871" s="19"/>
      <c r="W1871" s="19"/>
      <c r="X1871" s="19"/>
      <c r="Y1871" s="19"/>
      <c r="AJ1871" s="9" t="s">
        <v>3867</v>
      </c>
      <c r="AK1871" s="19"/>
      <c r="AL1871" s="19"/>
      <c r="AM1871" s="19"/>
      <c r="AN1871" s="19">
        <v>39.404456801682102</v>
      </c>
      <c r="AO1871" s="19"/>
      <c r="AP1871" s="19"/>
      <c r="AQ1871" s="19"/>
      <c r="AR1871" s="19"/>
      <c r="AS1871" s="19"/>
      <c r="AT1871" s="19"/>
      <c r="AU1871" s="19"/>
      <c r="AV1871" s="19"/>
      <c r="AW1871"/>
      <c r="AX1871"/>
      <c r="AY1871"/>
      <c r="AZ1871"/>
      <c r="BA1871"/>
      <c r="BB1871"/>
    </row>
    <row r="1872" spans="16:54" ht="14.25" x14ac:dyDescent="0.2">
      <c r="P1872" s="9" t="s">
        <v>3868</v>
      </c>
      <c r="Q1872" s="19">
        <v>75.473314573795037</v>
      </c>
      <c r="R1872" s="19"/>
      <c r="S1872" s="19"/>
      <c r="T1872" s="19"/>
      <c r="U1872" s="19"/>
      <c r="V1872" s="19"/>
      <c r="W1872" s="19"/>
      <c r="X1872" s="19"/>
      <c r="Y1872" s="19"/>
      <c r="AJ1872" s="9" t="s">
        <v>3868</v>
      </c>
      <c r="AK1872" s="19">
        <v>75.473314573795037</v>
      </c>
      <c r="AL1872" s="19"/>
      <c r="AM1872" s="19"/>
      <c r="AN1872" s="19"/>
      <c r="AO1872" s="19"/>
      <c r="AP1872" s="19"/>
      <c r="AQ1872" s="19"/>
      <c r="AR1872" s="19"/>
      <c r="AS1872" s="19"/>
      <c r="AT1872" s="19"/>
      <c r="AU1872" s="19"/>
      <c r="AV1872" s="19"/>
      <c r="AW1872"/>
      <c r="AX1872"/>
      <c r="AY1872"/>
      <c r="AZ1872"/>
      <c r="BA1872"/>
      <c r="BB1872"/>
    </row>
    <row r="1873" spans="16:54" ht="14.25" x14ac:dyDescent="0.2">
      <c r="P1873" s="9" t="s">
        <v>3869</v>
      </c>
      <c r="Q1873" s="19">
        <v>13.355937515581925</v>
      </c>
      <c r="R1873" s="19"/>
      <c r="S1873" s="19"/>
      <c r="T1873" s="19"/>
      <c r="U1873" s="19"/>
      <c r="V1873" s="19"/>
      <c r="W1873" s="19"/>
      <c r="X1873" s="19"/>
      <c r="Y1873" s="19"/>
      <c r="AJ1873" s="9" t="s">
        <v>3869</v>
      </c>
      <c r="AK1873" s="19"/>
      <c r="AL1873" s="19"/>
      <c r="AM1873" s="19"/>
      <c r="AN1873" s="19"/>
      <c r="AO1873" s="19"/>
      <c r="AP1873" s="19"/>
      <c r="AQ1873" s="19"/>
      <c r="AR1873" s="19"/>
      <c r="AS1873" s="19"/>
      <c r="AT1873" s="19"/>
      <c r="AU1873" s="19"/>
      <c r="AV1873" s="19">
        <v>13.355937515581925</v>
      </c>
      <c r="AW1873"/>
      <c r="AX1873"/>
      <c r="AY1873"/>
      <c r="AZ1873"/>
      <c r="BA1873"/>
      <c r="BB1873"/>
    </row>
    <row r="1874" spans="16:54" ht="14.25" x14ac:dyDescent="0.2">
      <c r="P1874" s="9" t="s">
        <v>3870</v>
      </c>
      <c r="Q1874" s="19"/>
      <c r="R1874" s="19">
        <v>25</v>
      </c>
      <c r="S1874" s="19"/>
      <c r="T1874" s="19"/>
      <c r="U1874" s="19"/>
      <c r="V1874" s="19"/>
      <c r="W1874" s="19"/>
      <c r="X1874" s="19"/>
      <c r="Y1874" s="19"/>
      <c r="AJ1874" s="9" t="s">
        <v>3870</v>
      </c>
      <c r="AK1874" s="19"/>
      <c r="AL1874" s="19"/>
      <c r="AM1874" s="19"/>
      <c r="AN1874" s="19"/>
      <c r="AO1874" s="19"/>
      <c r="AP1874" s="19"/>
      <c r="AQ1874" s="19"/>
      <c r="AR1874" s="19"/>
      <c r="AS1874" s="19"/>
      <c r="AT1874" s="19"/>
      <c r="AU1874" s="19"/>
      <c r="AV1874" s="19">
        <v>25</v>
      </c>
      <c r="AW1874"/>
      <c r="AX1874"/>
      <c r="AY1874"/>
      <c r="AZ1874"/>
      <c r="BA1874"/>
      <c r="BB1874"/>
    </row>
    <row r="1875" spans="16:54" ht="14.25" x14ac:dyDescent="0.2">
      <c r="P1875" s="9" t="s">
        <v>3871</v>
      </c>
      <c r="Q1875" s="19">
        <v>7.479325008725878</v>
      </c>
      <c r="R1875" s="19"/>
      <c r="S1875" s="19"/>
      <c r="T1875" s="19"/>
      <c r="U1875" s="19"/>
      <c r="V1875" s="19"/>
      <c r="W1875" s="19"/>
      <c r="X1875" s="19"/>
      <c r="Y1875" s="19"/>
      <c r="AJ1875" s="9" t="s">
        <v>3871</v>
      </c>
      <c r="AK1875" s="19"/>
      <c r="AL1875" s="19"/>
      <c r="AM1875" s="19"/>
      <c r="AN1875" s="19"/>
      <c r="AO1875" s="19"/>
      <c r="AP1875" s="19"/>
      <c r="AQ1875" s="19"/>
      <c r="AR1875" s="19"/>
      <c r="AS1875" s="19"/>
      <c r="AT1875" s="19"/>
      <c r="AU1875" s="19"/>
      <c r="AV1875" s="19">
        <v>7.479325008725878</v>
      </c>
      <c r="AW1875"/>
      <c r="AX1875"/>
      <c r="AY1875"/>
      <c r="AZ1875"/>
      <c r="BA1875"/>
      <c r="BB1875"/>
    </row>
    <row r="1876" spans="16:54" ht="14.25" x14ac:dyDescent="0.2">
      <c r="P1876" s="9" t="s">
        <v>3872</v>
      </c>
      <c r="Q1876" s="19">
        <v>62</v>
      </c>
      <c r="R1876" s="19"/>
      <c r="S1876" s="19"/>
      <c r="T1876" s="19"/>
      <c r="U1876" s="19"/>
      <c r="V1876" s="19"/>
      <c r="W1876" s="19"/>
      <c r="X1876" s="19"/>
      <c r="Y1876" s="19"/>
      <c r="AJ1876" s="9" t="s">
        <v>3872</v>
      </c>
      <c r="AK1876" s="19"/>
      <c r="AL1876" s="19">
        <v>62</v>
      </c>
      <c r="AM1876" s="19"/>
      <c r="AN1876" s="19"/>
      <c r="AO1876" s="19"/>
      <c r="AP1876" s="19"/>
      <c r="AQ1876" s="19"/>
      <c r="AR1876" s="19"/>
      <c r="AS1876" s="19"/>
      <c r="AT1876" s="19"/>
      <c r="AU1876" s="19"/>
      <c r="AV1876" s="19"/>
      <c r="AW1876"/>
      <c r="AX1876"/>
      <c r="AY1876"/>
      <c r="AZ1876"/>
      <c r="BA1876"/>
      <c r="BB1876"/>
    </row>
    <row r="1877" spans="16:54" ht="14.25" x14ac:dyDescent="0.2">
      <c r="P1877" s="9" t="s">
        <v>3873</v>
      </c>
      <c r="Q1877" s="19">
        <v>48</v>
      </c>
      <c r="R1877" s="19"/>
      <c r="S1877" s="19"/>
      <c r="T1877" s="19"/>
      <c r="U1877" s="19"/>
      <c r="V1877" s="19"/>
      <c r="W1877" s="19"/>
      <c r="X1877" s="19"/>
      <c r="Y1877" s="19"/>
      <c r="AJ1877" s="9" t="s">
        <v>3873</v>
      </c>
      <c r="AK1877" s="19"/>
      <c r="AL1877" s="19">
        <v>48</v>
      </c>
      <c r="AM1877" s="19"/>
      <c r="AN1877" s="19"/>
      <c r="AO1877" s="19"/>
      <c r="AP1877" s="19"/>
      <c r="AQ1877" s="19"/>
      <c r="AR1877" s="19"/>
      <c r="AS1877" s="19"/>
      <c r="AT1877" s="19"/>
      <c r="AU1877" s="19"/>
      <c r="AV1877" s="19"/>
      <c r="AW1877"/>
      <c r="AX1877"/>
      <c r="AY1877"/>
      <c r="AZ1877"/>
      <c r="BA1877"/>
      <c r="BB1877"/>
    </row>
    <row r="1878" spans="16:54" ht="14.25" x14ac:dyDescent="0.2">
      <c r="P1878" s="9" t="s">
        <v>3875</v>
      </c>
      <c r="Q1878" s="19"/>
      <c r="R1878" s="19"/>
      <c r="S1878" s="19"/>
      <c r="T1878" s="19"/>
      <c r="U1878" s="19"/>
      <c r="V1878" s="19"/>
      <c r="W1878" s="19"/>
      <c r="X1878" s="19"/>
      <c r="Y1878" s="19">
        <v>4.9149850057341489</v>
      </c>
      <c r="AJ1878" s="9" t="s">
        <v>3875</v>
      </c>
      <c r="AK1878" s="19"/>
      <c r="AL1878" s="19"/>
      <c r="AM1878" s="19"/>
      <c r="AN1878" s="19"/>
      <c r="AO1878" s="19"/>
      <c r="AP1878" s="19"/>
      <c r="AQ1878" s="19"/>
      <c r="AR1878" s="19"/>
      <c r="AS1878" s="19"/>
      <c r="AT1878" s="19"/>
      <c r="AU1878" s="19"/>
      <c r="AV1878" s="19">
        <v>4.9149850057341489</v>
      </c>
      <c r="AW1878"/>
      <c r="AX1878"/>
      <c r="AY1878"/>
      <c r="AZ1878"/>
      <c r="BA1878"/>
      <c r="BB1878"/>
    </row>
    <row r="1879" spans="16:54" ht="14.25" x14ac:dyDescent="0.2">
      <c r="P1879" s="9" t="s">
        <v>3876</v>
      </c>
      <c r="Q1879" s="19">
        <v>75</v>
      </c>
      <c r="R1879" s="19"/>
      <c r="S1879" s="19"/>
      <c r="T1879" s="19"/>
      <c r="U1879" s="19"/>
      <c r="V1879" s="19"/>
      <c r="W1879" s="19"/>
      <c r="X1879" s="19"/>
      <c r="Y1879" s="19"/>
      <c r="AJ1879" s="9" t="s">
        <v>3876</v>
      </c>
      <c r="AK1879" s="19"/>
      <c r="AL1879" s="19">
        <v>75</v>
      </c>
      <c r="AM1879" s="19"/>
      <c r="AN1879" s="19"/>
      <c r="AO1879" s="19"/>
      <c r="AP1879" s="19"/>
      <c r="AQ1879" s="19"/>
      <c r="AR1879" s="19"/>
      <c r="AS1879" s="19"/>
      <c r="AT1879" s="19"/>
      <c r="AU1879" s="19"/>
      <c r="AV1879" s="19"/>
      <c r="AW1879"/>
      <c r="AX1879"/>
      <c r="AY1879"/>
      <c r="AZ1879"/>
      <c r="BA1879"/>
      <c r="BB1879"/>
    </row>
    <row r="1880" spans="16:54" ht="14.25" x14ac:dyDescent="0.2">
      <c r="P1880" s="9" t="s">
        <v>3877</v>
      </c>
      <c r="Q1880" s="19">
        <v>4.4519791718606418</v>
      </c>
      <c r="R1880" s="19"/>
      <c r="S1880" s="19"/>
      <c r="T1880" s="19"/>
      <c r="U1880" s="19"/>
      <c r="V1880" s="19"/>
      <c r="W1880" s="19"/>
      <c r="X1880" s="19"/>
      <c r="Y1880" s="19"/>
      <c r="AJ1880" s="9" t="s">
        <v>3877</v>
      </c>
      <c r="AK1880" s="19"/>
      <c r="AL1880" s="19"/>
      <c r="AM1880" s="19"/>
      <c r="AN1880" s="19"/>
      <c r="AO1880" s="19"/>
      <c r="AP1880" s="19"/>
      <c r="AQ1880" s="19"/>
      <c r="AR1880" s="19"/>
      <c r="AS1880" s="19"/>
      <c r="AT1880" s="19"/>
      <c r="AU1880" s="19"/>
      <c r="AV1880" s="19">
        <v>4.4519791718606418</v>
      </c>
      <c r="AW1880"/>
      <c r="AX1880"/>
      <c r="AY1880"/>
      <c r="AZ1880"/>
      <c r="BA1880"/>
      <c r="BB1880"/>
    </row>
    <row r="1881" spans="16:54" ht="14.25" x14ac:dyDescent="0.2">
      <c r="P1881" s="9" t="s">
        <v>3878</v>
      </c>
      <c r="Q1881" s="19"/>
      <c r="R1881" s="19"/>
      <c r="S1881" s="19"/>
      <c r="T1881" s="19"/>
      <c r="U1881" s="19"/>
      <c r="V1881" s="19"/>
      <c r="W1881" s="19"/>
      <c r="X1881" s="19"/>
      <c r="Y1881" s="19">
        <v>8.4</v>
      </c>
      <c r="AJ1881" s="9" t="s">
        <v>3878</v>
      </c>
      <c r="AK1881" s="19"/>
      <c r="AL1881" s="19"/>
      <c r="AM1881" s="19"/>
      <c r="AN1881" s="19"/>
      <c r="AO1881" s="19"/>
      <c r="AP1881" s="19"/>
      <c r="AQ1881" s="19"/>
      <c r="AR1881" s="19"/>
      <c r="AS1881" s="19"/>
      <c r="AT1881" s="19"/>
      <c r="AU1881" s="19"/>
      <c r="AV1881" s="19">
        <v>8.4</v>
      </c>
      <c r="AW1881"/>
      <c r="AX1881"/>
      <c r="AY1881"/>
      <c r="AZ1881"/>
      <c r="BA1881"/>
      <c r="BB1881"/>
    </row>
    <row r="1882" spans="16:54" ht="14.25" x14ac:dyDescent="0.2">
      <c r="P1882" s="9" t="s">
        <v>3879</v>
      </c>
      <c r="Q1882" s="19"/>
      <c r="R1882" s="19">
        <v>20</v>
      </c>
      <c r="S1882" s="19"/>
      <c r="T1882" s="19"/>
      <c r="U1882" s="19"/>
      <c r="V1882" s="19"/>
      <c r="W1882" s="19"/>
      <c r="X1882" s="19"/>
      <c r="Y1882" s="19"/>
      <c r="AJ1882" s="9" t="s">
        <v>3879</v>
      </c>
      <c r="AK1882" s="19"/>
      <c r="AL1882" s="19"/>
      <c r="AM1882" s="19"/>
      <c r="AN1882" s="19"/>
      <c r="AO1882" s="19"/>
      <c r="AP1882" s="19"/>
      <c r="AQ1882" s="19"/>
      <c r="AR1882" s="19"/>
      <c r="AS1882" s="19"/>
      <c r="AT1882" s="19"/>
      <c r="AU1882" s="19"/>
      <c r="AV1882" s="19">
        <v>20</v>
      </c>
      <c r="AW1882"/>
      <c r="AX1882"/>
      <c r="AY1882"/>
      <c r="AZ1882"/>
      <c r="BA1882"/>
      <c r="BB1882"/>
    </row>
    <row r="1883" spans="16:54" ht="14.25" x14ac:dyDescent="0.2">
      <c r="P1883" s="9" t="s">
        <v>3880</v>
      </c>
      <c r="Q1883" s="19"/>
      <c r="R1883" s="19"/>
      <c r="S1883" s="19">
        <v>110</v>
      </c>
      <c r="T1883" s="19"/>
      <c r="U1883" s="19"/>
      <c r="V1883" s="19"/>
      <c r="W1883" s="19"/>
      <c r="X1883" s="19"/>
      <c r="Y1883" s="19"/>
      <c r="AJ1883" s="9" t="s">
        <v>3880</v>
      </c>
      <c r="AK1883" s="19"/>
      <c r="AL1883" s="19">
        <v>110</v>
      </c>
      <c r="AM1883" s="19"/>
      <c r="AN1883" s="19"/>
      <c r="AO1883" s="19"/>
      <c r="AP1883" s="19"/>
      <c r="AQ1883" s="19"/>
      <c r="AR1883" s="19"/>
      <c r="AS1883" s="19"/>
      <c r="AT1883" s="19"/>
      <c r="AU1883" s="19"/>
      <c r="AV1883" s="19"/>
      <c r="AW1883"/>
      <c r="AX1883"/>
      <c r="AY1883"/>
      <c r="AZ1883"/>
      <c r="BA1883"/>
      <c r="BB1883"/>
    </row>
    <row r="1884" spans="16:54" ht="14.25" x14ac:dyDescent="0.2">
      <c r="P1884" s="9" t="s">
        <v>3881</v>
      </c>
      <c r="Q1884" s="19">
        <v>50</v>
      </c>
      <c r="R1884" s="19"/>
      <c r="S1884" s="19"/>
      <c r="T1884" s="19"/>
      <c r="U1884" s="19"/>
      <c r="V1884" s="19"/>
      <c r="W1884" s="19"/>
      <c r="X1884" s="19"/>
      <c r="Y1884" s="19"/>
      <c r="AJ1884" s="9" t="s">
        <v>3881</v>
      </c>
      <c r="AK1884" s="19"/>
      <c r="AL1884" s="19">
        <v>50</v>
      </c>
      <c r="AM1884" s="19"/>
      <c r="AN1884" s="19"/>
      <c r="AO1884" s="19"/>
      <c r="AP1884" s="19"/>
      <c r="AQ1884" s="19"/>
      <c r="AR1884" s="19"/>
      <c r="AS1884" s="19"/>
      <c r="AT1884" s="19"/>
      <c r="AU1884" s="19"/>
      <c r="AV1884" s="19"/>
      <c r="AW1884"/>
      <c r="AX1884"/>
      <c r="AY1884"/>
      <c r="AZ1884"/>
      <c r="BA1884"/>
      <c r="BB1884"/>
    </row>
    <row r="1885" spans="16:54" ht="14.25" x14ac:dyDescent="0.2">
      <c r="P1885" s="9" t="s">
        <v>3882</v>
      </c>
      <c r="Q1885" s="19">
        <v>46</v>
      </c>
      <c r="R1885" s="19"/>
      <c r="S1885" s="19"/>
      <c r="T1885" s="19"/>
      <c r="U1885" s="19"/>
      <c r="V1885" s="19"/>
      <c r="W1885" s="19"/>
      <c r="X1885" s="19"/>
      <c r="Y1885" s="19"/>
      <c r="AJ1885" s="9" t="s">
        <v>3882</v>
      </c>
      <c r="AK1885" s="19"/>
      <c r="AL1885" s="19">
        <v>46</v>
      </c>
      <c r="AM1885" s="19"/>
      <c r="AN1885" s="19"/>
      <c r="AO1885" s="19"/>
      <c r="AP1885" s="19"/>
      <c r="AQ1885" s="19"/>
      <c r="AR1885" s="19"/>
      <c r="AS1885" s="19"/>
      <c r="AT1885" s="19"/>
      <c r="AU1885" s="19"/>
      <c r="AV1885" s="19"/>
      <c r="AW1885"/>
      <c r="AX1885"/>
      <c r="AY1885"/>
      <c r="AZ1885"/>
      <c r="BA1885"/>
      <c r="BB1885"/>
    </row>
    <row r="1886" spans="16:54" ht="14.25" x14ac:dyDescent="0.2">
      <c r="P1886" s="9" t="s">
        <v>3883</v>
      </c>
      <c r="Q1886" s="19">
        <v>115</v>
      </c>
      <c r="R1886" s="19"/>
      <c r="S1886" s="19"/>
      <c r="T1886" s="19"/>
      <c r="U1886" s="19"/>
      <c r="V1886" s="19"/>
      <c r="W1886" s="19"/>
      <c r="X1886" s="19"/>
      <c r="Y1886" s="19"/>
      <c r="AJ1886" s="9" t="s">
        <v>3883</v>
      </c>
      <c r="AK1886" s="19"/>
      <c r="AL1886" s="19">
        <v>115</v>
      </c>
      <c r="AM1886" s="19"/>
      <c r="AN1886" s="19"/>
      <c r="AO1886" s="19"/>
      <c r="AP1886" s="19"/>
      <c r="AQ1886" s="19"/>
      <c r="AR1886" s="19"/>
      <c r="AS1886" s="19"/>
      <c r="AT1886" s="19"/>
      <c r="AU1886" s="19"/>
      <c r="AV1886" s="19"/>
      <c r="AW1886"/>
      <c r="AX1886"/>
      <c r="AY1886"/>
      <c r="AZ1886"/>
      <c r="BA1886"/>
      <c r="BB1886"/>
    </row>
    <row r="1887" spans="16:54" ht="14.25" x14ac:dyDescent="0.2">
      <c r="P1887" s="9" t="s">
        <v>3884</v>
      </c>
      <c r="Q1887" s="19">
        <v>3.2054250037396623</v>
      </c>
      <c r="R1887" s="19"/>
      <c r="S1887" s="19"/>
      <c r="T1887" s="19"/>
      <c r="U1887" s="19"/>
      <c r="V1887" s="19"/>
      <c r="W1887" s="19"/>
      <c r="X1887" s="19"/>
      <c r="Y1887" s="19"/>
      <c r="AJ1887" s="9" t="s">
        <v>3884</v>
      </c>
      <c r="AK1887" s="19"/>
      <c r="AL1887" s="19"/>
      <c r="AM1887" s="19"/>
      <c r="AN1887" s="19"/>
      <c r="AO1887" s="19"/>
      <c r="AP1887" s="19"/>
      <c r="AQ1887" s="19"/>
      <c r="AR1887" s="19"/>
      <c r="AS1887" s="19"/>
      <c r="AT1887" s="19"/>
      <c r="AU1887" s="19"/>
      <c r="AV1887" s="19">
        <v>3.2054250037396623</v>
      </c>
      <c r="AW1887"/>
      <c r="AX1887"/>
      <c r="AY1887"/>
      <c r="AZ1887"/>
      <c r="BA1887"/>
      <c r="BB1887"/>
    </row>
    <row r="1888" spans="16:54" ht="14.25" x14ac:dyDescent="0.2">
      <c r="P1888" s="9" t="s">
        <v>3885</v>
      </c>
      <c r="Q1888" s="19"/>
      <c r="R1888" s="19">
        <v>76.223966339496471</v>
      </c>
      <c r="S1888" s="19"/>
      <c r="T1888" s="19"/>
      <c r="U1888" s="19"/>
      <c r="V1888" s="19"/>
      <c r="W1888" s="19"/>
      <c r="X1888" s="19"/>
      <c r="Y1888" s="19"/>
      <c r="AJ1888" s="9" t="s">
        <v>3885</v>
      </c>
      <c r="AK1888" s="19"/>
      <c r="AL1888" s="19"/>
      <c r="AM1888" s="19"/>
      <c r="AN1888" s="19"/>
      <c r="AO1888" s="19">
        <v>76.223966339496471</v>
      </c>
      <c r="AP1888" s="19"/>
      <c r="AQ1888" s="19"/>
      <c r="AR1888" s="19"/>
      <c r="AS1888" s="19"/>
      <c r="AT1888" s="19"/>
      <c r="AU1888" s="19"/>
      <c r="AV1888" s="19"/>
      <c r="AW1888"/>
      <c r="AX1888"/>
      <c r="AY1888"/>
      <c r="AZ1888"/>
      <c r="BA1888"/>
      <c r="BB1888"/>
    </row>
    <row r="1889" spans="16:54" ht="14.25" x14ac:dyDescent="0.2">
      <c r="P1889" s="9" t="s">
        <v>3886</v>
      </c>
      <c r="Q1889" s="19">
        <v>52.5</v>
      </c>
      <c r="R1889" s="19"/>
      <c r="S1889" s="19"/>
      <c r="T1889" s="19"/>
      <c r="U1889" s="19"/>
      <c r="V1889" s="19"/>
      <c r="W1889" s="19"/>
      <c r="X1889" s="19"/>
      <c r="Y1889" s="19"/>
      <c r="AJ1889" s="9" t="s">
        <v>3886</v>
      </c>
      <c r="AK1889" s="19"/>
      <c r="AL1889" s="19"/>
      <c r="AM1889" s="19"/>
      <c r="AN1889" s="19"/>
      <c r="AO1889" s="19"/>
      <c r="AP1889" s="19"/>
      <c r="AQ1889" s="19"/>
      <c r="AR1889" s="19">
        <v>52.5</v>
      </c>
      <c r="AS1889" s="19"/>
      <c r="AT1889" s="19"/>
      <c r="AU1889" s="19"/>
      <c r="AV1889" s="19"/>
      <c r="AW1889"/>
      <c r="AX1889"/>
      <c r="AY1889"/>
      <c r="AZ1889"/>
      <c r="BA1889"/>
      <c r="BB1889"/>
    </row>
    <row r="1890" spans="16:54" ht="14.25" x14ac:dyDescent="0.2">
      <c r="P1890" s="9" t="s">
        <v>3887</v>
      </c>
      <c r="Q1890" s="19"/>
      <c r="R1890" s="19"/>
      <c r="S1890" s="19">
        <v>100.8</v>
      </c>
      <c r="T1890" s="19"/>
      <c r="U1890" s="19"/>
      <c r="V1890" s="19"/>
      <c r="W1890" s="19"/>
      <c r="X1890" s="19"/>
      <c r="Y1890" s="19"/>
      <c r="AJ1890" s="9" t="s">
        <v>3887</v>
      </c>
      <c r="AK1890" s="19"/>
      <c r="AL1890" s="19"/>
      <c r="AM1890" s="19"/>
      <c r="AN1890" s="19"/>
      <c r="AO1890" s="19"/>
      <c r="AP1890" s="19"/>
      <c r="AQ1890" s="19"/>
      <c r="AR1890" s="19"/>
      <c r="AS1890" s="19">
        <v>100.8</v>
      </c>
      <c r="AT1890" s="19"/>
      <c r="AU1890" s="19"/>
      <c r="AV1890" s="19"/>
      <c r="AW1890"/>
      <c r="AX1890"/>
      <c r="AY1890"/>
      <c r="AZ1890"/>
      <c r="BA1890"/>
      <c r="BB1890"/>
    </row>
    <row r="1891" spans="16:54" ht="14.25" x14ac:dyDescent="0.2">
      <c r="P1891" s="9" t="s">
        <v>3889</v>
      </c>
      <c r="Q1891" s="19">
        <v>40</v>
      </c>
      <c r="R1891" s="19"/>
      <c r="S1891" s="19"/>
      <c r="T1891" s="19"/>
      <c r="U1891" s="19"/>
      <c r="V1891" s="19"/>
      <c r="W1891" s="19"/>
      <c r="X1891" s="19"/>
      <c r="Y1891" s="19"/>
      <c r="AJ1891" s="9" t="s">
        <v>3889</v>
      </c>
      <c r="AK1891" s="19"/>
      <c r="AL1891" s="19">
        <v>40</v>
      </c>
      <c r="AM1891" s="19"/>
      <c r="AN1891" s="19"/>
      <c r="AO1891" s="19"/>
      <c r="AP1891" s="19"/>
      <c r="AQ1891" s="19"/>
      <c r="AR1891" s="19"/>
      <c r="AS1891" s="19"/>
      <c r="AT1891" s="19"/>
      <c r="AU1891" s="19"/>
      <c r="AV1891" s="19"/>
      <c r="AW1891"/>
      <c r="AX1891"/>
      <c r="AY1891"/>
      <c r="AZ1891"/>
      <c r="BA1891"/>
      <c r="BB1891"/>
    </row>
    <row r="1892" spans="16:54" ht="14.25" x14ac:dyDescent="0.2">
      <c r="P1892" s="9" t="s">
        <v>3890</v>
      </c>
      <c r="Q1892" s="19">
        <v>46.359000000000002</v>
      </c>
      <c r="R1892" s="19"/>
      <c r="S1892" s="19"/>
      <c r="T1892" s="19"/>
      <c r="U1892" s="19"/>
      <c r="V1892" s="19"/>
      <c r="W1892" s="19"/>
      <c r="X1892" s="19"/>
      <c r="Y1892" s="19"/>
      <c r="AJ1892" s="9" t="s">
        <v>3890</v>
      </c>
      <c r="AK1892" s="19"/>
      <c r="AL1892" s="19">
        <v>46.359000000000002</v>
      </c>
      <c r="AM1892" s="19"/>
      <c r="AN1892" s="19"/>
      <c r="AO1892" s="19"/>
      <c r="AP1892" s="19"/>
      <c r="AQ1892" s="19"/>
      <c r="AR1892" s="19"/>
      <c r="AS1892" s="19"/>
      <c r="AT1892" s="19"/>
      <c r="AU1892" s="19"/>
      <c r="AV1892" s="19"/>
      <c r="AW1892"/>
      <c r="AX1892"/>
      <c r="AY1892"/>
      <c r="AZ1892"/>
      <c r="BA1892"/>
      <c r="BB1892"/>
    </row>
    <row r="1893" spans="16:54" ht="14.25" x14ac:dyDescent="0.2">
      <c r="P1893" s="9" t="s">
        <v>3891</v>
      </c>
      <c r="Q1893" s="19">
        <v>70</v>
      </c>
      <c r="R1893" s="19"/>
      <c r="S1893" s="19"/>
      <c r="T1893" s="19"/>
      <c r="U1893" s="19"/>
      <c r="V1893" s="19"/>
      <c r="W1893" s="19"/>
      <c r="X1893" s="19"/>
      <c r="Y1893" s="19"/>
      <c r="AJ1893" s="9" t="s">
        <v>3891</v>
      </c>
      <c r="AK1893" s="19"/>
      <c r="AL1893" s="19">
        <v>70</v>
      </c>
      <c r="AM1893" s="19"/>
      <c r="AN1893" s="19"/>
      <c r="AO1893" s="19"/>
      <c r="AP1893" s="19"/>
      <c r="AQ1893" s="19"/>
      <c r="AR1893" s="19"/>
      <c r="AS1893" s="19"/>
      <c r="AT1893" s="19"/>
      <c r="AU1893" s="19"/>
      <c r="AV1893" s="19"/>
      <c r="AW1893"/>
      <c r="AX1893"/>
      <c r="AY1893"/>
      <c r="AZ1893"/>
      <c r="BA1893"/>
      <c r="BB1893"/>
    </row>
    <row r="1894" spans="16:54" ht="14.25" x14ac:dyDescent="0.2">
      <c r="P1894"/>
      <c r="Q1894"/>
      <c r="R1894"/>
      <c r="S1894"/>
      <c r="T1894"/>
      <c r="U1894"/>
      <c r="V1894"/>
      <c r="W1894"/>
      <c r="X1894"/>
      <c r="Y1894"/>
      <c r="AJ1894"/>
      <c r="AK1894"/>
      <c r="AL1894"/>
      <c r="AM1894"/>
      <c r="AN1894"/>
      <c r="AO1894"/>
      <c r="AP1894"/>
      <c r="AQ1894"/>
      <c r="AR1894"/>
      <c r="AS1894"/>
      <c r="AT1894"/>
      <c r="AU1894"/>
      <c r="AV1894"/>
      <c r="AW1894"/>
      <c r="AX1894"/>
      <c r="AY1894"/>
      <c r="AZ1894"/>
      <c r="BA1894"/>
      <c r="BB1894"/>
    </row>
    <row r="1895" spans="16:54" ht="14.25" x14ac:dyDescent="0.2">
      <c r="P1895"/>
      <c r="Q1895"/>
      <c r="R1895"/>
      <c r="S1895"/>
      <c r="T1895"/>
      <c r="U1895"/>
      <c r="V1895"/>
      <c r="W1895"/>
      <c r="X1895"/>
      <c r="Y1895"/>
      <c r="AJ1895"/>
      <c r="AK1895"/>
      <c r="AL1895"/>
      <c r="AM1895"/>
      <c r="AN1895"/>
      <c r="AO1895"/>
      <c r="AP1895"/>
      <c r="AQ1895"/>
      <c r="AR1895"/>
      <c r="AS1895"/>
      <c r="AT1895"/>
      <c r="AU1895"/>
      <c r="AV1895"/>
      <c r="AW1895"/>
      <c r="AX1895"/>
      <c r="AY1895"/>
      <c r="AZ1895"/>
      <c r="BA1895"/>
      <c r="BB1895"/>
    </row>
    <row r="1896" spans="16:54" ht="14.25" x14ac:dyDescent="0.2">
      <c r="P1896"/>
      <c r="Q1896"/>
      <c r="R1896"/>
      <c r="S1896"/>
      <c r="T1896"/>
      <c r="U1896"/>
      <c r="V1896"/>
      <c r="W1896"/>
      <c r="X1896"/>
      <c r="Y1896"/>
      <c r="AJ1896"/>
      <c r="AK1896"/>
      <c r="AL1896"/>
      <c r="AM1896"/>
      <c r="AN1896"/>
      <c r="AO1896"/>
      <c r="AP1896"/>
      <c r="AQ1896"/>
      <c r="AR1896"/>
      <c r="AS1896"/>
      <c r="AT1896"/>
      <c r="AU1896"/>
      <c r="AV1896"/>
      <c r="AW1896"/>
      <c r="AX1896"/>
      <c r="AY1896"/>
      <c r="AZ1896"/>
      <c r="BA1896"/>
      <c r="BB1896"/>
    </row>
    <row r="1897" spans="16:54" ht="14.25" x14ac:dyDescent="0.2">
      <c r="P1897"/>
      <c r="Q1897"/>
      <c r="R1897"/>
      <c r="S1897"/>
      <c r="T1897"/>
      <c r="U1897"/>
      <c r="V1897"/>
      <c r="W1897"/>
      <c r="X1897"/>
      <c r="Y1897"/>
      <c r="AJ1897"/>
      <c r="AK1897"/>
      <c r="AL1897"/>
      <c r="AM1897"/>
      <c r="AN1897"/>
      <c r="AO1897"/>
      <c r="AP1897"/>
      <c r="AQ1897"/>
      <c r="AR1897"/>
      <c r="AS1897"/>
      <c r="AT1897"/>
      <c r="AU1897"/>
      <c r="AV1897"/>
      <c r="AW1897"/>
      <c r="AX1897"/>
      <c r="AY1897"/>
      <c r="AZ1897"/>
      <c r="BA1897"/>
      <c r="BB1897"/>
    </row>
    <row r="1898" spans="16:54" ht="14.25" x14ac:dyDescent="0.2">
      <c r="P1898"/>
      <c r="Q1898"/>
      <c r="R1898"/>
      <c r="S1898"/>
      <c r="T1898"/>
      <c r="U1898"/>
      <c r="V1898"/>
      <c r="W1898"/>
      <c r="X1898"/>
      <c r="Y1898"/>
      <c r="AJ1898"/>
      <c r="AK1898"/>
      <c r="AL1898"/>
      <c r="AM1898"/>
      <c r="AN1898"/>
      <c r="AO1898"/>
      <c r="AP1898"/>
      <c r="AQ1898"/>
      <c r="AR1898"/>
      <c r="AS1898"/>
      <c r="AT1898"/>
      <c r="AU1898"/>
      <c r="AV1898"/>
      <c r="AW1898"/>
      <c r="AX1898"/>
      <c r="AY1898"/>
      <c r="AZ1898"/>
      <c r="BA1898"/>
      <c r="BB1898"/>
    </row>
    <row r="1899" spans="16:54" ht="14.25" x14ac:dyDescent="0.2">
      <c r="P1899"/>
      <c r="Q1899"/>
      <c r="R1899"/>
      <c r="S1899"/>
      <c r="T1899"/>
      <c r="U1899"/>
      <c r="V1899"/>
      <c r="W1899"/>
      <c r="X1899"/>
      <c r="Y1899"/>
      <c r="AJ1899"/>
      <c r="AK1899"/>
      <c r="AL1899"/>
      <c r="AM1899"/>
      <c r="AN1899"/>
      <c r="AO1899"/>
      <c r="AP1899"/>
      <c r="AQ1899"/>
      <c r="AR1899"/>
      <c r="AS1899"/>
      <c r="AT1899"/>
      <c r="AU1899"/>
      <c r="AV1899"/>
      <c r="AW1899"/>
      <c r="AX1899"/>
      <c r="AY1899"/>
      <c r="AZ1899"/>
      <c r="BA1899"/>
      <c r="BB1899"/>
    </row>
    <row r="1900" spans="16:54" ht="14.25" x14ac:dyDescent="0.2">
      <c r="P1900"/>
      <c r="Q1900"/>
      <c r="R1900"/>
      <c r="S1900"/>
      <c r="T1900"/>
      <c r="U1900"/>
      <c r="V1900"/>
      <c r="W1900"/>
      <c r="X1900"/>
      <c r="Y1900"/>
      <c r="AJ1900"/>
      <c r="AK1900"/>
      <c r="AL1900"/>
      <c r="AM1900"/>
      <c r="AN1900"/>
      <c r="AO1900"/>
      <c r="AP1900"/>
      <c r="AQ1900"/>
      <c r="AR1900"/>
      <c r="AS1900"/>
      <c r="AT1900"/>
      <c r="AU1900"/>
      <c r="AV1900"/>
      <c r="AW1900"/>
      <c r="AX1900"/>
      <c r="AY1900"/>
      <c r="AZ1900"/>
      <c r="BA1900"/>
      <c r="BB1900"/>
    </row>
    <row r="1901" spans="16:54" ht="14.25" x14ac:dyDescent="0.2">
      <c r="P1901"/>
      <c r="Q1901"/>
      <c r="R1901"/>
      <c r="S1901"/>
      <c r="T1901"/>
      <c r="U1901"/>
      <c r="V1901"/>
      <c r="W1901"/>
      <c r="X1901"/>
      <c r="Y1901"/>
      <c r="AJ1901"/>
      <c r="AK1901"/>
      <c r="AL1901"/>
      <c r="AM1901"/>
      <c r="AN1901"/>
      <c r="AO1901"/>
      <c r="AP1901"/>
      <c r="AQ1901"/>
      <c r="AR1901"/>
      <c r="AS1901"/>
      <c r="AT1901"/>
      <c r="AU1901"/>
      <c r="AV1901"/>
      <c r="AW1901"/>
      <c r="AX1901"/>
      <c r="AY1901"/>
      <c r="AZ1901"/>
      <c r="BA1901"/>
      <c r="BB1901"/>
    </row>
  </sheetData>
  <pageMargins left="0.75" right="0.75" top="1" bottom="1" header="0.5" footer="0.5"/>
  <headerFooter alignWithMargins="0"/>
  <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6">
    <tabColor theme="1"/>
  </sheetPr>
  <dimension ref="G1:J20"/>
  <sheetViews>
    <sheetView rightToLeft="1" workbookViewId="0">
      <selection activeCell="F36" sqref="F36"/>
    </sheetView>
  </sheetViews>
  <sheetFormatPr defaultRowHeight="14.25" x14ac:dyDescent="0.2"/>
  <sheetData>
    <row r="1" spans="7:10" x14ac:dyDescent="0.2">
      <c r="G1" s="71"/>
      <c r="H1" s="71"/>
      <c r="I1" s="71"/>
      <c r="J1" s="71"/>
    </row>
    <row r="2" spans="7:10" x14ac:dyDescent="0.2">
      <c r="G2" s="71"/>
      <c r="H2" s="71"/>
      <c r="I2" s="71"/>
      <c r="J2" s="71"/>
    </row>
    <row r="3" spans="7:10" x14ac:dyDescent="0.2">
      <c r="G3" s="71"/>
      <c r="H3" s="71"/>
      <c r="I3" s="71"/>
      <c r="J3" s="71"/>
    </row>
    <row r="4" spans="7:10" x14ac:dyDescent="0.2">
      <c r="G4" s="71"/>
      <c r="H4" s="71"/>
      <c r="I4" s="71"/>
      <c r="J4" s="71"/>
    </row>
    <row r="5" spans="7:10" x14ac:dyDescent="0.2">
      <c r="G5" s="71"/>
      <c r="H5" s="71"/>
      <c r="I5" s="71"/>
      <c r="J5" s="71"/>
    </row>
    <row r="6" spans="7:10" x14ac:dyDescent="0.2">
      <c r="G6" s="71"/>
      <c r="H6" s="71"/>
      <c r="I6" s="71"/>
      <c r="J6" s="71"/>
    </row>
    <row r="7" spans="7:10" x14ac:dyDescent="0.2">
      <c r="G7" s="71"/>
      <c r="H7" s="71"/>
      <c r="I7" s="71"/>
      <c r="J7" s="71"/>
    </row>
    <row r="8" spans="7:10" x14ac:dyDescent="0.2">
      <c r="G8" s="71"/>
      <c r="H8" s="71"/>
      <c r="I8" s="71"/>
      <c r="J8" s="71"/>
    </row>
    <row r="9" spans="7:10" x14ac:dyDescent="0.2">
      <c r="G9" s="71"/>
      <c r="H9" s="71"/>
      <c r="I9" s="71"/>
      <c r="J9" s="71"/>
    </row>
    <row r="10" spans="7:10" x14ac:dyDescent="0.2">
      <c r="G10" s="71"/>
      <c r="H10" s="71"/>
      <c r="I10" s="71"/>
      <c r="J10" s="71"/>
    </row>
    <row r="11" spans="7:10" x14ac:dyDescent="0.2">
      <c r="G11" s="71"/>
      <c r="H11" s="71"/>
      <c r="I11" s="71"/>
      <c r="J11" s="71"/>
    </row>
    <row r="12" spans="7:10" x14ac:dyDescent="0.2">
      <c r="G12" s="71"/>
      <c r="H12" s="71"/>
      <c r="I12" s="71"/>
      <c r="J12" s="71"/>
    </row>
    <row r="13" spans="7:10" x14ac:dyDescent="0.2">
      <c r="G13" s="71"/>
      <c r="H13" s="71"/>
      <c r="I13" s="71"/>
      <c r="J13" s="71"/>
    </row>
    <row r="14" spans="7:10" x14ac:dyDescent="0.2">
      <c r="G14" s="71"/>
      <c r="H14" s="71"/>
      <c r="I14" s="71"/>
      <c r="J14" s="71"/>
    </row>
    <row r="15" spans="7:10" x14ac:dyDescent="0.2">
      <c r="G15" s="71"/>
      <c r="H15" s="71"/>
      <c r="I15" s="71"/>
      <c r="J15" s="71"/>
    </row>
    <row r="16" spans="7:10" x14ac:dyDescent="0.2">
      <c r="G16" s="71"/>
      <c r="H16" s="71"/>
      <c r="I16" s="71"/>
      <c r="J16" s="71"/>
    </row>
    <row r="17" spans="7:10" x14ac:dyDescent="0.2">
      <c r="G17" s="71"/>
      <c r="H17" s="71"/>
      <c r="I17" s="71"/>
      <c r="J17" s="71"/>
    </row>
    <row r="18" spans="7:10" x14ac:dyDescent="0.2">
      <c r="G18" s="71"/>
      <c r="H18" s="71"/>
      <c r="I18" s="71"/>
      <c r="J18" s="71"/>
    </row>
    <row r="19" spans="7:10" x14ac:dyDescent="0.2">
      <c r="G19" s="71"/>
      <c r="H19" s="71"/>
      <c r="I19" s="71"/>
      <c r="J19" s="71"/>
    </row>
    <row r="20" spans="7:10" x14ac:dyDescent="0.2">
      <c r="G20" s="71"/>
      <c r="H20" s="71"/>
      <c r="I20" s="71"/>
      <c r="J20" s="71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4">
    <tabColor theme="1"/>
  </sheetPr>
  <dimension ref="B2:U20"/>
  <sheetViews>
    <sheetView rightToLeft="1" workbookViewId="0">
      <selection activeCell="Q16" sqref="Q16"/>
    </sheetView>
  </sheetViews>
  <sheetFormatPr defaultColWidth="8" defaultRowHeight="14.25" x14ac:dyDescent="0.2"/>
  <cols>
    <col min="1" max="1" width="8" style="23"/>
    <col min="2" max="2" width="6" style="23" customWidth="1"/>
    <col min="3" max="3" width="5.875" style="23" customWidth="1"/>
    <col min="4" max="4" width="8" style="23"/>
    <col min="5" max="11" width="4.625" style="23" customWidth="1"/>
    <col min="12" max="16384" width="8" style="23"/>
  </cols>
  <sheetData>
    <row r="2" spans="2:21" x14ac:dyDescent="0.2">
      <c r="F2" s="25"/>
    </row>
    <row r="3" spans="2:21" x14ac:dyDescent="0.2">
      <c r="F3" s="25"/>
      <c r="J3" s="26"/>
    </row>
    <row r="4" spans="2:21" x14ac:dyDescent="0.2">
      <c r="B4" s="27"/>
      <c r="C4" s="28"/>
      <c r="E4" s="29"/>
      <c r="F4" s="25"/>
      <c r="H4" s="30"/>
      <c r="J4" s="26"/>
      <c r="K4" s="31"/>
    </row>
    <row r="5" spans="2:21" x14ac:dyDescent="0.2">
      <c r="B5" s="27"/>
      <c r="C5" s="28"/>
      <c r="E5" s="29"/>
      <c r="F5" s="25"/>
      <c r="G5" s="32"/>
      <c r="H5" s="30"/>
      <c r="I5" s="33"/>
      <c r="J5" s="26"/>
      <c r="K5" s="31"/>
    </row>
    <row r="6" spans="2:21" x14ac:dyDescent="0.2">
      <c r="B6" s="27"/>
      <c r="C6" s="28"/>
      <c r="E6" s="29"/>
      <c r="F6" s="25"/>
      <c r="G6" s="32"/>
      <c r="H6" s="30"/>
      <c r="I6" s="33"/>
      <c r="J6" s="26"/>
      <c r="K6" s="31"/>
    </row>
    <row r="7" spans="2:21" x14ac:dyDescent="0.2">
      <c r="B7" s="27"/>
      <c r="C7" s="28"/>
      <c r="E7" s="29"/>
      <c r="F7" s="25"/>
      <c r="G7" s="32"/>
      <c r="H7" s="30"/>
      <c r="I7" s="33"/>
      <c r="J7" s="26"/>
      <c r="K7" s="31"/>
      <c r="S7" s="20"/>
    </row>
    <row r="9" spans="2:21" ht="15" x14ac:dyDescent="0.25">
      <c r="B9" s="23">
        <v>128</v>
      </c>
      <c r="C9" s="23">
        <v>0</v>
      </c>
      <c r="E9" s="23">
        <v>230</v>
      </c>
      <c r="F9" s="23">
        <v>86</v>
      </c>
      <c r="G9" s="23">
        <v>0</v>
      </c>
      <c r="H9" s="23">
        <v>240</v>
      </c>
      <c r="I9" s="23">
        <v>0</v>
      </c>
      <c r="J9" s="23">
        <v>213</v>
      </c>
      <c r="K9" s="23">
        <v>204</v>
      </c>
      <c r="L9" s="34" t="s">
        <v>4043</v>
      </c>
    </row>
    <row r="10" spans="2:21" ht="15" x14ac:dyDescent="0.25">
      <c r="B10" s="23">
        <v>128</v>
      </c>
      <c r="C10" s="23">
        <v>0</v>
      </c>
      <c r="E10" s="23">
        <v>159</v>
      </c>
      <c r="F10" s="23">
        <v>180</v>
      </c>
      <c r="G10" s="23">
        <v>158</v>
      </c>
      <c r="H10" s="23">
        <v>228</v>
      </c>
      <c r="I10" s="23">
        <v>114</v>
      </c>
      <c r="J10" s="23">
        <v>94</v>
      </c>
      <c r="K10" s="23">
        <v>121</v>
      </c>
      <c r="L10" s="35" t="s">
        <v>4044</v>
      </c>
    </row>
    <row r="11" spans="2:21" ht="15" x14ac:dyDescent="0.25">
      <c r="B11" s="23">
        <v>128</v>
      </c>
      <c r="C11" s="23">
        <v>0</v>
      </c>
      <c r="E11" s="23">
        <v>0</v>
      </c>
      <c r="F11" s="23">
        <v>233</v>
      </c>
      <c r="G11" s="23">
        <v>115</v>
      </c>
      <c r="H11" s="23">
        <v>66</v>
      </c>
      <c r="I11" s="23">
        <v>178</v>
      </c>
      <c r="J11" s="23">
        <v>0</v>
      </c>
      <c r="K11" s="23">
        <v>167</v>
      </c>
      <c r="L11" s="36" t="s">
        <v>4045</v>
      </c>
    </row>
    <row r="15" spans="2:21" x14ac:dyDescent="0.2">
      <c r="J15" s="37"/>
    </row>
    <row r="16" spans="2:21" x14ac:dyDescent="0.2">
      <c r="J16" s="37"/>
      <c r="N16" s="39"/>
      <c r="O16" s="39"/>
      <c r="P16" s="39"/>
      <c r="Q16" s="24" t="s">
        <v>4042</v>
      </c>
      <c r="R16" s="38" t="s">
        <v>4046</v>
      </c>
      <c r="S16" s="39"/>
      <c r="T16" s="39"/>
      <c r="U16" s="39"/>
    </row>
    <row r="17" spans="10:21" x14ac:dyDescent="0.2">
      <c r="J17" s="37"/>
      <c r="N17" s="39"/>
      <c r="O17" s="39"/>
      <c r="P17" s="39"/>
      <c r="Q17" s="39"/>
      <c r="R17" s="39"/>
      <c r="S17" s="39"/>
      <c r="T17" s="39"/>
      <c r="U17" s="39"/>
    </row>
    <row r="18" spans="10:21" x14ac:dyDescent="0.2">
      <c r="N18" s="39"/>
      <c r="O18" s="39"/>
      <c r="P18" s="39"/>
      <c r="Q18" s="39"/>
      <c r="R18" s="39"/>
      <c r="S18" s="39"/>
      <c r="T18" s="39"/>
      <c r="U18" s="39"/>
    </row>
    <row r="19" spans="10:21" x14ac:dyDescent="0.2">
      <c r="N19" s="39"/>
      <c r="O19" s="39"/>
      <c r="P19" s="39"/>
      <c r="Q19" s="39"/>
      <c r="R19" s="39"/>
      <c r="S19" s="39"/>
      <c r="T19" s="39"/>
      <c r="U19" s="39"/>
    </row>
    <row r="20" spans="10:21" x14ac:dyDescent="0.2">
      <c r="N20" s="39"/>
      <c r="O20" s="39"/>
      <c r="P20" s="39"/>
      <c r="Q20" s="39"/>
      <c r="R20" s="39"/>
      <c r="S20" s="39"/>
      <c r="T20" s="39"/>
      <c r="U20" s="39"/>
    </row>
  </sheetData>
  <hyperlinks>
    <hyperlink ref="Q16" r:id="rId1" display="http://jfly.iam.u-tokyo.ac.jp/color/"/>
  </hyperlinks>
  <pageMargins left="0.7" right="0.7" top="0.75" bottom="0.75" header="0.3" footer="0.3"/>
  <pageSetup orientation="portrait" verticalDpi="599" r:id="rId2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5">
    <tabColor rgb="FFFF0000"/>
  </sheetPr>
  <dimension ref="B1:Q57"/>
  <sheetViews>
    <sheetView tabSelected="1" workbookViewId="0">
      <selection activeCell="L2" sqref="L2"/>
    </sheetView>
  </sheetViews>
  <sheetFormatPr defaultRowHeight="14.25" x14ac:dyDescent="0.2"/>
  <cols>
    <col min="1" max="1" width="2.25" customWidth="1"/>
    <col min="2" max="2" width="2.875" customWidth="1"/>
    <col min="5" max="5" width="4" customWidth="1"/>
    <col min="6" max="6" width="3.5" customWidth="1"/>
    <col min="12" max="12" width="16.625" customWidth="1"/>
    <col min="17" max="17" width="21" customWidth="1"/>
  </cols>
  <sheetData>
    <row r="1" spans="2:17" ht="19.5" thickBot="1" x14ac:dyDescent="0.35">
      <c r="B1" s="78" t="s">
        <v>4086</v>
      </c>
      <c r="C1" s="78"/>
      <c r="D1" s="78"/>
      <c r="E1" s="78"/>
      <c r="F1" s="78"/>
      <c r="G1" s="78"/>
      <c r="H1" s="78"/>
      <c r="I1" s="78"/>
      <c r="J1" s="78"/>
      <c r="K1" s="78"/>
      <c r="L1" s="78"/>
      <c r="M1" s="78"/>
      <c r="N1" s="78"/>
      <c r="O1" s="78"/>
      <c r="P1" s="78"/>
      <c r="Q1" s="78"/>
    </row>
    <row r="2" spans="2:17" ht="15" thickTop="1" x14ac:dyDescent="0.2">
      <c r="C2" s="88" t="s">
        <v>4087</v>
      </c>
    </row>
    <row r="4" spans="2:17" ht="19.5" thickBot="1" x14ac:dyDescent="0.35">
      <c r="B4" s="78" t="s">
        <v>4109</v>
      </c>
      <c r="C4" s="78"/>
      <c r="D4" s="78"/>
      <c r="E4" s="78"/>
      <c r="F4" s="78"/>
      <c r="G4" s="78"/>
      <c r="H4" s="78"/>
      <c r="I4" s="78"/>
      <c r="J4" s="78"/>
      <c r="K4" s="78"/>
      <c r="L4" s="78"/>
      <c r="M4" s="78"/>
      <c r="N4" s="78"/>
      <c r="O4" s="78"/>
      <c r="P4" s="78"/>
      <c r="Q4" s="78"/>
    </row>
    <row r="5" spans="2:17" ht="15" thickTop="1" x14ac:dyDescent="0.2"/>
    <row r="6" spans="2:17" ht="15.75" thickBot="1" x14ac:dyDescent="0.3">
      <c r="C6" s="82" t="s">
        <v>4063</v>
      </c>
      <c r="D6" s="83"/>
      <c r="E6" s="83"/>
      <c r="F6" s="101"/>
      <c r="G6" s="82" t="s">
        <v>4064</v>
      </c>
      <c r="H6" s="83"/>
      <c r="I6" s="83"/>
      <c r="J6" s="83"/>
      <c r="K6" s="83"/>
      <c r="L6" s="101"/>
      <c r="M6" s="82" t="s">
        <v>4065</v>
      </c>
      <c r="N6" s="83"/>
      <c r="O6" s="83"/>
      <c r="P6" s="83"/>
      <c r="Q6" s="83"/>
    </row>
    <row r="7" spans="2:17" ht="15" x14ac:dyDescent="0.25">
      <c r="C7" s="79" t="s">
        <v>4066</v>
      </c>
      <c r="F7" s="104"/>
      <c r="G7" s="84" t="s">
        <v>4068</v>
      </c>
      <c r="H7" s="84"/>
      <c r="I7" s="84"/>
      <c r="J7" s="84"/>
      <c r="K7" s="84"/>
      <c r="L7" s="102"/>
      <c r="M7" s="92" t="s">
        <v>4054</v>
      </c>
      <c r="N7" s="84"/>
      <c r="O7" s="84"/>
      <c r="P7" s="84"/>
      <c r="Q7" s="84"/>
    </row>
    <row r="8" spans="2:17" ht="15" x14ac:dyDescent="0.25">
      <c r="C8" s="79"/>
      <c r="F8" s="104"/>
      <c r="G8" s="84" t="s">
        <v>4078</v>
      </c>
      <c r="H8" s="84"/>
      <c r="I8" s="84"/>
      <c r="J8" s="84"/>
      <c r="K8" s="84"/>
      <c r="L8" s="102"/>
      <c r="M8" s="84"/>
      <c r="N8" s="84"/>
      <c r="O8" s="84"/>
      <c r="P8" s="84"/>
      <c r="Q8" s="84"/>
    </row>
    <row r="9" spans="2:17" x14ac:dyDescent="0.2">
      <c r="C9" s="80"/>
      <c r="D9" s="80"/>
      <c r="E9" s="80"/>
      <c r="F9" s="105"/>
      <c r="G9" s="85" t="s">
        <v>4102</v>
      </c>
      <c r="H9" s="85"/>
      <c r="I9" s="85"/>
      <c r="J9" s="85"/>
      <c r="K9" s="85"/>
      <c r="L9" s="103"/>
      <c r="M9" s="85"/>
      <c r="N9" s="85"/>
      <c r="O9" s="85"/>
      <c r="P9" s="85"/>
      <c r="Q9" s="85"/>
    </row>
    <row r="10" spans="2:17" ht="15" x14ac:dyDescent="0.25">
      <c r="C10" s="79" t="s">
        <v>4067</v>
      </c>
      <c r="F10" s="104"/>
      <c r="G10" s="84" t="s">
        <v>4103</v>
      </c>
      <c r="H10" s="84"/>
      <c r="I10" s="84"/>
      <c r="J10" s="84"/>
      <c r="K10" s="84"/>
      <c r="L10" s="102"/>
      <c r="M10" s="92" t="s">
        <v>4071</v>
      </c>
      <c r="N10" s="84"/>
      <c r="O10" s="84"/>
      <c r="P10" s="84"/>
      <c r="Q10" s="84"/>
    </row>
    <row r="11" spans="2:17" x14ac:dyDescent="0.2">
      <c r="C11" s="81"/>
      <c r="D11" s="81"/>
      <c r="E11" s="81"/>
      <c r="F11" s="104"/>
      <c r="G11" s="86" t="s">
        <v>4069</v>
      </c>
      <c r="H11" s="86"/>
      <c r="I11" s="86"/>
      <c r="J11" s="86"/>
      <c r="K11" s="86"/>
      <c r="L11" s="102"/>
      <c r="M11" s="86"/>
      <c r="N11" s="86"/>
      <c r="O11" s="86"/>
      <c r="P11" s="86"/>
      <c r="Q11" s="86"/>
    </row>
    <row r="12" spans="2:17" x14ac:dyDescent="0.2">
      <c r="C12" s="80"/>
      <c r="D12" s="80"/>
      <c r="E12" s="80"/>
      <c r="F12" s="105"/>
      <c r="G12" s="85" t="s">
        <v>4070</v>
      </c>
      <c r="H12" s="85"/>
      <c r="I12" s="85"/>
      <c r="J12" s="85"/>
      <c r="K12" s="85"/>
      <c r="L12" s="103"/>
      <c r="M12" s="85"/>
      <c r="N12" s="85"/>
      <c r="O12" s="85"/>
      <c r="P12" s="85"/>
      <c r="Q12" s="85"/>
    </row>
    <row r="13" spans="2:17" ht="15" x14ac:dyDescent="0.25">
      <c r="C13" s="79" t="s">
        <v>4072</v>
      </c>
      <c r="F13" s="104"/>
      <c r="G13" s="87" t="s">
        <v>4104</v>
      </c>
      <c r="H13" s="84"/>
      <c r="I13" s="84"/>
      <c r="J13" s="84"/>
      <c r="K13" s="84"/>
      <c r="L13" s="102"/>
      <c r="M13" s="93" t="s">
        <v>4042</v>
      </c>
      <c r="N13" s="84"/>
      <c r="O13" s="84"/>
      <c r="P13" s="84"/>
      <c r="Q13" s="84"/>
    </row>
    <row r="14" spans="2:17" x14ac:dyDescent="0.2">
      <c r="F14" s="104"/>
      <c r="G14" s="87" t="s">
        <v>4073</v>
      </c>
      <c r="H14" s="84"/>
      <c r="I14" s="84"/>
      <c r="J14" s="84"/>
      <c r="K14" s="84"/>
      <c r="L14" s="102"/>
      <c r="M14" s="84"/>
      <c r="N14" s="84"/>
      <c r="O14" s="84"/>
      <c r="P14" s="84"/>
      <c r="Q14" s="84"/>
    </row>
    <row r="15" spans="2:17" x14ac:dyDescent="0.2">
      <c r="F15" s="104"/>
      <c r="G15" s="84" t="s">
        <v>4105</v>
      </c>
      <c r="H15" s="84"/>
      <c r="I15" s="84"/>
      <c r="J15" s="84"/>
      <c r="K15" s="84"/>
      <c r="L15" s="102"/>
      <c r="M15" s="84"/>
      <c r="N15" s="84"/>
      <c r="O15" s="84"/>
      <c r="P15" s="84"/>
      <c r="Q15" s="84"/>
    </row>
    <row r="16" spans="2:17" x14ac:dyDescent="0.2">
      <c r="F16" s="104"/>
      <c r="G16" s="84" t="s">
        <v>4106</v>
      </c>
      <c r="H16" s="84"/>
      <c r="I16" s="84"/>
      <c r="J16" s="84"/>
      <c r="K16" s="84"/>
      <c r="L16" s="102"/>
      <c r="M16" s="84"/>
      <c r="N16" s="84"/>
      <c r="O16" s="84"/>
      <c r="P16" s="84"/>
      <c r="Q16" s="84"/>
    </row>
    <row r="17" spans="3:17" x14ac:dyDescent="0.2">
      <c r="C17" s="80"/>
      <c r="D17" s="80"/>
      <c r="E17" s="80"/>
      <c r="F17" s="105"/>
      <c r="G17" s="85" t="s">
        <v>4074</v>
      </c>
      <c r="H17" s="85"/>
      <c r="I17" s="85"/>
      <c r="J17" s="85"/>
      <c r="K17" s="85"/>
      <c r="L17" s="103"/>
      <c r="M17" s="85"/>
      <c r="N17" s="85"/>
      <c r="O17" s="85"/>
      <c r="P17" s="85"/>
      <c r="Q17" s="85"/>
    </row>
    <row r="18" spans="3:17" ht="15" x14ac:dyDescent="0.25">
      <c r="C18" s="79" t="s">
        <v>4075</v>
      </c>
      <c r="F18" s="104"/>
      <c r="G18" s="87" t="s">
        <v>4077</v>
      </c>
      <c r="L18" s="104"/>
      <c r="M18" s="84" t="s">
        <v>4088</v>
      </c>
      <c r="N18" s="84"/>
      <c r="O18" s="84"/>
      <c r="P18" s="84"/>
      <c r="Q18" s="84"/>
    </row>
    <row r="19" spans="3:17" x14ac:dyDescent="0.2">
      <c r="F19" s="104"/>
      <c r="G19" s="87" t="s">
        <v>4085</v>
      </c>
      <c r="L19" s="104"/>
      <c r="M19" s="84" t="s">
        <v>4089</v>
      </c>
      <c r="N19" s="84"/>
      <c r="O19" s="84"/>
      <c r="P19" s="84"/>
      <c r="Q19" s="84"/>
    </row>
    <row r="20" spans="3:17" x14ac:dyDescent="0.2">
      <c r="C20" s="81"/>
      <c r="D20" s="81"/>
      <c r="E20" s="81"/>
      <c r="F20" s="104"/>
      <c r="G20" s="81"/>
      <c r="H20" s="81"/>
      <c r="I20" s="81"/>
      <c r="J20" s="81"/>
      <c r="K20" s="81"/>
      <c r="L20" s="104"/>
      <c r="M20" s="94" t="s">
        <v>4076</v>
      </c>
      <c r="N20" s="86"/>
      <c r="O20" s="95" t="s">
        <v>4083</v>
      </c>
      <c r="P20" s="86"/>
      <c r="Q20" s="86"/>
    </row>
    <row r="21" spans="3:17" x14ac:dyDescent="0.2">
      <c r="C21" s="80"/>
      <c r="D21" s="80"/>
      <c r="E21" s="80"/>
      <c r="F21" s="105"/>
      <c r="G21" s="80"/>
      <c r="H21" s="80"/>
      <c r="I21" s="80"/>
      <c r="J21" s="80"/>
      <c r="K21" s="80"/>
      <c r="L21" s="105"/>
      <c r="M21" s="96" t="s">
        <v>4084</v>
      </c>
      <c r="N21" s="85"/>
      <c r="O21" s="96"/>
      <c r="P21" s="85"/>
      <c r="Q21" s="85"/>
    </row>
    <row r="22" spans="3:17" ht="15" x14ac:dyDescent="0.25">
      <c r="C22" s="79" t="s">
        <v>4079</v>
      </c>
      <c r="F22" s="104"/>
      <c r="G22" s="87" t="s">
        <v>4090</v>
      </c>
      <c r="L22" s="104"/>
      <c r="M22" s="84" t="s">
        <v>4080</v>
      </c>
      <c r="N22" s="84"/>
      <c r="O22" s="84"/>
      <c r="P22" s="84"/>
      <c r="Q22" s="84"/>
    </row>
    <row r="23" spans="3:17" x14ac:dyDescent="0.2">
      <c r="F23" s="104"/>
      <c r="G23" s="87" t="s">
        <v>4107</v>
      </c>
      <c r="L23" s="104"/>
      <c r="M23" s="84" t="s">
        <v>4082</v>
      </c>
      <c r="N23" s="84"/>
      <c r="O23" s="84"/>
      <c r="P23" s="84"/>
      <c r="Q23" s="84"/>
    </row>
    <row r="24" spans="3:17" x14ac:dyDescent="0.2">
      <c r="C24" s="80"/>
      <c r="D24" s="80"/>
      <c r="E24" s="80"/>
      <c r="F24" s="105"/>
      <c r="G24" s="80" t="s">
        <v>4108</v>
      </c>
      <c r="H24" s="80"/>
      <c r="I24" s="80"/>
      <c r="J24" s="80"/>
      <c r="K24" s="80"/>
      <c r="L24" s="105"/>
      <c r="M24" s="97" t="s">
        <v>4081</v>
      </c>
      <c r="N24" s="85"/>
      <c r="O24" s="85"/>
      <c r="P24" s="85"/>
      <c r="Q24" s="85"/>
    </row>
    <row r="25" spans="3:17" ht="15" x14ac:dyDescent="0.25">
      <c r="C25" s="79" t="s">
        <v>4091</v>
      </c>
      <c r="F25" s="104"/>
      <c r="G25" s="84" t="s">
        <v>4092</v>
      </c>
      <c r="L25" s="104"/>
      <c r="M25" s="84" t="s">
        <v>4100</v>
      </c>
      <c r="N25" s="84"/>
      <c r="O25" s="84"/>
      <c r="P25" s="84"/>
      <c r="Q25" s="84"/>
    </row>
    <row r="26" spans="3:17" x14ac:dyDescent="0.2">
      <c r="F26" s="104"/>
      <c r="G26" s="84" t="s">
        <v>4112</v>
      </c>
      <c r="L26" s="104"/>
      <c r="M26" s="92" t="s">
        <v>4098</v>
      </c>
      <c r="N26" s="84"/>
      <c r="O26" s="84"/>
      <c r="P26" s="84"/>
      <c r="Q26" s="84"/>
    </row>
    <row r="27" spans="3:17" x14ac:dyDescent="0.2">
      <c r="F27" s="104"/>
      <c r="G27" s="84" t="s">
        <v>4093</v>
      </c>
      <c r="L27" s="104"/>
      <c r="M27" s="92" t="s">
        <v>4099</v>
      </c>
      <c r="N27" s="84"/>
      <c r="O27" s="84"/>
      <c r="P27" s="84"/>
      <c r="Q27" s="84"/>
    </row>
    <row r="28" spans="3:17" x14ac:dyDescent="0.2">
      <c r="F28" s="104"/>
      <c r="G28" s="89" t="s">
        <v>4095</v>
      </c>
      <c r="L28" s="104"/>
      <c r="M28" s="84"/>
      <c r="N28" s="84"/>
      <c r="O28" s="84"/>
      <c r="P28" s="84"/>
      <c r="Q28" s="84"/>
    </row>
    <row r="29" spans="3:17" x14ac:dyDescent="0.2">
      <c r="F29" s="104"/>
      <c r="G29" s="89" t="s">
        <v>4094</v>
      </c>
      <c r="L29" s="104"/>
      <c r="M29" s="84"/>
      <c r="N29" s="84"/>
      <c r="O29" s="84"/>
      <c r="P29" s="84"/>
      <c r="Q29" s="84"/>
    </row>
    <row r="30" spans="3:17" x14ac:dyDescent="0.2">
      <c r="F30" s="104"/>
      <c r="G30" s="89" t="s">
        <v>4096</v>
      </c>
      <c r="L30" s="104"/>
      <c r="M30" s="84"/>
      <c r="N30" s="84"/>
      <c r="O30" s="84"/>
      <c r="P30" s="84"/>
      <c r="Q30" s="84"/>
    </row>
    <row r="31" spans="3:17" x14ac:dyDescent="0.2">
      <c r="F31" s="104"/>
      <c r="G31" s="89" t="s">
        <v>4097</v>
      </c>
      <c r="L31" s="104"/>
      <c r="M31" s="84"/>
      <c r="N31" s="84"/>
      <c r="O31" s="84"/>
      <c r="P31" s="84"/>
      <c r="Q31" s="84"/>
    </row>
    <row r="32" spans="3:17" x14ac:dyDescent="0.2">
      <c r="F32" s="104"/>
      <c r="G32" s="89" t="s">
        <v>4101</v>
      </c>
      <c r="L32" s="104"/>
    </row>
    <row r="33" spans="2:17" x14ac:dyDescent="0.2">
      <c r="C33" s="81"/>
      <c r="D33" s="81"/>
      <c r="E33" s="81"/>
      <c r="F33" s="104"/>
      <c r="G33" s="90" t="s">
        <v>4110</v>
      </c>
      <c r="H33" s="81"/>
      <c r="I33" s="81"/>
      <c r="J33" s="81"/>
      <c r="K33" s="81"/>
      <c r="L33" s="104"/>
      <c r="M33" s="81"/>
      <c r="N33" s="81"/>
      <c r="O33" s="81"/>
      <c r="P33" s="81"/>
      <c r="Q33" s="81"/>
    </row>
    <row r="34" spans="2:17" ht="15" thickBot="1" x14ac:dyDescent="0.25">
      <c r="C34" s="83"/>
      <c r="D34" s="83"/>
      <c r="E34" s="83"/>
      <c r="F34" s="101"/>
      <c r="G34" s="91" t="s">
        <v>4111</v>
      </c>
      <c r="H34" s="83"/>
      <c r="I34" s="83"/>
      <c r="J34" s="83"/>
      <c r="K34" s="83"/>
      <c r="L34" s="101"/>
      <c r="M34" s="83"/>
      <c r="N34" s="83"/>
      <c r="O34" s="83"/>
      <c r="P34" s="83"/>
      <c r="Q34" s="83"/>
    </row>
    <row r="36" spans="2:17" ht="19.5" thickBot="1" x14ac:dyDescent="0.35">
      <c r="B36" s="78" t="s">
        <v>4114</v>
      </c>
      <c r="C36" s="78"/>
      <c r="D36" s="78"/>
      <c r="E36" s="78"/>
      <c r="F36" s="78"/>
      <c r="G36" s="78"/>
      <c r="H36" s="78"/>
      <c r="I36" s="78"/>
      <c r="J36" s="78"/>
      <c r="K36" s="78"/>
      <c r="L36" s="78"/>
      <c r="M36" s="78"/>
      <c r="N36" s="78"/>
      <c r="O36" s="78"/>
      <c r="P36" s="78"/>
      <c r="Q36" s="78"/>
    </row>
    <row r="37" spans="2:17" ht="15" thickTop="1" x14ac:dyDescent="0.2"/>
    <row r="38" spans="2:17" ht="15.75" thickBot="1" x14ac:dyDescent="0.3">
      <c r="C38" s="82" t="s">
        <v>4063</v>
      </c>
      <c r="D38" s="83"/>
      <c r="E38" s="83"/>
      <c r="F38" s="101"/>
      <c r="G38" s="82" t="s">
        <v>4064</v>
      </c>
      <c r="H38" s="83"/>
      <c r="I38" s="83"/>
      <c r="J38" s="83"/>
      <c r="K38" s="83"/>
      <c r="L38" s="101"/>
      <c r="M38" s="82" t="s">
        <v>4117</v>
      </c>
      <c r="N38" s="82"/>
      <c r="O38" s="82"/>
      <c r="P38" s="82"/>
      <c r="Q38" s="82"/>
    </row>
    <row r="39" spans="2:17" ht="15" x14ac:dyDescent="0.25">
      <c r="C39" s="79" t="s">
        <v>4127</v>
      </c>
      <c r="F39" s="104"/>
      <c r="G39" s="84" t="s">
        <v>4113</v>
      </c>
      <c r="H39" s="84"/>
      <c r="I39" s="84"/>
      <c r="J39" s="84"/>
      <c r="K39" s="84"/>
      <c r="L39" s="102"/>
      <c r="M39" s="84" t="s">
        <v>4118</v>
      </c>
    </row>
    <row r="40" spans="2:17" ht="15" x14ac:dyDescent="0.25">
      <c r="C40" s="79" t="s">
        <v>4116</v>
      </c>
      <c r="F40" s="104"/>
      <c r="G40" s="84" t="s">
        <v>4115</v>
      </c>
      <c r="H40" s="84"/>
      <c r="I40" s="84"/>
      <c r="J40" s="84"/>
      <c r="K40" s="84"/>
      <c r="L40" s="102"/>
      <c r="M40" s="84" t="s">
        <v>4137</v>
      </c>
    </row>
    <row r="41" spans="2:17" x14ac:dyDescent="0.2">
      <c r="F41" s="104"/>
      <c r="G41" s="84" t="s">
        <v>4119</v>
      </c>
      <c r="L41" s="104"/>
      <c r="M41" s="84" t="s">
        <v>4139</v>
      </c>
    </row>
    <row r="42" spans="2:17" x14ac:dyDescent="0.2">
      <c r="F42" s="104"/>
      <c r="G42" s="84" t="s">
        <v>4120</v>
      </c>
      <c r="L42" s="104"/>
      <c r="M42" s="84" t="s">
        <v>4138</v>
      </c>
    </row>
    <row r="43" spans="2:17" x14ac:dyDescent="0.2">
      <c r="F43" s="104"/>
      <c r="G43" s="84" t="s">
        <v>4121</v>
      </c>
      <c r="L43" s="104"/>
    </row>
    <row r="44" spans="2:17" x14ac:dyDescent="0.2">
      <c r="F44" s="104"/>
      <c r="G44" s="84" t="s">
        <v>4122</v>
      </c>
      <c r="L44" s="104"/>
    </row>
    <row r="45" spans="2:17" x14ac:dyDescent="0.2">
      <c r="F45" s="104"/>
      <c r="G45" s="84" t="s">
        <v>4123</v>
      </c>
      <c r="L45" s="104"/>
    </row>
    <row r="46" spans="2:17" x14ac:dyDescent="0.2">
      <c r="F46" s="104"/>
      <c r="G46" s="89" t="s">
        <v>4124</v>
      </c>
      <c r="L46" s="104"/>
    </row>
    <row r="47" spans="2:17" x14ac:dyDescent="0.2">
      <c r="F47" s="104"/>
      <c r="G47" s="89" t="s">
        <v>4125</v>
      </c>
      <c r="L47" s="104"/>
    </row>
    <row r="48" spans="2:17" x14ac:dyDescent="0.2">
      <c r="F48" s="104"/>
      <c r="G48" s="89" t="s">
        <v>4126</v>
      </c>
      <c r="L48" s="104"/>
    </row>
    <row r="49" spans="3:17" x14ac:dyDescent="0.2">
      <c r="F49" s="104"/>
      <c r="G49" s="89" t="s">
        <v>4128</v>
      </c>
      <c r="L49" s="104"/>
    </row>
    <row r="50" spans="3:17" x14ac:dyDescent="0.2">
      <c r="F50" s="104"/>
      <c r="G50" s="89" t="s">
        <v>4129</v>
      </c>
      <c r="L50" s="104"/>
    </row>
    <row r="51" spans="3:17" x14ac:dyDescent="0.2">
      <c r="F51" s="104"/>
      <c r="G51" s="89" t="s">
        <v>4130</v>
      </c>
      <c r="L51" s="104"/>
    </row>
    <row r="52" spans="3:17" x14ac:dyDescent="0.2">
      <c r="F52" s="104"/>
      <c r="G52" s="89" t="s">
        <v>4131</v>
      </c>
      <c r="L52" s="104"/>
    </row>
    <row r="53" spans="3:17" x14ac:dyDescent="0.2">
      <c r="F53" s="104"/>
      <c r="G53" s="89" t="s">
        <v>4132</v>
      </c>
      <c r="L53" s="104"/>
    </row>
    <row r="54" spans="3:17" x14ac:dyDescent="0.2">
      <c r="F54" s="104"/>
      <c r="G54" s="89" t="s">
        <v>4133</v>
      </c>
      <c r="L54" s="104"/>
    </row>
    <row r="55" spans="3:17" x14ac:dyDescent="0.2">
      <c r="F55" s="104"/>
      <c r="G55" s="89" t="s">
        <v>4134</v>
      </c>
      <c r="L55" s="104"/>
    </row>
    <row r="56" spans="3:17" x14ac:dyDescent="0.2">
      <c r="F56" s="104"/>
      <c r="G56" s="42" t="s">
        <v>4135</v>
      </c>
      <c r="L56" s="104"/>
    </row>
    <row r="57" spans="3:17" ht="15" thickBot="1" x14ac:dyDescent="0.25">
      <c r="C57" s="83"/>
      <c r="D57" s="83"/>
      <c r="E57" s="83"/>
      <c r="F57" s="101"/>
      <c r="G57" s="106" t="s">
        <v>4136</v>
      </c>
      <c r="H57" s="83"/>
      <c r="I57" s="83"/>
      <c r="J57" s="83"/>
      <c r="K57" s="83"/>
      <c r="L57" s="101"/>
      <c r="M57" s="83"/>
      <c r="N57" s="83"/>
      <c r="O57" s="83"/>
      <c r="P57" s="83"/>
      <c r="Q57" s="83"/>
    </row>
  </sheetData>
  <hyperlinks>
    <hyperlink ref="M7" r:id="rId1"/>
    <hyperlink ref="M10" r:id="rId2"/>
    <hyperlink ref="M13" r:id="rId3" display="http://jfly.iam.u-tokyo.ac.jp/color/"/>
    <hyperlink ref="M20" r:id="rId4"/>
    <hyperlink ref="M24" r:id="rId5"/>
    <hyperlink ref="M26" r:id="rId6"/>
    <hyperlink ref="M27" r:id="rId7"/>
  </hyperlinks>
  <pageMargins left="0.7" right="0.7" top="0.75" bottom="0.75" header="0.3" footer="0.3"/>
  <pageSetup orientation="portrait" verticalDpi="599" r:id="rId8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גיליון1">
    <tabColor rgb="FFFF0000"/>
    <pageSetUpPr fitToPage="1"/>
  </sheetPr>
  <dimension ref="B5:AP100"/>
  <sheetViews>
    <sheetView rightToLeft="1" zoomScale="39" zoomScaleNormal="39" zoomScaleSheetLayoutView="38" workbookViewId="0">
      <selection activeCell="AQ41" sqref="AQ41"/>
    </sheetView>
  </sheetViews>
  <sheetFormatPr defaultRowHeight="14.25" x14ac:dyDescent="0.2"/>
  <sheetData>
    <row r="5" spans="2:42" ht="28.5" thickBot="1" x14ac:dyDescent="0.45">
      <c r="B5" s="75"/>
      <c r="C5" s="75"/>
      <c r="D5" s="75"/>
      <c r="E5" s="75"/>
      <c r="F5" s="72"/>
      <c r="G5" s="72"/>
      <c r="H5" s="72"/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2"/>
      <c r="AG5" s="72"/>
      <c r="AH5" s="72"/>
      <c r="AI5" s="72"/>
      <c r="AJ5" s="72"/>
      <c r="AK5" s="73"/>
      <c r="AL5" s="76" t="s">
        <v>4061</v>
      </c>
      <c r="AM5" s="75"/>
      <c r="AN5" s="75"/>
      <c r="AO5" s="75"/>
      <c r="AP5" s="75"/>
    </row>
    <row r="6" spans="2:42" ht="15" thickTop="1" x14ac:dyDescent="0.2">
      <c r="B6" s="75"/>
      <c r="C6" s="75"/>
      <c r="D6" s="75"/>
      <c r="E6" s="75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5"/>
      <c r="AN6" s="75"/>
      <c r="AO6" s="75"/>
      <c r="AP6" s="75"/>
    </row>
    <row r="7" spans="2:42" x14ac:dyDescent="0.2">
      <c r="B7" s="75"/>
      <c r="C7" s="75"/>
      <c r="D7" s="75"/>
      <c r="E7" s="75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5"/>
      <c r="AN7" s="75"/>
      <c r="AO7" s="75"/>
      <c r="AP7" s="75"/>
    </row>
    <row r="8" spans="2:42" x14ac:dyDescent="0.2">
      <c r="B8" s="75"/>
      <c r="C8" s="75"/>
      <c r="D8" s="75"/>
      <c r="E8" s="75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5"/>
      <c r="AN8" s="75"/>
      <c r="AO8" s="75"/>
      <c r="AP8" s="75"/>
    </row>
    <row r="9" spans="2:42" x14ac:dyDescent="0.2">
      <c r="B9" s="75"/>
      <c r="C9" s="75"/>
      <c r="D9" s="75"/>
      <c r="E9" s="75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5"/>
      <c r="AN9" s="75"/>
      <c r="AO9" s="75"/>
      <c r="AP9" s="75"/>
    </row>
    <row r="10" spans="2:42" x14ac:dyDescent="0.2">
      <c r="B10" s="75"/>
      <c r="C10" s="75"/>
      <c r="D10" s="75"/>
      <c r="E10" s="75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5"/>
      <c r="AN10" s="75"/>
      <c r="AO10" s="75"/>
      <c r="AP10" s="75"/>
    </row>
    <row r="11" spans="2:42" x14ac:dyDescent="0.2">
      <c r="B11" s="75"/>
      <c r="C11" s="75"/>
      <c r="D11" s="75"/>
      <c r="E11" s="75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5"/>
      <c r="AN11" s="75"/>
      <c r="AO11" s="75"/>
      <c r="AP11" s="75"/>
    </row>
    <row r="12" spans="2:42" x14ac:dyDescent="0.2">
      <c r="B12" s="75"/>
      <c r="C12" s="75"/>
      <c r="D12" s="75"/>
      <c r="E12" s="75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5"/>
      <c r="AN12" s="75"/>
      <c r="AO12" s="75"/>
      <c r="AP12" s="75"/>
    </row>
    <row r="13" spans="2:42" x14ac:dyDescent="0.2">
      <c r="B13" s="75"/>
      <c r="C13" s="75"/>
      <c r="D13" s="75"/>
      <c r="E13" s="75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5"/>
      <c r="AN13" s="75"/>
      <c r="AO13" s="75"/>
      <c r="AP13" s="75"/>
    </row>
    <row r="14" spans="2:42" x14ac:dyDescent="0.2">
      <c r="B14" s="75"/>
      <c r="C14" s="75"/>
      <c r="D14" s="75"/>
      <c r="E14" s="75"/>
      <c r="F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5"/>
      <c r="AN14" s="75"/>
      <c r="AO14" s="75"/>
      <c r="AP14" s="75"/>
    </row>
    <row r="15" spans="2:42" x14ac:dyDescent="0.2">
      <c r="B15" s="75"/>
      <c r="C15" s="75"/>
      <c r="D15" s="75"/>
      <c r="E15" s="75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5"/>
      <c r="AN15" s="75"/>
      <c r="AO15" s="75"/>
      <c r="AP15" s="75"/>
    </row>
    <row r="16" spans="2:42" x14ac:dyDescent="0.2">
      <c r="B16" s="75"/>
      <c r="C16" s="75"/>
      <c r="D16" s="75"/>
      <c r="E16" s="75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5"/>
      <c r="AN16" s="75"/>
      <c r="AO16" s="75"/>
      <c r="AP16" s="75"/>
    </row>
    <row r="17" spans="2:42" x14ac:dyDescent="0.2">
      <c r="B17" s="75"/>
      <c r="C17" s="75"/>
      <c r="D17" s="75"/>
      <c r="E17" s="75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5"/>
      <c r="AN17" s="75"/>
      <c r="AO17" s="75"/>
      <c r="AP17" s="75"/>
    </row>
    <row r="18" spans="2:42" x14ac:dyDescent="0.2">
      <c r="B18" s="75"/>
      <c r="C18" s="75"/>
      <c r="D18" s="75"/>
      <c r="E18" s="75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5"/>
      <c r="AN18" s="75"/>
      <c r="AO18" s="75"/>
      <c r="AP18" s="75"/>
    </row>
    <row r="19" spans="2:42" x14ac:dyDescent="0.2">
      <c r="B19" s="75"/>
      <c r="C19" s="75"/>
      <c r="D19" s="75"/>
      <c r="E19" s="75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5"/>
      <c r="AN19" s="75"/>
      <c r="AO19" s="75"/>
      <c r="AP19" s="75"/>
    </row>
    <row r="20" spans="2:42" x14ac:dyDescent="0.2">
      <c r="B20" s="75"/>
      <c r="C20" s="75"/>
      <c r="D20" s="75"/>
      <c r="E20" s="75"/>
      <c r="F20" s="74"/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5"/>
      <c r="AN20" s="75"/>
      <c r="AO20" s="75"/>
      <c r="AP20" s="75"/>
    </row>
    <row r="21" spans="2:42" x14ac:dyDescent="0.2">
      <c r="B21" s="75"/>
      <c r="C21" s="75"/>
      <c r="D21" s="75"/>
      <c r="E21" s="75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5"/>
      <c r="AN21" s="75"/>
      <c r="AO21" s="75"/>
      <c r="AP21" s="75"/>
    </row>
    <row r="22" spans="2:42" x14ac:dyDescent="0.2">
      <c r="B22" s="75"/>
      <c r="C22" s="75"/>
      <c r="D22" s="75"/>
      <c r="E22" s="75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5"/>
      <c r="AN22" s="75"/>
      <c r="AO22" s="75"/>
      <c r="AP22" s="75"/>
    </row>
    <row r="23" spans="2:42" x14ac:dyDescent="0.2">
      <c r="B23" s="75"/>
      <c r="C23" s="75"/>
      <c r="D23" s="75"/>
      <c r="E23" s="75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5"/>
      <c r="AN23" s="75"/>
      <c r="AO23" s="75"/>
      <c r="AP23" s="75"/>
    </row>
    <row r="24" spans="2:42" x14ac:dyDescent="0.2">
      <c r="B24" s="75"/>
      <c r="C24" s="75"/>
      <c r="D24" s="75"/>
      <c r="E24" s="75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5"/>
      <c r="AN24" s="75"/>
      <c r="AO24" s="75"/>
      <c r="AP24" s="75"/>
    </row>
    <row r="25" spans="2:42" x14ac:dyDescent="0.2">
      <c r="B25" s="75"/>
      <c r="C25" s="75"/>
      <c r="D25" s="75"/>
      <c r="E25" s="75"/>
      <c r="F25" s="74"/>
      <c r="G25" s="74"/>
      <c r="H25" s="74"/>
      <c r="I25" s="74"/>
      <c r="J25" s="74"/>
      <c r="K25" s="74"/>
      <c r="L25" s="74"/>
      <c r="M25" s="74"/>
      <c r="N25" s="74"/>
      <c r="O25" s="74"/>
      <c r="P25" s="74"/>
      <c r="Q25" s="74"/>
      <c r="R25" s="74"/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5"/>
      <c r="AN25" s="75"/>
      <c r="AO25" s="75"/>
      <c r="AP25" s="75"/>
    </row>
    <row r="26" spans="2:42" x14ac:dyDescent="0.2">
      <c r="B26" s="75"/>
      <c r="C26" s="75"/>
      <c r="D26" s="75"/>
      <c r="E26" s="75"/>
      <c r="F26" s="74"/>
      <c r="G26" s="74"/>
      <c r="H26" s="74"/>
      <c r="I26" s="74"/>
      <c r="J26" s="74"/>
      <c r="K26" s="74"/>
      <c r="L26" s="74"/>
      <c r="M26" s="74"/>
      <c r="N26" s="74"/>
      <c r="O26" s="74"/>
      <c r="P26" s="74"/>
      <c r="Q26" s="74"/>
      <c r="R26" s="74"/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5"/>
      <c r="AN26" s="75"/>
      <c r="AO26" s="75"/>
      <c r="AP26" s="75"/>
    </row>
    <row r="27" spans="2:42" x14ac:dyDescent="0.2">
      <c r="B27" s="75"/>
      <c r="C27" s="75"/>
      <c r="D27" s="75"/>
      <c r="E27" s="75"/>
      <c r="F27" s="74"/>
      <c r="G27" s="74"/>
      <c r="H27" s="74"/>
      <c r="I27" s="74"/>
      <c r="J27" s="74"/>
      <c r="K27" s="74"/>
      <c r="L27" s="74"/>
      <c r="M27" s="74"/>
      <c r="N27" s="74"/>
      <c r="O27" s="74"/>
      <c r="P27" s="74"/>
      <c r="Q27" s="74"/>
      <c r="R27" s="74"/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5"/>
      <c r="AN27" s="75"/>
      <c r="AO27" s="75"/>
      <c r="AP27" s="75"/>
    </row>
    <row r="28" spans="2:42" x14ac:dyDescent="0.2">
      <c r="B28" s="75"/>
      <c r="C28" s="75"/>
      <c r="D28" s="75"/>
      <c r="E28" s="75"/>
      <c r="F28" s="74"/>
      <c r="G28" s="74"/>
      <c r="H28" s="74"/>
      <c r="I28" s="74"/>
      <c r="J28" s="74"/>
      <c r="K28" s="74"/>
      <c r="L28" s="74"/>
      <c r="M28" s="74"/>
      <c r="N28" s="74"/>
      <c r="O28" s="74"/>
      <c r="P28" s="74"/>
      <c r="Q28" s="74"/>
      <c r="R28" s="74"/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5"/>
      <c r="AN28" s="75"/>
      <c r="AO28" s="75"/>
      <c r="AP28" s="75"/>
    </row>
    <row r="29" spans="2:42" x14ac:dyDescent="0.2">
      <c r="B29" s="75"/>
      <c r="C29" s="75"/>
      <c r="D29" s="75"/>
      <c r="E29" s="75"/>
      <c r="F29" s="74"/>
      <c r="G29" s="74"/>
      <c r="H29" s="74"/>
      <c r="I29" s="74"/>
      <c r="J29" s="74"/>
      <c r="K29" s="74"/>
      <c r="L29" s="74"/>
      <c r="M29" s="74"/>
      <c r="N29" s="74"/>
      <c r="O29" s="74"/>
      <c r="P29" s="74"/>
      <c r="Q29" s="74"/>
      <c r="R29" s="74"/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5"/>
      <c r="AN29" s="75"/>
      <c r="AO29" s="75"/>
      <c r="AP29" s="75"/>
    </row>
    <row r="30" spans="2:42" x14ac:dyDescent="0.2">
      <c r="B30" s="75"/>
      <c r="C30" s="75"/>
      <c r="D30" s="75"/>
      <c r="E30" s="75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74"/>
      <c r="R30" s="74"/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5"/>
      <c r="AN30" s="75"/>
      <c r="AO30" s="75"/>
      <c r="AP30" s="75"/>
    </row>
    <row r="31" spans="2:42" x14ac:dyDescent="0.2">
      <c r="B31" s="75"/>
      <c r="C31" s="75"/>
      <c r="D31" s="75"/>
      <c r="E31" s="75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74"/>
      <c r="R31" s="74"/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5"/>
      <c r="AN31" s="75"/>
      <c r="AO31" s="75"/>
      <c r="AP31" s="75"/>
    </row>
    <row r="32" spans="2:42" x14ac:dyDescent="0.2">
      <c r="B32" s="75"/>
      <c r="C32" s="75"/>
      <c r="D32" s="75"/>
      <c r="E32" s="75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74"/>
      <c r="R32" s="74"/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5"/>
      <c r="AN32" s="75"/>
      <c r="AO32" s="75"/>
      <c r="AP32" s="75"/>
    </row>
    <row r="33" spans="2:42" x14ac:dyDescent="0.2">
      <c r="B33" s="75"/>
      <c r="C33" s="75"/>
      <c r="D33" s="75"/>
      <c r="E33" s="75"/>
      <c r="F33" s="74"/>
      <c r="G33" s="74"/>
      <c r="H33" s="74"/>
      <c r="I33" s="74"/>
      <c r="J33" s="74"/>
      <c r="K33" s="74"/>
      <c r="L33" s="74"/>
      <c r="M33" s="74"/>
      <c r="N33" s="74"/>
      <c r="O33" s="74"/>
      <c r="P33" s="74"/>
      <c r="Q33" s="74"/>
      <c r="R33" s="74"/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5"/>
      <c r="AN33" s="75"/>
      <c r="AO33" s="75"/>
      <c r="AP33" s="75"/>
    </row>
    <row r="34" spans="2:42" x14ac:dyDescent="0.2">
      <c r="B34" s="75"/>
      <c r="C34" s="75"/>
      <c r="D34" s="75"/>
      <c r="E34" s="75"/>
      <c r="F34" s="74"/>
      <c r="G34" s="74"/>
      <c r="H34" s="74"/>
      <c r="I34" s="74"/>
      <c r="J34" s="74"/>
      <c r="K34" s="74"/>
      <c r="L34" s="74"/>
      <c r="M34" s="74"/>
      <c r="N34" s="74"/>
      <c r="O34" s="74"/>
      <c r="P34" s="74"/>
      <c r="Q34" s="74"/>
      <c r="R34" s="74"/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5"/>
      <c r="AN34" s="75"/>
      <c r="AO34" s="75"/>
      <c r="AP34" s="75"/>
    </row>
    <row r="35" spans="2:42" ht="28.5" thickBot="1" x14ac:dyDescent="0.45">
      <c r="B35" s="75"/>
      <c r="C35" s="75"/>
      <c r="D35" s="75"/>
      <c r="E35" s="75"/>
      <c r="F35" s="72"/>
      <c r="G35" s="72"/>
      <c r="H35" s="72"/>
      <c r="I35" s="72"/>
      <c r="J35" s="72"/>
      <c r="K35" s="72"/>
      <c r="L35" s="72"/>
      <c r="M35" s="72"/>
      <c r="N35" s="72"/>
      <c r="O35" s="72"/>
      <c r="P35" s="72"/>
      <c r="Q35" s="72"/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3"/>
      <c r="AK35" s="73"/>
      <c r="AL35" s="76" t="s">
        <v>3998</v>
      </c>
      <c r="AM35" s="75"/>
      <c r="AN35" s="75"/>
      <c r="AO35" s="75"/>
      <c r="AP35" s="75"/>
    </row>
    <row r="36" spans="2:42" ht="15" thickTop="1" x14ac:dyDescent="0.2">
      <c r="B36" s="75"/>
      <c r="C36" s="75"/>
      <c r="D36" s="75"/>
      <c r="E36" s="75"/>
      <c r="F36" s="74"/>
      <c r="G36" s="74"/>
      <c r="H36" s="74"/>
      <c r="I36" s="74"/>
      <c r="J36" s="74"/>
      <c r="K36" s="74"/>
      <c r="L36" s="74"/>
      <c r="M36" s="74"/>
      <c r="N36" s="74"/>
      <c r="O36" s="74"/>
      <c r="P36" s="74"/>
      <c r="Q36" s="74"/>
      <c r="R36" s="74"/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5"/>
      <c r="AN36" s="75"/>
      <c r="AO36" s="75"/>
      <c r="AP36" s="75"/>
    </row>
    <row r="37" spans="2:42" x14ac:dyDescent="0.2">
      <c r="B37" s="75"/>
      <c r="C37" s="75"/>
      <c r="D37" s="75"/>
      <c r="E37" s="75"/>
      <c r="F37" s="74"/>
      <c r="G37" s="74"/>
      <c r="H37" s="74"/>
      <c r="I37" s="74"/>
      <c r="J37" s="74"/>
      <c r="K37" s="74"/>
      <c r="L37" s="74"/>
      <c r="M37" s="74"/>
      <c r="N37" s="74"/>
      <c r="O37" s="74"/>
      <c r="P37" s="74"/>
      <c r="Q37" s="74"/>
      <c r="R37" s="74"/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5"/>
      <c r="AN37" s="75"/>
      <c r="AO37" s="75"/>
      <c r="AP37" s="75"/>
    </row>
    <row r="38" spans="2:42" x14ac:dyDescent="0.2">
      <c r="B38" s="75"/>
      <c r="C38" s="75"/>
      <c r="D38" s="75"/>
      <c r="E38" s="75"/>
      <c r="F38" s="74"/>
      <c r="G38" s="74"/>
      <c r="H38" s="74"/>
      <c r="I38" s="74"/>
      <c r="J38" s="74"/>
      <c r="K38" s="74"/>
      <c r="L38" s="74"/>
      <c r="M38" s="74"/>
      <c r="N38" s="74"/>
      <c r="O38" s="74"/>
      <c r="P38" s="74"/>
      <c r="Q38" s="74"/>
      <c r="R38" s="74"/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5"/>
      <c r="AN38" s="75"/>
      <c r="AO38" s="75"/>
      <c r="AP38" s="75"/>
    </row>
    <row r="39" spans="2:42" x14ac:dyDescent="0.2">
      <c r="B39" s="75"/>
      <c r="C39" s="75"/>
      <c r="D39" s="75"/>
      <c r="E39" s="75"/>
      <c r="F39" s="74"/>
      <c r="G39" s="74"/>
      <c r="H39" s="74"/>
      <c r="I39" s="74"/>
      <c r="J39" s="74"/>
      <c r="K39" s="74"/>
      <c r="L39" s="74"/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5"/>
      <c r="AN39" s="75"/>
      <c r="AO39" s="75"/>
      <c r="AP39" s="75"/>
    </row>
    <row r="40" spans="2:42" x14ac:dyDescent="0.2">
      <c r="B40" s="75"/>
      <c r="C40" s="75"/>
      <c r="D40" s="75"/>
      <c r="E40" s="75"/>
      <c r="F40" s="74"/>
      <c r="G40" s="74"/>
      <c r="H40" s="74"/>
      <c r="I40" s="74"/>
      <c r="J40" s="74"/>
      <c r="K40" s="74"/>
      <c r="L40" s="74"/>
      <c r="M40" s="74"/>
      <c r="N40" s="74"/>
      <c r="O40" s="74"/>
      <c r="P40" s="74"/>
      <c r="Q40" s="74"/>
      <c r="R40" s="74"/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5"/>
      <c r="AN40" s="75"/>
      <c r="AO40" s="75"/>
      <c r="AP40" s="75"/>
    </row>
    <row r="41" spans="2:42" x14ac:dyDescent="0.2">
      <c r="B41" s="75"/>
      <c r="C41" s="75"/>
      <c r="D41" s="75"/>
      <c r="E41" s="75"/>
      <c r="F41" s="74"/>
      <c r="G41" s="74"/>
      <c r="H41" s="74"/>
      <c r="I41" s="74"/>
      <c r="J41" s="74"/>
      <c r="K41" s="74"/>
      <c r="L41" s="74"/>
      <c r="M41" s="74"/>
      <c r="N41" s="74"/>
      <c r="O41" s="74"/>
      <c r="P41" s="74"/>
      <c r="Q41" s="74"/>
      <c r="R41" s="74"/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5"/>
      <c r="AN41" s="75"/>
      <c r="AO41" s="75"/>
      <c r="AP41" s="75"/>
    </row>
    <row r="42" spans="2:42" x14ac:dyDescent="0.2">
      <c r="B42" s="75"/>
      <c r="C42" s="75"/>
      <c r="D42" s="75"/>
      <c r="E42" s="75"/>
      <c r="F42" s="74"/>
      <c r="G42" s="74"/>
      <c r="H42" s="74"/>
      <c r="I42" s="74"/>
      <c r="J42" s="74"/>
      <c r="K42" s="74"/>
      <c r="L42" s="74"/>
      <c r="M42" s="74"/>
      <c r="N42" s="74"/>
      <c r="O42" s="74"/>
      <c r="P42" s="74"/>
      <c r="Q42" s="74"/>
      <c r="R42" s="74"/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5"/>
      <c r="AN42" s="75"/>
      <c r="AO42" s="75"/>
      <c r="AP42" s="75"/>
    </row>
    <row r="43" spans="2:42" x14ac:dyDescent="0.2">
      <c r="B43" s="75"/>
      <c r="C43" s="75"/>
      <c r="D43" s="75"/>
      <c r="E43" s="75"/>
      <c r="F43" s="74"/>
      <c r="G43" s="74"/>
      <c r="H43" s="74"/>
      <c r="I43" s="74"/>
      <c r="J43" s="74"/>
      <c r="K43" s="74"/>
      <c r="L43" s="74"/>
      <c r="M43" s="74"/>
      <c r="N43" s="74"/>
      <c r="O43" s="74"/>
      <c r="P43" s="74"/>
      <c r="Q43" s="74"/>
      <c r="R43" s="74"/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5"/>
      <c r="AN43" s="75"/>
      <c r="AO43" s="75"/>
      <c r="AP43" s="75"/>
    </row>
    <row r="44" spans="2:42" x14ac:dyDescent="0.2">
      <c r="B44" s="75"/>
      <c r="C44" s="75"/>
      <c r="D44" s="75"/>
      <c r="E44" s="75"/>
      <c r="F44" s="74"/>
      <c r="G44" s="74"/>
      <c r="H44" s="74"/>
      <c r="I44" s="74"/>
      <c r="J44" s="74"/>
      <c r="K44" s="74"/>
      <c r="L44" s="74"/>
      <c r="M44" s="74"/>
      <c r="N44" s="74"/>
      <c r="O44" s="74"/>
      <c r="P44" s="74"/>
      <c r="Q44" s="74"/>
      <c r="R44" s="74"/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5"/>
      <c r="AN44" s="75"/>
      <c r="AO44" s="75"/>
      <c r="AP44" s="75"/>
    </row>
    <row r="45" spans="2:42" x14ac:dyDescent="0.2">
      <c r="B45" s="75"/>
      <c r="C45" s="75"/>
      <c r="D45" s="75"/>
      <c r="E45" s="75"/>
      <c r="F45" s="74"/>
      <c r="G45" s="74"/>
      <c r="H45" s="74"/>
      <c r="I45" s="74"/>
      <c r="J45" s="74"/>
      <c r="K45" s="74"/>
      <c r="L45" s="74"/>
      <c r="M45" s="74"/>
      <c r="N45" s="74"/>
      <c r="O45" s="74"/>
      <c r="P45" s="74"/>
      <c r="Q45" s="74"/>
      <c r="R45" s="74"/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5"/>
      <c r="AN45" s="75"/>
      <c r="AO45" s="75"/>
      <c r="AP45" s="75"/>
    </row>
    <row r="46" spans="2:42" x14ac:dyDescent="0.2">
      <c r="B46" s="75"/>
      <c r="C46" s="75"/>
      <c r="D46" s="75"/>
      <c r="E46" s="75"/>
      <c r="F46" s="74"/>
      <c r="G46" s="74"/>
      <c r="H46" s="74"/>
      <c r="I46" s="74"/>
      <c r="J46" s="74"/>
      <c r="K46" s="74"/>
      <c r="L46" s="74"/>
      <c r="M46" s="74"/>
      <c r="N46" s="74"/>
      <c r="O46" s="74"/>
      <c r="P46" s="74"/>
      <c r="Q46" s="74"/>
      <c r="R46" s="74"/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5"/>
      <c r="AN46" s="75"/>
      <c r="AO46" s="75"/>
      <c r="AP46" s="75"/>
    </row>
    <row r="47" spans="2:42" x14ac:dyDescent="0.2">
      <c r="B47" s="75"/>
      <c r="C47" s="75"/>
      <c r="D47" s="75"/>
      <c r="E47" s="75"/>
      <c r="F47" s="74"/>
      <c r="G47" s="74"/>
      <c r="H47" s="74"/>
      <c r="I47" s="74"/>
      <c r="J47" s="74"/>
      <c r="K47" s="74"/>
      <c r="L47" s="74"/>
      <c r="M47" s="74"/>
      <c r="N47" s="74"/>
      <c r="O47" s="74"/>
      <c r="P47" s="74"/>
      <c r="Q47" s="74"/>
      <c r="R47" s="74"/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5"/>
      <c r="AN47" s="75"/>
      <c r="AO47" s="75"/>
      <c r="AP47" s="75"/>
    </row>
    <row r="48" spans="2:42" x14ac:dyDescent="0.2">
      <c r="B48" s="75"/>
      <c r="C48" s="75"/>
      <c r="D48" s="75"/>
      <c r="E48" s="75"/>
      <c r="F48" s="74"/>
      <c r="G48" s="74"/>
      <c r="H48" s="74"/>
      <c r="I48" s="74"/>
      <c r="J48" s="74"/>
      <c r="K48" s="74"/>
      <c r="L48" s="74"/>
      <c r="M48" s="74"/>
      <c r="N48" s="74"/>
      <c r="O48" s="74"/>
      <c r="P48" s="74"/>
      <c r="Q48" s="74"/>
      <c r="R48" s="74"/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5"/>
      <c r="AN48" s="75"/>
      <c r="AO48" s="75"/>
      <c r="AP48" s="75"/>
    </row>
    <row r="49" spans="2:42" x14ac:dyDescent="0.2">
      <c r="B49" s="75"/>
      <c r="C49" s="75"/>
      <c r="D49" s="75"/>
      <c r="E49" s="75"/>
      <c r="F49" s="74"/>
      <c r="G49" s="74"/>
      <c r="H49" s="74"/>
      <c r="I49" s="74"/>
      <c r="J49" s="74"/>
      <c r="K49" s="74"/>
      <c r="L49" s="74"/>
      <c r="M49" s="74"/>
      <c r="N49" s="74"/>
      <c r="O49" s="74"/>
      <c r="P49" s="74"/>
      <c r="Q49" s="74"/>
      <c r="R49" s="74"/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5"/>
      <c r="AN49" s="75"/>
      <c r="AO49" s="75"/>
      <c r="AP49" s="75"/>
    </row>
    <row r="50" spans="2:42" x14ac:dyDescent="0.2">
      <c r="B50" s="75"/>
      <c r="C50" s="75"/>
      <c r="D50" s="75"/>
      <c r="E50" s="75"/>
      <c r="F50" s="74"/>
      <c r="G50" s="74"/>
      <c r="H50" s="74"/>
      <c r="I50" s="74"/>
      <c r="J50" s="74"/>
      <c r="K50" s="74"/>
      <c r="L50" s="74"/>
      <c r="M50" s="74"/>
      <c r="N50" s="74"/>
      <c r="O50" s="74"/>
      <c r="P50" s="74"/>
      <c r="Q50" s="74"/>
      <c r="R50" s="74"/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5"/>
      <c r="AN50" s="75"/>
      <c r="AO50" s="75"/>
      <c r="AP50" s="75"/>
    </row>
    <row r="51" spans="2:42" x14ac:dyDescent="0.2">
      <c r="B51" s="75"/>
      <c r="C51" s="75"/>
      <c r="D51" s="75"/>
      <c r="E51" s="75"/>
      <c r="F51" s="74"/>
      <c r="G51" s="74"/>
      <c r="H51" s="74"/>
      <c r="I51" s="74"/>
      <c r="J51" s="74"/>
      <c r="K51" s="74"/>
      <c r="L51" s="74"/>
      <c r="M51" s="74"/>
      <c r="N51" s="74"/>
      <c r="O51" s="74"/>
      <c r="P51" s="74"/>
      <c r="Q51" s="74"/>
      <c r="R51" s="74"/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5"/>
      <c r="AN51" s="75"/>
      <c r="AO51" s="75"/>
      <c r="AP51" s="75"/>
    </row>
    <row r="52" spans="2:42" x14ac:dyDescent="0.2">
      <c r="B52" s="75"/>
      <c r="C52" s="75"/>
      <c r="D52" s="75"/>
      <c r="E52" s="75"/>
      <c r="F52" s="74"/>
      <c r="G52" s="74"/>
      <c r="H52" s="74"/>
      <c r="I52" s="74"/>
      <c r="J52" s="74"/>
      <c r="K52" s="74"/>
      <c r="L52" s="74"/>
      <c r="M52" s="74"/>
      <c r="N52" s="74"/>
      <c r="O52" s="74"/>
      <c r="P52" s="74"/>
      <c r="Q52" s="74"/>
      <c r="R52" s="74"/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5"/>
      <c r="AN52" s="75"/>
      <c r="AO52" s="75"/>
      <c r="AP52" s="75"/>
    </row>
    <row r="53" spans="2:42" x14ac:dyDescent="0.2">
      <c r="B53" s="75"/>
      <c r="C53" s="75"/>
      <c r="D53" s="75"/>
      <c r="E53" s="75"/>
      <c r="F53" s="74"/>
      <c r="G53" s="74"/>
      <c r="H53" s="74"/>
      <c r="I53" s="74"/>
      <c r="J53" s="74"/>
      <c r="K53" s="74"/>
      <c r="L53" s="74"/>
      <c r="M53" s="74"/>
      <c r="N53" s="74"/>
      <c r="O53" s="74"/>
      <c r="P53" s="74"/>
      <c r="Q53" s="74"/>
      <c r="R53" s="74"/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5"/>
      <c r="AN53" s="75"/>
      <c r="AO53" s="75"/>
      <c r="AP53" s="75"/>
    </row>
    <row r="54" spans="2:42" x14ac:dyDescent="0.2">
      <c r="B54" s="75"/>
      <c r="C54" s="75"/>
      <c r="D54" s="75"/>
      <c r="E54" s="75"/>
      <c r="F54" s="74"/>
      <c r="G54" s="74"/>
      <c r="H54" s="74"/>
      <c r="I54" s="74"/>
      <c r="J54" s="74"/>
      <c r="K54" s="74"/>
      <c r="L54" s="74"/>
      <c r="M54" s="74"/>
      <c r="N54" s="74"/>
      <c r="O54" s="74"/>
      <c r="P54" s="74"/>
      <c r="Q54" s="74"/>
      <c r="R54" s="74"/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5"/>
      <c r="AN54" s="75"/>
      <c r="AO54" s="75"/>
      <c r="AP54" s="75"/>
    </row>
    <row r="55" spans="2:42" x14ac:dyDescent="0.2">
      <c r="B55" s="75"/>
      <c r="C55" s="75"/>
      <c r="D55" s="75"/>
      <c r="E55" s="75"/>
      <c r="F55" s="74"/>
      <c r="G55" s="74"/>
      <c r="H55" s="74"/>
      <c r="I55" s="74"/>
      <c r="J55" s="74"/>
      <c r="K55" s="74"/>
      <c r="L55" s="74"/>
      <c r="M55" s="74"/>
      <c r="N55" s="74"/>
      <c r="O55" s="74"/>
      <c r="P55" s="74"/>
      <c r="Q55" s="74"/>
      <c r="R55" s="74"/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5"/>
      <c r="AN55" s="75"/>
      <c r="AO55" s="75"/>
      <c r="AP55" s="75"/>
    </row>
    <row r="56" spans="2:42" x14ac:dyDescent="0.2">
      <c r="B56" s="75"/>
      <c r="C56" s="75"/>
      <c r="D56" s="75"/>
      <c r="E56" s="75"/>
      <c r="F56" s="74"/>
      <c r="G56" s="74"/>
      <c r="H56" s="74"/>
      <c r="I56" s="74"/>
      <c r="J56" s="74"/>
      <c r="K56" s="74"/>
      <c r="L56" s="74"/>
      <c r="M56" s="74"/>
      <c r="N56" s="74"/>
      <c r="O56" s="74"/>
      <c r="P56" s="74"/>
      <c r="Q56" s="74"/>
      <c r="R56" s="74"/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5"/>
      <c r="AN56" s="75"/>
      <c r="AO56" s="75"/>
      <c r="AP56" s="75"/>
    </row>
    <row r="57" spans="2:42" x14ac:dyDescent="0.2">
      <c r="B57" s="75"/>
      <c r="C57" s="75"/>
      <c r="D57" s="75"/>
      <c r="E57" s="75"/>
      <c r="F57" s="74"/>
      <c r="G57" s="74"/>
      <c r="H57" s="74"/>
      <c r="I57" s="74"/>
      <c r="J57" s="74"/>
      <c r="K57" s="74"/>
      <c r="L57" s="74"/>
      <c r="M57" s="74"/>
      <c r="N57" s="74"/>
      <c r="O57" s="74"/>
      <c r="P57" s="74"/>
      <c r="Q57" s="74"/>
      <c r="R57" s="74"/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5"/>
      <c r="AN57" s="75"/>
      <c r="AO57" s="75"/>
      <c r="AP57" s="75"/>
    </row>
    <row r="58" spans="2:42" x14ac:dyDescent="0.2">
      <c r="B58" s="75"/>
      <c r="C58" s="75"/>
      <c r="D58" s="75"/>
      <c r="E58" s="75"/>
      <c r="F58" s="74"/>
      <c r="G58" s="74"/>
      <c r="H58" s="74"/>
      <c r="I58" s="74"/>
      <c r="J58" s="74"/>
      <c r="K58" s="74"/>
      <c r="L58" s="74"/>
      <c r="M58" s="74"/>
      <c r="N58" s="74"/>
      <c r="O58" s="74"/>
      <c r="P58" s="74"/>
      <c r="Q58" s="74"/>
      <c r="R58" s="74"/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5"/>
      <c r="AN58" s="75"/>
      <c r="AO58" s="75"/>
      <c r="AP58" s="75"/>
    </row>
    <row r="59" spans="2:42" x14ac:dyDescent="0.2">
      <c r="B59" s="75"/>
      <c r="C59" s="75"/>
      <c r="D59" s="75"/>
      <c r="E59" s="75"/>
      <c r="F59" s="74"/>
      <c r="G59" s="74"/>
      <c r="H59" s="74"/>
      <c r="I59" s="74"/>
      <c r="J59" s="74"/>
      <c r="K59" s="74"/>
      <c r="L59" s="74"/>
      <c r="M59" s="74"/>
      <c r="N59" s="74"/>
      <c r="O59" s="74"/>
      <c r="P59" s="74"/>
      <c r="Q59" s="74"/>
      <c r="R59" s="74"/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5"/>
      <c r="AN59" s="75"/>
      <c r="AO59" s="75"/>
      <c r="AP59" s="75"/>
    </row>
    <row r="60" spans="2:42" x14ac:dyDescent="0.2">
      <c r="B60" s="75"/>
      <c r="C60" s="75"/>
      <c r="D60" s="75"/>
      <c r="E60" s="75"/>
      <c r="F60" s="74"/>
      <c r="G60" s="74"/>
      <c r="H60" s="74"/>
      <c r="I60" s="74"/>
      <c r="J60" s="74"/>
      <c r="K60" s="74"/>
      <c r="L60" s="74"/>
      <c r="M60" s="74"/>
      <c r="N60" s="74"/>
      <c r="O60" s="74"/>
      <c r="P60" s="74"/>
      <c r="Q60" s="74"/>
      <c r="R60" s="74"/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5"/>
      <c r="AN60" s="75"/>
      <c r="AO60" s="75"/>
      <c r="AP60" s="75"/>
    </row>
    <row r="61" spans="2:42" x14ac:dyDescent="0.2">
      <c r="B61" s="75"/>
      <c r="C61" s="75"/>
      <c r="D61" s="75"/>
      <c r="E61" s="75"/>
      <c r="F61" s="74"/>
      <c r="G61" s="74"/>
      <c r="H61" s="74"/>
      <c r="I61" s="74"/>
      <c r="J61" s="74"/>
      <c r="K61" s="74"/>
      <c r="L61" s="74"/>
      <c r="M61" s="74"/>
      <c r="N61" s="74"/>
      <c r="O61" s="74"/>
      <c r="P61" s="74"/>
      <c r="Q61" s="74"/>
      <c r="R61" s="74"/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5"/>
      <c r="AN61" s="75"/>
      <c r="AO61" s="75"/>
      <c r="AP61" s="75"/>
    </row>
    <row r="62" spans="2:42" x14ac:dyDescent="0.2">
      <c r="B62" s="75"/>
      <c r="C62" s="75"/>
      <c r="D62" s="75"/>
      <c r="E62" s="75"/>
      <c r="F62" s="74"/>
      <c r="G62" s="74"/>
      <c r="H62" s="74"/>
      <c r="I62" s="74"/>
      <c r="J62" s="74"/>
      <c r="K62" s="74"/>
      <c r="L62" s="74"/>
      <c r="M62" s="74"/>
      <c r="N62" s="74"/>
      <c r="O62" s="74"/>
      <c r="P62" s="74"/>
      <c r="Q62" s="74"/>
      <c r="R62" s="74"/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5"/>
      <c r="AN62" s="75"/>
      <c r="AO62" s="75"/>
      <c r="AP62" s="75"/>
    </row>
    <row r="63" spans="2:42" x14ac:dyDescent="0.2">
      <c r="B63" s="75"/>
      <c r="C63" s="75"/>
      <c r="D63" s="75"/>
      <c r="E63" s="75"/>
      <c r="F63" s="74"/>
      <c r="G63" s="74"/>
      <c r="H63" s="74"/>
      <c r="I63" s="74"/>
      <c r="J63" s="74"/>
      <c r="K63" s="74"/>
      <c r="L63" s="74"/>
      <c r="M63" s="74"/>
      <c r="N63" s="74"/>
      <c r="O63" s="74"/>
      <c r="P63" s="74"/>
      <c r="Q63" s="74"/>
      <c r="R63" s="74"/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5"/>
      <c r="AN63" s="75"/>
      <c r="AO63" s="75"/>
      <c r="AP63" s="75"/>
    </row>
    <row r="64" spans="2:42" x14ac:dyDescent="0.2">
      <c r="B64" s="75"/>
      <c r="C64" s="75"/>
      <c r="D64" s="75"/>
      <c r="E64" s="75"/>
      <c r="F64" s="74"/>
      <c r="G64" s="74"/>
      <c r="H64" s="74"/>
      <c r="I64" s="74"/>
      <c r="J64" s="74"/>
      <c r="K64" s="74"/>
      <c r="L64" s="74"/>
      <c r="M64" s="74"/>
      <c r="N64" s="74"/>
      <c r="O64" s="74"/>
      <c r="P64" s="74"/>
      <c r="Q64" s="74"/>
      <c r="R64" s="74"/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5"/>
      <c r="AN64" s="75"/>
      <c r="AO64" s="75"/>
      <c r="AP64" s="75"/>
    </row>
    <row r="65" spans="2:42" x14ac:dyDescent="0.2">
      <c r="B65" s="75"/>
      <c r="C65" s="75"/>
      <c r="D65" s="75"/>
      <c r="E65" s="75"/>
      <c r="F65" s="74"/>
      <c r="G65" s="74"/>
      <c r="H65" s="74"/>
      <c r="I65" s="74"/>
      <c r="J65" s="74"/>
      <c r="K65" s="74"/>
      <c r="L65" s="74"/>
      <c r="M65" s="74"/>
      <c r="N65" s="74"/>
      <c r="O65" s="74"/>
      <c r="P65" s="74"/>
      <c r="Q65" s="74"/>
      <c r="R65" s="74"/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5"/>
      <c r="AN65" s="75"/>
      <c r="AO65" s="75"/>
      <c r="AP65" s="75"/>
    </row>
    <row r="66" spans="2:42" ht="28.5" thickBot="1" x14ac:dyDescent="0.45">
      <c r="B66" s="75"/>
      <c r="C66" s="75"/>
      <c r="D66" s="75"/>
      <c r="E66" s="75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3"/>
      <c r="AK66" s="73"/>
      <c r="AL66" s="76" t="s">
        <v>4062</v>
      </c>
      <c r="AM66" s="75"/>
      <c r="AN66" s="75"/>
      <c r="AO66" s="75"/>
      <c r="AP66" s="75"/>
    </row>
    <row r="67" spans="2:42" ht="15" thickTop="1" x14ac:dyDescent="0.2">
      <c r="B67" s="75"/>
      <c r="C67" s="75"/>
      <c r="D67" s="75"/>
      <c r="E67" s="75"/>
      <c r="F67" s="74"/>
      <c r="G67" s="74"/>
      <c r="H67" s="74"/>
      <c r="I67" s="74"/>
      <c r="J67" s="74"/>
      <c r="K67" s="74"/>
      <c r="L67" s="74"/>
      <c r="M67" s="74"/>
      <c r="N67" s="74"/>
      <c r="O67" s="74"/>
      <c r="P67" s="74"/>
      <c r="Q67" s="74"/>
      <c r="R67" s="74"/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5"/>
      <c r="AN67" s="75"/>
      <c r="AO67" s="75"/>
      <c r="AP67" s="75"/>
    </row>
    <row r="68" spans="2:42" x14ac:dyDescent="0.2">
      <c r="B68" s="75"/>
      <c r="C68" s="75"/>
      <c r="D68" s="75"/>
      <c r="E68" s="75"/>
      <c r="F68" s="74"/>
      <c r="G68" s="74"/>
      <c r="H68" s="74"/>
      <c r="I68" s="74"/>
      <c r="J68" s="74"/>
      <c r="K68" s="74"/>
      <c r="L68" s="74"/>
      <c r="M68" s="74"/>
      <c r="N68" s="74"/>
      <c r="O68" s="74"/>
      <c r="P68" s="74"/>
      <c r="Q68" s="74"/>
      <c r="R68" s="74"/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5"/>
      <c r="AN68" s="75"/>
      <c r="AO68" s="75"/>
      <c r="AP68" s="75"/>
    </row>
    <row r="69" spans="2:42" x14ac:dyDescent="0.2">
      <c r="B69" s="75"/>
      <c r="C69" s="75"/>
      <c r="D69" s="75"/>
      <c r="E69" s="75"/>
      <c r="F69" s="74"/>
      <c r="G69" s="74"/>
      <c r="H69" s="74"/>
      <c r="I69" s="74"/>
      <c r="J69" s="74"/>
      <c r="K69" s="74"/>
      <c r="L69" s="74"/>
      <c r="M69" s="74"/>
      <c r="N69" s="74"/>
      <c r="O69" s="74"/>
      <c r="P69" s="74"/>
      <c r="Q69" s="74"/>
      <c r="R69" s="74"/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5"/>
      <c r="AN69" s="75"/>
      <c r="AO69" s="75"/>
      <c r="AP69" s="75"/>
    </row>
    <row r="70" spans="2:42" x14ac:dyDescent="0.2">
      <c r="B70" s="75"/>
      <c r="C70" s="75"/>
      <c r="D70" s="75"/>
      <c r="E70" s="75"/>
      <c r="F70" s="74"/>
      <c r="G70" s="74"/>
      <c r="H70" s="74"/>
      <c r="I70" s="74"/>
      <c r="J70" s="74"/>
      <c r="K70" s="74"/>
      <c r="L70" s="74"/>
      <c r="M70" s="74"/>
      <c r="N70" s="74"/>
      <c r="O70" s="74"/>
      <c r="P70" s="74"/>
      <c r="Q70" s="74"/>
      <c r="R70" s="74"/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5"/>
      <c r="AN70" s="75"/>
      <c r="AO70" s="75"/>
      <c r="AP70" s="75"/>
    </row>
    <row r="71" spans="2:42" x14ac:dyDescent="0.2">
      <c r="B71" s="75"/>
      <c r="C71" s="75"/>
      <c r="D71" s="75"/>
      <c r="E71" s="75"/>
      <c r="F71" s="74"/>
      <c r="G71" s="74"/>
      <c r="H71" s="74"/>
      <c r="I71" s="74"/>
      <c r="J71" s="74"/>
      <c r="K71" s="74"/>
      <c r="L71" s="74"/>
      <c r="M71" s="74"/>
      <c r="N71" s="74"/>
      <c r="O71" s="74"/>
      <c r="P71" s="74"/>
      <c r="Q71" s="74"/>
      <c r="R71" s="74"/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5"/>
      <c r="AN71" s="75"/>
      <c r="AO71" s="75"/>
      <c r="AP71" s="75"/>
    </row>
    <row r="72" spans="2:42" x14ac:dyDescent="0.2">
      <c r="B72" s="75"/>
      <c r="C72" s="75"/>
      <c r="D72" s="75"/>
      <c r="E72" s="75"/>
      <c r="F72" s="74"/>
      <c r="G72" s="74"/>
      <c r="H72" s="74"/>
      <c r="I72" s="74"/>
      <c r="J72" s="74"/>
      <c r="K72" s="74"/>
      <c r="L72" s="74"/>
      <c r="M72" s="74"/>
      <c r="N72" s="74"/>
      <c r="O72" s="74"/>
      <c r="P72" s="74"/>
      <c r="Q72" s="74"/>
      <c r="R72" s="74"/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5"/>
      <c r="AN72" s="75"/>
      <c r="AO72" s="75"/>
      <c r="AP72" s="75"/>
    </row>
    <row r="73" spans="2:42" x14ac:dyDescent="0.2">
      <c r="B73" s="75"/>
      <c r="C73" s="75"/>
      <c r="D73" s="75"/>
      <c r="E73" s="75"/>
      <c r="F73" s="74"/>
      <c r="G73" s="74"/>
      <c r="H73" s="74"/>
      <c r="I73" s="74"/>
      <c r="J73" s="74"/>
      <c r="K73" s="74"/>
      <c r="L73" s="74"/>
      <c r="M73" s="74"/>
      <c r="N73" s="74"/>
      <c r="O73" s="74"/>
      <c r="P73" s="74"/>
      <c r="Q73" s="74"/>
      <c r="R73" s="74"/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5"/>
      <c r="AN73" s="75"/>
      <c r="AO73" s="75"/>
      <c r="AP73" s="75"/>
    </row>
    <row r="74" spans="2:42" x14ac:dyDescent="0.2">
      <c r="B74" s="75"/>
      <c r="C74" s="75"/>
      <c r="D74" s="75"/>
      <c r="E74" s="75"/>
      <c r="F74" s="74"/>
      <c r="G74" s="74"/>
      <c r="H74" s="74"/>
      <c r="I74" s="74"/>
      <c r="J74" s="74"/>
      <c r="K74" s="74"/>
      <c r="L74" s="74"/>
      <c r="M74" s="74"/>
      <c r="N74" s="74"/>
      <c r="O74" s="74"/>
      <c r="P74" s="74"/>
      <c r="Q74" s="74"/>
      <c r="R74" s="74"/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5"/>
      <c r="AN74" s="75"/>
      <c r="AO74" s="75"/>
      <c r="AP74" s="75"/>
    </row>
    <row r="75" spans="2:42" x14ac:dyDescent="0.2">
      <c r="B75" s="75"/>
      <c r="C75" s="75"/>
      <c r="D75" s="75"/>
      <c r="E75" s="75"/>
      <c r="F75" s="74"/>
      <c r="G75" s="74"/>
      <c r="H75" s="74"/>
      <c r="I75" s="74"/>
      <c r="J75" s="74"/>
      <c r="K75" s="74"/>
      <c r="L75" s="74"/>
      <c r="M75" s="74"/>
      <c r="N75" s="74"/>
      <c r="O75" s="74"/>
      <c r="P75" s="74"/>
      <c r="Q75" s="74"/>
      <c r="R75" s="74"/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5"/>
      <c r="AN75" s="75"/>
      <c r="AO75" s="75"/>
      <c r="AP75" s="75"/>
    </row>
    <row r="76" spans="2:42" x14ac:dyDescent="0.2">
      <c r="B76" s="75"/>
      <c r="C76" s="75"/>
      <c r="D76" s="75"/>
      <c r="E76" s="75"/>
      <c r="F76" s="74"/>
      <c r="G76" s="74"/>
      <c r="H76" s="74"/>
      <c r="I76" s="74"/>
      <c r="J76" s="74"/>
      <c r="K76" s="74"/>
      <c r="L76" s="74"/>
      <c r="M76" s="74"/>
      <c r="N76" s="74"/>
      <c r="O76" s="74"/>
      <c r="P76" s="74"/>
      <c r="Q76" s="74"/>
      <c r="R76" s="74"/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5"/>
      <c r="AN76" s="75"/>
      <c r="AO76" s="75"/>
      <c r="AP76" s="75"/>
    </row>
    <row r="77" spans="2:42" x14ac:dyDescent="0.2">
      <c r="B77" s="75"/>
      <c r="C77" s="75"/>
      <c r="D77" s="75"/>
      <c r="E77" s="75"/>
      <c r="F77" s="74"/>
      <c r="G77" s="74"/>
      <c r="H77" s="74"/>
      <c r="I77" s="74"/>
      <c r="J77" s="74"/>
      <c r="K77" s="74"/>
      <c r="L77" s="74"/>
      <c r="M77" s="74"/>
      <c r="N77" s="74"/>
      <c r="O77" s="74"/>
      <c r="P77" s="74"/>
      <c r="Q77" s="74"/>
      <c r="R77" s="74"/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5"/>
      <c r="AN77" s="75"/>
      <c r="AO77" s="75"/>
      <c r="AP77" s="75"/>
    </row>
    <row r="78" spans="2:42" x14ac:dyDescent="0.2">
      <c r="B78" s="75"/>
      <c r="C78" s="75"/>
      <c r="D78" s="75"/>
      <c r="E78" s="75"/>
      <c r="F78" s="74"/>
      <c r="G78" s="74"/>
      <c r="H78" s="74"/>
      <c r="I78" s="74"/>
      <c r="J78" s="74"/>
      <c r="K78" s="74"/>
      <c r="L78" s="74"/>
      <c r="M78" s="74"/>
      <c r="N78" s="74"/>
      <c r="O78" s="74"/>
      <c r="P78" s="74"/>
      <c r="Q78" s="74"/>
      <c r="R78" s="74"/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5"/>
      <c r="AN78" s="75"/>
      <c r="AO78" s="75"/>
      <c r="AP78" s="75"/>
    </row>
    <row r="79" spans="2:42" x14ac:dyDescent="0.2">
      <c r="B79" s="75"/>
      <c r="C79" s="75"/>
      <c r="D79" s="75"/>
      <c r="E79" s="75"/>
      <c r="F79" s="74"/>
      <c r="G79" s="74"/>
      <c r="H79" s="74"/>
      <c r="I79" s="74"/>
      <c r="J79" s="74"/>
      <c r="K79" s="74"/>
      <c r="L79" s="74"/>
      <c r="M79" s="74"/>
      <c r="N79" s="74"/>
      <c r="O79" s="74"/>
      <c r="P79" s="74"/>
      <c r="Q79" s="74"/>
      <c r="R79" s="74"/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5"/>
      <c r="AN79" s="75"/>
      <c r="AO79" s="75"/>
      <c r="AP79" s="75"/>
    </row>
    <row r="80" spans="2:42" x14ac:dyDescent="0.2">
      <c r="B80" s="75"/>
      <c r="C80" s="75"/>
      <c r="D80" s="75"/>
      <c r="E80" s="75"/>
      <c r="F80" s="74"/>
      <c r="G80" s="74"/>
      <c r="H80" s="74"/>
      <c r="I80" s="74"/>
      <c r="J80" s="74"/>
      <c r="K80" s="74"/>
      <c r="L80" s="74"/>
      <c r="M80" s="74"/>
      <c r="N80" s="74"/>
      <c r="O80" s="74"/>
      <c r="P80" s="74"/>
      <c r="Q80" s="74"/>
      <c r="R80" s="74"/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5"/>
      <c r="AN80" s="75"/>
      <c r="AO80" s="75"/>
      <c r="AP80" s="75"/>
    </row>
    <row r="81" spans="2:42" x14ac:dyDescent="0.2">
      <c r="B81" s="75"/>
      <c r="C81" s="75"/>
      <c r="D81" s="75"/>
      <c r="E81" s="75"/>
      <c r="F81" s="74"/>
      <c r="G81" s="74"/>
      <c r="H81" s="74"/>
      <c r="I81" s="74"/>
      <c r="J81" s="74"/>
      <c r="K81" s="74"/>
      <c r="L81" s="74"/>
      <c r="M81" s="74"/>
      <c r="N81" s="74"/>
      <c r="O81" s="74"/>
      <c r="P81" s="74"/>
      <c r="Q81" s="74"/>
      <c r="R81" s="74"/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5"/>
      <c r="AN81" s="75"/>
      <c r="AO81" s="75"/>
      <c r="AP81" s="75"/>
    </row>
    <row r="82" spans="2:42" x14ac:dyDescent="0.2">
      <c r="B82" s="75"/>
      <c r="C82" s="75"/>
      <c r="D82" s="75"/>
      <c r="E82" s="75"/>
      <c r="F82" s="74"/>
      <c r="G82" s="74"/>
      <c r="H82" s="74"/>
      <c r="I82" s="74"/>
      <c r="J82" s="74"/>
      <c r="K82" s="74"/>
      <c r="L82" s="74"/>
      <c r="M82" s="74"/>
      <c r="N82" s="74"/>
      <c r="O82" s="74"/>
      <c r="P82" s="74"/>
      <c r="Q82" s="74"/>
      <c r="R82" s="74"/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5"/>
      <c r="AN82" s="75"/>
      <c r="AO82" s="75"/>
      <c r="AP82" s="75"/>
    </row>
    <row r="83" spans="2:42" x14ac:dyDescent="0.2">
      <c r="B83" s="75"/>
      <c r="C83" s="75"/>
      <c r="D83" s="75"/>
      <c r="E83" s="75"/>
      <c r="F83" s="74"/>
      <c r="G83" s="74"/>
      <c r="H83" s="74"/>
      <c r="I83" s="74"/>
      <c r="J83" s="74"/>
      <c r="K83" s="74"/>
      <c r="L83" s="74"/>
      <c r="M83" s="74"/>
      <c r="N83" s="74"/>
      <c r="O83" s="74"/>
      <c r="P83" s="74"/>
      <c r="Q83" s="74"/>
      <c r="R83" s="74"/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5"/>
      <c r="AN83" s="75"/>
      <c r="AO83" s="75"/>
      <c r="AP83" s="75"/>
    </row>
    <row r="84" spans="2:42" x14ac:dyDescent="0.2">
      <c r="B84" s="75"/>
      <c r="C84" s="75"/>
      <c r="D84" s="75"/>
      <c r="E84" s="75"/>
      <c r="F84" s="74"/>
      <c r="G84" s="74"/>
      <c r="H84" s="74"/>
      <c r="I84" s="74"/>
      <c r="J84" s="74"/>
      <c r="K84" s="74"/>
      <c r="L84" s="74"/>
      <c r="M84" s="74"/>
      <c r="N84" s="74"/>
      <c r="O84" s="74"/>
      <c r="P84" s="74"/>
      <c r="Q84" s="74"/>
      <c r="R84" s="74"/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5"/>
      <c r="AN84" s="75"/>
      <c r="AO84" s="75"/>
      <c r="AP84" s="75"/>
    </row>
    <row r="85" spans="2:42" x14ac:dyDescent="0.2">
      <c r="B85" s="75"/>
      <c r="C85" s="75"/>
      <c r="D85" s="75"/>
      <c r="E85" s="75"/>
      <c r="F85" s="74"/>
      <c r="G85" s="74"/>
      <c r="H85" s="74"/>
      <c r="I85" s="74"/>
      <c r="J85" s="74"/>
      <c r="K85" s="74"/>
      <c r="L85" s="74"/>
      <c r="M85" s="74"/>
      <c r="N85" s="74"/>
      <c r="O85" s="74"/>
      <c r="P85" s="74"/>
      <c r="Q85" s="74"/>
      <c r="R85" s="74"/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5"/>
      <c r="AN85" s="75"/>
      <c r="AO85" s="75"/>
      <c r="AP85" s="75"/>
    </row>
    <row r="86" spans="2:42" x14ac:dyDescent="0.2">
      <c r="B86" s="75"/>
      <c r="C86" s="75"/>
      <c r="D86" s="75"/>
      <c r="E86" s="75"/>
      <c r="F86" s="74"/>
      <c r="G86" s="74"/>
      <c r="H86" s="74"/>
      <c r="I86" s="74"/>
      <c r="J86" s="74"/>
      <c r="K86" s="74"/>
      <c r="L86" s="74"/>
      <c r="M86" s="74"/>
      <c r="N86" s="74"/>
      <c r="O86" s="74"/>
      <c r="P86" s="74"/>
      <c r="Q86" s="74"/>
      <c r="R86" s="74"/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5"/>
      <c r="AN86" s="75"/>
      <c r="AO86" s="75"/>
      <c r="AP86" s="75"/>
    </row>
    <row r="87" spans="2:42" x14ac:dyDescent="0.2">
      <c r="B87" s="75"/>
      <c r="C87" s="75"/>
      <c r="D87" s="75"/>
      <c r="E87" s="75"/>
      <c r="F87" s="74"/>
      <c r="G87" s="74"/>
      <c r="H87" s="74"/>
      <c r="I87" s="74"/>
      <c r="J87" s="74"/>
      <c r="K87" s="74"/>
      <c r="L87" s="74"/>
      <c r="M87" s="74"/>
      <c r="N87" s="74"/>
      <c r="O87" s="74"/>
      <c r="P87" s="74"/>
      <c r="Q87" s="74"/>
      <c r="R87" s="74"/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5"/>
      <c r="AN87" s="75"/>
      <c r="AO87" s="75"/>
      <c r="AP87" s="75"/>
    </row>
    <row r="88" spans="2:42" x14ac:dyDescent="0.2">
      <c r="B88" s="75"/>
      <c r="C88" s="75"/>
      <c r="D88" s="75"/>
      <c r="E88" s="75"/>
      <c r="F88" s="74"/>
      <c r="G88" s="74"/>
      <c r="H88" s="74"/>
      <c r="I88" s="74"/>
      <c r="J88" s="74"/>
      <c r="K88" s="74"/>
      <c r="L88" s="74"/>
      <c r="M88" s="74"/>
      <c r="N88" s="74"/>
      <c r="O88" s="74"/>
      <c r="P88" s="74"/>
      <c r="Q88" s="74"/>
      <c r="R88" s="74"/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5"/>
      <c r="AN88" s="75"/>
      <c r="AO88" s="75"/>
      <c r="AP88" s="75"/>
    </row>
    <row r="89" spans="2:42" x14ac:dyDescent="0.2">
      <c r="B89" s="75"/>
      <c r="C89" s="75"/>
      <c r="D89" s="75"/>
      <c r="E89" s="75"/>
      <c r="F89" s="74"/>
      <c r="G89" s="74"/>
      <c r="H89" s="74"/>
      <c r="I89" s="74"/>
      <c r="J89" s="74"/>
      <c r="K89" s="74"/>
      <c r="L89" s="74"/>
      <c r="M89" s="74"/>
      <c r="N89" s="74"/>
      <c r="O89" s="74"/>
      <c r="P89" s="74"/>
      <c r="Q89" s="74"/>
      <c r="R89" s="74"/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5"/>
      <c r="AN89" s="75"/>
      <c r="AO89" s="75"/>
      <c r="AP89" s="75"/>
    </row>
    <row r="90" spans="2:42" x14ac:dyDescent="0.2">
      <c r="B90" s="75"/>
      <c r="C90" s="75"/>
      <c r="D90" s="75"/>
      <c r="E90" s="75"/>
      <c r="F90" s="74"/>
      <c r="G90" s="74"/>
      <c r="H90" s="74"/>
      <c r="I90" s="74"/>
      <c r="J90" s="74"/>
      <c r="K90" s="74"/>
      <c r="L90" s="74"/>
      <c r="M90" s="74"/>
      <c r="N90" s="74"/>
      <c r="O90" s="74"/>
      <c r="P90" s="74"/>
      <c r="Q90" s="74"/>
      <c r="R90" s="74"/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5"/>
      <c r="AN90" s="75"/>
      <c r="AO90" s="75"/>
      <c r="AP90" s="75"/>
    </row>
    <row r="91" spans="2:42" x14ac:dyDescent="0.2">
      <c r="B91" s="75"/>
      <c r="C91" s="75"/>
      <c r="D91" s="75"/>
      <c r="E91" s="75"/>
      <c r="F91" s="74"/>
      <c r="G91" s="74"/>
      <c r="H91" s="74"/>
      <c r="I91" s="74"/>
      <c r="J91" s="74"/>
      <c r="K91" s="74"/>
      <c r="L91" s="74"/>
      <c r="M91" s="74"/>
      <c r="N91" s="74"/>
      <c r="O91" s="74"/>
      <c r="P91" s="74"/>
      <c r="Q91" s="74"/>
      <c r="R91" s="74"/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5"/>
      <c r="AN91" s="75"/>
      <c r="AO91" s="75"/>
      <c r="AP91" s="75"/>
    </row>
    <row r="92" spans="2:42" x14ac:dyDescent="0.2">
      <c r="B92" s="75"/>
      <c r="C92" s="75"/>
      <c r="D92" s="75"/>
      <c r="E92" s="75"/>
      <c r="F92" s="74"/>
      <c r="G92" s="74"/>
      <c r="H92" s="74"/>
      <c r="I92" s="74"/>
      <c r="J92" s="74"/>
      <c r="K92" s="74"/>
      <c r="L92" s="74"/>
      <c r="M92" s="74"/>
      <c r="N92" s="74"/>
      <c r="O92" s="74"/>
      <c r="P92" s="74"/>
      <c r="Q92" s="74"/>
      <c r="R92" s="74"/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5"/>
      <c r="AN92" s="75"/>
      <c r="AO92" s="75"/>
      <c r="AP92" s="75"/>
    </row>
    <row r="93" spans="2:42" x14ac:dyDescent="0.2">
      <c r="B93" s="75"/>
      <c r="C93" s="75"/>
      <c r="D93" s="75"/>
      <c r="E93" s="75"/>
      <c r="F93" s="74"/>
      <c r="G93" s="74"/>
      <c r="H93" s="74"/>
      <c r="I93" s="74"/>
      <c r="J93" s="74"/>
      <c r="K93" s="74"/>
      <c r="L93" s="74"/>
      <c r="M93" s="74"/>
      <c r="N93" s="74"/>
      <c r="O93" s="74"/>
      <c r="P93" s="74"/>
      <c r="Q93" s="74"/>
      <c r="R93" s="74"/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5"/>
      <c r="AN93" s="75"/>
      <c r="AO93" s="75"/>
      <c r="AP93" s="75"/>
    </row>
    <row r="94" spans="2:42" x14ac:dyDescent="0.2">
      <c r="B94" s="75"/>
      <c r="C94" s="75"/>
      <c r="D94" s="75"/>
      <c r="E94" s="75"/>
      <c r="F94" s="74"/>
      <c r="G94" s="74"/>
      <c r="H94" s="74"/>
      <c r="I94" s="74"/>
      <c r="J94" s="74"/>
      <c r="K94" s="74"/>
      <c r="L94" s="74"/>
      <c r="M94" s="74"/>
      <c r="N94" s="74"/>
      <c r="O94" s="74"/>
      <c r="P94" s="74"/>
      <c r="Q94" s="74"/>
      <c r="R94" s="74"/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5"/>
      <c r="AN94" s="75"/>
      <c r="AO94" s="75"/>
      <c r="AP94" s="75"/>
    </row>
    <row r="95" spans="2:42" x14ac:dyDescent="0.2">
      <c r="B95" s="75"/>
      <c r="C95" s="75"/>
      <c r="D95" s="75"/>
      <c r="E95" s="75"/>
      <c r="F95" s="74"/>
      <c r="G95" s="74"/>
      <c r="H95" s="74"/>
      <c r="I95" s="74"/>
      <c r="J95" s="74"/>
      <c r="K95" s="74"/>
      <c r="L95" s="74"/>
      <c r="M95" s="74"/>
      <c r="N95" s="74"/>
      <c r="O95" s="74"/>
      <c r="P95" s="74"/>
      <c r="Q95" s="74"/>
      <c r="R95" s="74"/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5"/>
      <c r="AN95" s="75"/>
      <c r="AO95" s="75"/>
      <c r="AP95" s="75"/>
    </row>
    <row r="96" spans="2:42" x14ac:dyDescent="0.2">
      <c r="B96" s="75"/>
      <c r="C96" s="75"/>
      <c r="D96" s="75"/>
      <c r="E96" s="75"/>
      <c r="F96" s="74"/>
      <c r="G96" s="74"/>
      <c r="H96" s="74"/>
      <c r="I96" s="74"/>
      <c r="J96" s="74"/>
      <c r="K96" s="74"/>
      <c r="L96" s="74"/>
      <c r="M96" s="74"/>
      <c r="N96" s="74"/>
      <c r="O96" s="74"/>
      <c r="P96" s="74"/>
      <c r="Q96" s="74"/>
      <c r="R96" s="74"/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5"/>
      <c r="AN96" s="75"/>
      <c r="AO96" s="75"/>
      <c r="AP96" s="75"/>
    </row>
    <row r="97" spans="2:42" x14ac:dyDescent="0.2">
      <c r="B97" s="75"/>
      <c r="C97" s="75"/>
      <c r="D97" s="75"/>
      <c r="E97" s="75"/>
      <c r="F97" s="74"/>
      <c r="G97" s="74"/>
      <c r="H97" s="74"/>
      <c r="I97" s="74"/>
      <c r="J97" s="74"/>
      <c r="K97" s="74"/>
      <c r="L97" s="74"/>
      <c r="M97" s="74"/>
      <c r="N97" s="74"/>
      <c r="O97" s="74"/>
      <c r="P97" s="74"/>
      <c r="Q97" s="74"/>
      <c r="R97" s="74"/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5"/>
      <c r="AN97" s="75"/>
      <c r="AO97" s="75"/>
      <c r="AP97" s="75"/>
    </row>
    <row r="98" spans="2:42" x14ac:dyDescent="0.2">
      <c r="B98" s="75"/>
      <c r="C98" s="75"/>
      <c r="D98" s="75"/>
      <c r="E98" s="75"/>
      <c r="F98" s="74"/>
      <c r="G98" s="74"/>
      <c r="H98" s="74"/>
      <c r="I98" s="74"/>
      <c r="J98" s="74"/>
      <c r="K98" s="74"/>
      <c r="L98" s="74"/>
      <c r="M98" s="74"/>
      <c r="N98" s="74"/>
      <c r="O98" s="74"/>
      <c r="P98" s="74"/>
      <c r="Q98" s="74"/>
      <c r="R98" s="74"/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5"/>
      <c r="AN98" s="75"/>
      <c r="AO98" s="75"/>
      <c r="AP98" s="75"/>
    </row>
    <row r="99" spans="2:42" x14ac:dyDescent="0.2">
      <c r="B99" s="75"/>
      <c r="C99" s="75"/>
      <c r="D99" s="75"/>
      <c r="E99" s="75"/>
      <c r="F99" s="74"/>
      <c r="G99" s="74"/>
      <c r="H99" s="74"/>
      <c r="I99" s="74"/>
      <c r="J99" s="74"/>
      <c r="K99" s="74"/>
      <c r="L99" s="74"/>
      <c r="M99" s="74"/>
      <c r="N99" s="74"/>
      <c r="O99" s="74"/>
      <c r="P99" s="74"/>
      <c r="Q99" s="74"/>
      <c r="R99" s="74"/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5"/>
      <c r="AN99" s="75"/>
      <c r="AO99" s="75"/>
      <c r="AP99" s="75"/>
    </row>
    <row r="100" spans="2:42" x14ac:dyDescent="0.2">
      <c r="B100" s="71"/>
      <c r="C100" s="71"/>
      <c r="D100" s="71"/>
      <c r="E100" s="71"/>
      <c r="F100" s="74"/>
      <c r="G100" s="74"/>
      <c r="H100" s="74"/>
      <c r="I100" s="74"/>
      <c r="J100" s="74"/>
      <c r="K100" s="74"/>
      <c r="L100" s="74"/>
      <c r="M100" s="74"/>
      <c r="N100" s="74"/>
      <c r="O100" s="74"/>
      <c r="P100" s="74"/>
      <c r="Q100" s="74"/>
      <c r="R100" s="74"/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5"/>
      <c r="AN100" s="75"/>
      <c r="AO100" s="75"/>
      <c r="AP100" s="75"/>
    </row>
  </sheetData>
  <pageMargins left="0.23622047244094491" right="0.23622047244094491" top="0.35433070866141736" bottom="0.35433070866141736" header="0.31496062992125984" footer="0.31496062992125984"/>
  <pageSetup paperSize="9" scale="36" orientation="landscape" r:id="rId1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גליונות עבודה</vt:lpstr>
      </vt:variant>
      <vt:variant>
        <vt:i4>8</vt:i4>
      </vt:variant>
      <vt:variant>
        <vt:lpstr>טווחים בעלי שם</vt:lpstr>
      </vt:variant>
      <vt:variant>
        <vt:i4>4</vt:i4>
      </vt:variant>
    </vt:vector>
  </HeadingPairs>
  <TitlesOfParts>
    <vt:vector size="12" baseType="lpstr">
      <vt:lpstr>Data</vt:lpstr>
      <vt:lpstr>Mapping</vt:lpstr>
      <vt:lpstr>Bar_Charts</vt:lpstr>
      <vt:lpstr>BxW_Charts</vt:lpstr>
      <vt:lpstr>WB_Legend</vt:lpstr>
      <vt:lpstr>cbPalette</vt:lpstr>
      <vt:lpstr>About</vt:lpstr>
      <vt:lpstr>Dashboard</vt:lpstr>
      <vt:lpstr>Dashboard!WPrint_Area_W</vt:lpstr>
      <vt:lpstr>ZScale_BW1</vt:lpstr>
      <vt:lpstr>ZScale_BW2</vt:lpstr>
      <vt:lpstr>ZScale_BW3</vt:lpstr>
    </vt:vector>
  </TitlesOfParts>
  <Company>Chandoo.org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Purnachandra Rao Duggirala</dc:creator>
  <cp:lastModifiedBy>Sergey Yasinov</cp:lastModifiedBy>
  <cp:lastPrinted>2012-07-05T15:58:18Z</cp:lastPrinted>
  <dcterms:created xsi:type="dcterms:W3CDTF">2012-06-21T06:10:20Z</dcterms:created>
  <dcterms:modified xsi:type="dcterms:W3CDTF">2012-07-05T16:01:05Z</dcterms:modified>
</cp:coreProperties>
</file>